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 Castillo Núñez\Documents\omar\research\proyecto invest 2017\resultados\Tend, descomp y pp\"/>
    </mc:Choice>
  </mc:AlternateContent>
  <xr:revisionPtr revIDLastSave="0" documentId="13_ncr:1_{B1ADA977-9F15-41CD-A8EB-166A5C36192A}" xr6:coauthVersionLast="47" xr6:coauthVersionMax="47" xr10:uidLastSave="{00000000-0000-0000-0000-000000000000}"/>
  <bookViews>
    <workbookView xWindow="-110" yWindow="-110" windowWidth="19420" windowHeight="10420" activeTab="1" xr2:uid="{8E9E3831-E328-47C0-901C-81CA2B4E76D9}"/>
  </bookViews>
  <sheets>
    <sheet name="par perm" sheetId="1" r:id="rId1"/>
    <sheet name="partrans" sheetId="2" r:id="rId2"/>
    <sheet name="tot" sheetId="4" r:id="rId3"/>
    <sheet name="fruhor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2" l="1"/>
  <c r="B48" i="2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AA47" i="1"/>
  <c r="AA48" i="1" s="1"/>
  <c r="AA46" i="1"/>
  <c r="AA45" i="1"/>
  <c r="AA44" i="1"/>
  <c r="AA43" i="1"/>
  <c r="AA42" i="1"/>
  <c r="AA41" i="1"/>
  <c r="AA40" i="1"/>
  <c r="AA39" i="1"/>
  <c r="AA38" i="1"/>
  <c r="AA37" i="1"/>
  <c r="AA36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1" i="1"/>
  <c r="AA20" i="1"/>
  <c r="AA19" i="1"/>
  <c r="AA18" i="1"/>
  <c r="AA17" i="1"/>
  <c r="AA16" i="1"/>
  <c r="AA15" i="1"/>
  <c r="AA14" i="1"/>
  <c r="AA12" i="1"/>
  <c r="AA11" i="1"/>
  <c r="AA10" i="1"/>
  <c r="AA9" i="1"/>
  <c r="AA8" i="1"/>
  <c r="AA7" i="1"/>
  <c r="AA6" i="1"/>
  <c r="AA5" i="1"/>
  <c r="AA4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1" i="1"/>
  <c r="AB20" i="1"/>
  <c r="AB19" i="1"/>
  <c r="AB18" i="1"/>
  <c r="AB17" i="1"/>
  <c r="AB16" i="1"/>
  <c r="AB15" i="1"/>
  <c r="AB14" i="1"/>
  <c r="AB12" i="1"/>
  <c r="AB10" i="1"/>
  <c r="AB9" i="1"/>
  <c r="AB8" i="1"/>
  <c r="AB7" i="1"/>
  <c r="AB6" i="1"/>
  <c r="AB5" i="1"/>
  <c r="AB4" i="1"/>
  <c r="AB3" i="1"/>
  <c r="AA3" i="1"/>
  <c r="AK47" i="2"/>
  <c r="AK46" i="2"/>
  <c r="AK45" i="2"/>
  <c r="AK44" i="2"/>
  <c r="AK43" i="2"/>
  <c r="AK42" i="2"/>
  <c r="AK41" i="2"/>
  <c r="AK40" i="2"/>
  <c r="AK39" i="2"/>
  <c r="AK38" i="2"/>
  <c r="AK37" i="2"/>
  <c r="AK36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1" i="2"/>
  <c r="AK20" i="2"/>
  <c r="AK19" i="2"/>
  <c r="AK18" i="2"/>
  <c r="AK17" i="2"/>
  <c r="AK16" i="2"/>
  <c r="AK15" i="2"/>
  <c r="AK14" i="2"/>
  <c r="AK12" i="2"/>
  <c r="AK11" i="2"/>
  <c r="AK10" i="2"/>
  <c r="AK9" i="2"/>
  <c r="AK8" i="2"/>
  <c r="AK7" i="2"/>
  <c r="AK6" i="2"/>
  <c r="AK5" i="2"/>
  <c r="AK4" i="2"/>
  <c r="AK3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48" i="2" s="1"/>
  <c r="AJ34" i="2"/>
  <c r="AJ33" i="2"/>
  <c r="AJ32" i="2"/>
  <c r="AJ31" i="2"/>
  <c r="AJ30" i="2"/>
  <c r="AJ29" i="2"/>
  <c r="AJ28" i="2"/>
  <c r="AJ27" i="2"/>
  <c r="AJ26" i="2"/>
  <c r="AJ25" i="2"/>
  <c r="AJ24" i="2"/>
  <c r="AJ23" i="2"/>
  <c r="AJ21" i="2"/>
  <c r="AJ20" i="2"/>
  <c r="AJ19" i="2"/>
  <c r="AJ18" i="2"/>
  <c r="AJ17" i="2"/>
  <c r="AJ16" i="2"/>
  <c r="AJ15" i="2"/>
  <c r="AJ14" i="2"/>
  <c r="AJ12" i="2"/>
  <c r="AJ10" i="2"/>
  <c r="AJ9" i="2"/>
  <c r="AJ8" i="2"/>
  <c r="AJ7" i="2"/>
  <c r="AJ6" i="2"/>
  <c r="AJ5" i="2"/>
  <c r="AJ4" i="2"/>
  <c r="AJ3" i="2"/>
  <c r="P17" i="3" l="1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D17" i="3"/>
  <c r="D16" i="3"/>
  <c r="D15" i="3"/>
  <c r="D14" i="3"/>
  <c r="D13" i="3"/>
  <c r="D12" i="3"/>
  <c r="D11" i="3"/>
  <c r="D10" i="3"/>
  <c r="D9" i="3"/>
  <c r="J17" i="3" l="1"/>
  <c r="J16" i="3"/>
  <c r="J15" i="3"/>
  <c r="J14" i="3"/>
  <c r="J13" i="3"/>
  <c r="J12" i="3"/>
  <c r="J11" i="3"/>
  <c r="J10" i="3"/>
  <c r="J9" i="3"/>
  <c r="J8" i="3"/>
  <c r="J7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D6" i="3"/>
  <c r="V3" i="1" l="1"/>
  <c r="D9" i="1" l="1"/>
  <c r="X47" i="2" l="1"/>
  <c r="X46" i="2"/>
  <c r="X45" i="2"/>
  <c r="X44" i="2"/>
  <c r="X43" i="2"/>
  <c r="X42" i="2"/>
  <c r="X41" i="2"/>
  <c r="X40" i="2"/>
  <c r="X39" i="2"/>
  <c r="X38" i="2"/>
  <c r="X37" i="2"/>
  <c r="X36" i="2"/>
  <c r="X34" i="2"/>
  <c r="X33" i="2"/>
  <c r="X32" i="2"/>
  <c r="X31" i="2"/>
  <c r="X30" i="2"/>
  <c r="X29" i="2"/>
  <c r="X28" i="2"/>
  <c r="X27" i="2"/>
  <c r="X26" i="2"/>
  <c r="X25" i="2"/>
  <c r="X24" i="2"/>
  <c r="X23" i="2"/>
  <c r="X21" i="2"/>
  <c r="X20" i="2"/>
  <c r="X19" i="2"/>
  <c r="X18" i="2"/>
  <c r="X17" i="2"/>
  <c r="X16" i="2"/>
  <c r="X15" i="2"/>
  <c r="X14" i="2"/>
  <c r="X12" i="2"/>
  <c r="X10" i="2"/>
  <c r="X9" i="2"/>
  <c r="X8" i="2"/>
  <c r="X7" i="2"/>
  <c r="X6" i="2"/>
  <c r="X5" i="2"/>
  <c r="X4" i="2"/>
  <c r="X3" i="2"/>
  <c r="H47" i="2"/>
  <c r="H46" i="2"/>
  <c r="H45" i="2"/>
  <c r="H44" i="2"/>
  <c r="H43" i="2"/>
  <c r="H42" i="2"/>
  <c r="H41" i="2"/>
  <c r="H40" i="2"/>
  <c r="H39" i="2"/>
  <c r="H38" i="2"/>
  <c r="H37" i="2"/>
  <c r="H36" i="2"/>
  <c r="H34" i="2"/>
  <c r="H33" i="2"/>
  <c r="H32" i="2"/>
  <c r="H31" i="2"/>
  <c r="H30" i="2"/>
  <c r="H29" i="2"/>
  <c r="H28" i="2"/>
  <c r="H27" i="2"/>
  <c r="H26" i="2"/>
  <c r="H25" i="2"/>
  <c r="H24" i="2"/>
  <c r="H23" i="2"/>
  <c r="H21" i="2"/>
  <c r="H20" i="2"/>
  <c r="H19" i="2"/>
  <c r="H18" i="2"/>
  <c r="H17" i="2"/>
  <c r="H16" i="2"/>
  <c r="H15" i="2"/>
  <c r="H14" i="2"/>
  <c r="H12" i="2"/>
  <c r="H11" i="2"/>
  <c r="H10" i="2"/>
  <c r="H9" i="2"/>
  <c r="H8" i="2"/>
  <c r="H7" i="2"/>
  <c r="H6" i="2"/>
  <c r="H5" i="2"/>
  <c r="H4" i="2"/>
  <c r="D45" i="2"/>
  <c r="D44" i="2"/>
  <c r="D43" i="2"/>
  <c r="D42" i="2"/>
  <c r="D41" i="2"/>
  <c r="D40" i="2"/>
  <c r="D39" i="2"/>
  <c r="D38" i="2"/>
  <c r="D37" i="2"/>
  <c r="D36" i="2"/>
  <c r="D34" i="2"/>
  <c r="D33" i="2"/>
  <c r="D32" i="2"/>
  <c r="D31" i="2"/>
  <c r="D30" i="2"/>
  <c r="D29" i="2"/>
  <c r="D28" i="2"/>
  <c r="D27" i="2"/>
  <c r="D26" i="2"/>
  <c r="D25" i="2"/>
  <c r="D24" i="2"/>
  <c r="D23" i="2"/>
  <c r="D21" i="2"/>
  <c r="D20" i="2"/>
  <c r="D19" i="2"/>
  <c r="D18" i="2"/>
  <c r="D17" i="2"/>
  <c r="D16" i="2"/>
  <c r="D15" i="2"/>
  <c r="D14" i="2"/>
  <c r="D12" i="2"/>
  <c r="D11" i="2"/>
  <c r="D10" i="2"/>
  <c r="D9" i="2"/>
  <c r="D8" i="2"/>
  <c r="D7" i="2"/>
  <c r="D6" i="2"/>
  <c r="D5" i="2"/>
  <c r="D4" i="2"/>
  <c r="D3" i="2"/>
  <c r="V11" i="2"/>
  <c r="AB11" i="2"/>
  <c r="AH8" i="2"/>
  <c r="AH7" i="2"/>
  <c r="K7" i="2"/>
  <c r="C11" i="1"/>
  <c r="AB11" i="1" s="1"/>
  <c r="D10" i="1"/>
  <c r="K14" i="2"/>
  <c r="K12" i="2"/>
  <c r="K11" i="2"/>
  <c r="AH10" i="2"/>
  <c r="K10" i="2"/>
  <c r="AH9" i="2"/>
  <c r="K9" i="2"/>
  <c r="K8" i="2"/>
  <c r="AH6" i="2"/>
  <c r="K6" i="2"/>
  <c r="X11" i="2" l="1"/>
  <c r="AJ11" i="2"/>
  <c r="Y47" i="2"/>
  <c r="Y46" i="2"/>
  <c r="Y45" i="2"/>
  <c r="Y44" i="2"/>
  <c r="Y43" i="2"/>
  <c r="Y42" i="2"/>
  <c r="Y41" i="2"/>
  <c r="Y40" i="2"/>
  <c r="Y39" i="2"/>
  <c r="Y38" i="2"/>
  <c r="Y37" i="2"/>
  <c r="Y36" i="2"/>
  <c r="Y34" i="2"/>
  <c r="Y33" i="2"/>
  <c r="Y32" i="2"/>
  <c r="Y31" i="2"/>
  <c r="Y30" i="2"/>
  <c r="Y29" i="2"/>
  <c r="Y28" i="2"/>
  <c r="Y27" i="2"/>
  <c r="Y26" i="2"/>
  <c r="Y25" i="2"/>
  <c r="Y24" i="2"/>
  <c r="Y23" i="2"/>
  <c r="Y21" i="2"/>
  <c r="Y20" i="2"/>
  <c r="Y19" i="2"/>
  <c r="Y18" i="2"/>
  <c r="Y17" i="2"/>
  <c r="Y16" i="2"/>
  <c r="Y15" i="2"/>
  <c r="Y14" i="2"/>
  <c r="Y12" i="2"/>
  <c r="Y11" i="2"/>
  <c r="O14" i="2" l="1"/>
  <c r="L14" i="2" s="1"/>
  <c r="O12" i="2"/>
  <c r="O11" i="2"/>
  <c r="Z14" i="1" l="1"/>
  <c r="Z12" i="1"/>
  <c r="Z11" i="1"/>
  <c r="V14" i="1"/>
  <c r="V12" i="1"/>
  <c r="V11" i="1"/>
  <c r="S14" i="1"/>
  <c r="S12" i="1"/>
  <c r="S11" i="1"/>
  <c r="M14" i="1"/>
  <c r="M12" i="1"/>
  <c r="M11" i="1"/>
  <c r="J14" i="1"/>
  <c r="J12" i="1"/>
  <c r="J11" i="1"/>
  <c r="D14" i="1"/>
  <c r="D12" i="1"/>
  <c r="D11" i="1"/>
  <c r="AH14" i="2" l="1"/>
  <c r="AH12" i="2"/>
  <c r="AH11" i="2"/>
  <c r="U14" i="2"/>
  <c r="Z10" i="1" l="1"/>
  <c r="V10" i="1"/>
  <c r="S10" i="1"/>
  <c r="M10" i="1"/>
  <c r="Z9" i="1"/>
  <c r="V9" i="1"/>
  <c r="S9" i="1"/>
  <c r="M9" i="1"/>
  <c r="Z8" i="1"/>
  <c r="V8" i="1"/>
  <c r="S8" i="1"/>
  <c r="M8" i="1"/>
  <c r="Z7" i="1"/>
  <c r="V7" i="1"/>
  <c r="S7" i="1"/>
  <c r="M7" i="1"/>
  <c r="Z6" i="1"/>
  <c r="V6" i="1"/>
  <c r="S6" i="1"/>
  <c r="M6" i="1"/>
  <c r="Z5" i="1"/>
  <c r="V5" i="1"/>
  <c r="S5" i="1"/>
  <c r="M5" i="1"/>
  <c r="Z4" i="1"/>
  <c r="V4" i="1"/>
  <c r="M4" i="1"/>
  <c r="Z3" i="1"/>
  <c r="M3" i="1"/>
  <c r="H3" i="2"/>
</calcChain>
</file>

<file path=xl/sharedStrings.xml><?xml version="1.0" encoding="utf-8"?>
<sst xmlns="http://schemas.openxmlformats.org/spreadsheetml/2006/main" count="98" uniqueCount="70">
  <si>
    <t>año</t>
  </si>
  <si>
    <t>area</t>
  </si>
  <si>
    <t>rendimiento</t>
  </si>
  <si>
    <t>area frijol</t>
  </si>
  <si>
    <t>rend frijol</t>
  </si>
  <si>
    <t>rend</t>
  </si>
  <si>
    <t>area plat</t>
  </si>
  <si>
    <t>rend plat</t>
  </si>
  <si>
    <t>rend tab</t>
  </si>
  <si>
    <t>area tab</t>
  </si>
  <si>
    <t>q yuca</t>
  </si>
  <si>
    <t>q ñame</t>
  </si>
  <si>
    <t>q coco</t>
  </si>
  <si>
    <t xml:space="preserve">area </t>
  </si>
  <si>
    <t>area total</t>
  </si>
  <si>
    <t>rend simple</t>
  </si>
  <si>
    <t>rend ponderado</t>
  </si>
  <si>
    <t>area sec mec</t>
  </si>
  <si>
    <t>area man</t>
  </si>
  <si>
    <t>rend man</t>
  </si>
  <si>
    <t>rend ponder</t>
  </si>
  <si>
    <t>datos agrarios en colombia estadistica 1985, contiene desde 1979-1983</t>
  </si>
  <si>
    <t>colombia estadistica 1986 contiene 1983 y 1984</t>
  </si>
  <si>
    <t>colombia 1988 va de 1985-1988 definitivos</t>
  </si>
  <si>
    <t>palma afric q</t>
  </si>
  <si>
    <t>palm afric, ar cosech</t>
  </si>
  <si>
    <t>palm afric, r</t>
  </si>
  <si>
    <t>plátano, q</t>
  </si>
  <si>
    <t>caña paneler,q</t>
  </si>
  <si>
    <t>area cosec</t>
  </si>
  <si>
    <t>mango, q</t>
  </si>
  <si>
    <t>maracuya, q</t>
  </si>
  <si>
    <t>papaya,q</t>
  </si>
  <si>
    <t>patilla,q</t>
  </si>
  <si>
    <t>berenjena,q</t>
  </si>
  <si>
    <t>trans A</t>
  </si>
  <si>
    <t>años</t>
  </si>
  <si>
    <t>trans,A</t>
  </si>
  <si>
    <t>trans , Q</t>
  </si>
  <si>
    <t>perman,Q</t>
  </si>
  <si>
    <t>perm, q</t>
  </si>
  <si>
    <t>perm.A</t>
  </si>
  <si>
    <t>frut y hort,q</t>
  </si>
  <si>
    <t>frut y hort,A</t>
  </si>
  <si>
    <t>QTOT</t>
  </si>
  <si>
    <t>ATOT</t>
  </si>
  <si>
    <t>total area</t>
  </si>
  <si>
    <t>colombia estadistica 1987 contiene 1984, 1985 y 1986, estos dos últmos provisional</t>
  </si>
  <si>
    <t>q tabaco total</t>
  </si>
  <si>
    <t>q tabaco total nal</t>
  </si>
  <si>
    <t>perman, A</t>
  </si>
  <si>
    <t>Total Q</t>
  </si>
  <si>
    <t>Q cacao</t>
  </si>
  <si>
    <t>area (A)</t>
  </si>
  <si>
    <t>rend ®</t>
  </si>
  <si>
    <t>Depto de Sucre, Colombia. Producción (Q) ,área (A), y rendimiento (R )de cultivos permanentes, 1976-2017</t>
  </si>
  <si>
    <t>trans,Q</t>
  </si>
  <si>
    <t>Q sorgo</t>
  </si>
  <si>
    <t>Q maiz trad</t>
  </si>
  <si>
    <t>Q maiz tecn</t>
  </si>
  <si>
    <t>Q maíz total</t>
  </si>
  <si>
    <t>Qfríjol</t>
  </si>
  <si>
    <t>Q arroz man</t>
  </si>
  <si>
    <t>Q arroz sec mecan</t>
  </si>
  <si>
    <t>Q alg-semill</t>
  </si>
  <si>
    <t>Q algodón fibra</t>
  </si>
  <si>
    <t>Q ajonjolí</t>
  </si>
  <si>
    <t>Q arroz total</t>
  </si>
  <si>
    <t xml:space="preserve">Depto de Sucre, Colombia. Producción , (Q) área (A) y rendimiento (R) de e cultivos transitorios, 1976-2017 </t>
  </si>
  <si>
    <t>Depto de Sucre, Colombia. Producción, área y rendiminetos de frutas y hortalizas, 2003-2017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</si>
</sst>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00"/>
    <numFmt numFmtId="166" formatCode="#,##0.000"/>
    <numFmt numFmtId="167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ourier"/>
      <family val="3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/>
  </cellStyleXfs>
  <cellXfs count="25">
    <xf numFmtId="0" fontId="0" fillId="0" borderId="0" xfId="0"/>
    <xf numFmtId="0" fontId="0" fillId="0" borderId="0" xfId="0" applyFont="1" applyBorder="1"/>
    <xf numFmtId="3" fontId="3" fillId="0" borderId="0" xfId="0" applyNumberFormat="1" applyFont="1" applyBorder="1"/>
    <xf numFmtId="3" fontId="3" fillId="0" borderId="0" xfId="1" applyNumberFormat="1" applyFont="1" applyBorder="1"/>
    <xf numFmtId="3" fontId="3" fillId="0" borderId="0" xfId="0" applyNumberFormat="1" applyFont="1" applyFill="1" applyBorder="1"/>
    <xf numFmtId="0" fontId="3" fillId="0" borderId="0" xfId="0" applyFont="1" applyBorder="1"/>
    <xf numFmtId="1" fontId="3" fillId="0" borderId="0" xfId="0" applyNumberFormat="1" applyFont="1" applyBorder="1"/>
    <xf numFmtId="1" fontId="0" fillId="0" borderId="0" xfId="0" applyNumberFormat="1"/>
    <xf numFmtId="1" fontId="3" fillId="0" borderId="0" xfId="0" applyNumberFormat="1" applyFont="1" applyFill="1" applyBorder="1"/>
    <xf numFmtId="1" fontId="3" fillId="0" borderId="0" xfId="0" applyNumberFormat="1" applyFont="1" applyBorder="1" applyAlignment="1">
      <alignment horizontal="right"/>
    </xf>
    <xf numFmtId="1" fontId="3" fillId="0" borderId="0" xfId="1" applyNumberFormat="1" applyFont="1" applyBorder="1"/>
    <xf numFmtId="1" fontId="3" fillId="0" borderId="0" xfId="1" applyNumberFormat="1" applyFont="1" applyBorder="1" applyAlignment="1">
      <alignment horizontal="right"/>
    </xf>
    <xf numFmtId="1" fontId="3" fillId="0" borderId="0" xfId="0" applyNumberFormat="1" applyFont="1"/>
    <xf numFmtId="3" fontId="3" fillId="0" borderId="0" xfId="0" applyNumberFormat="1" applyFont="1"/>
    <xf numFmtId="3" fontId="3" fillId="0" borderId="0" xfId="1" applyNumberFormat="1" applyFont="1"/>
    <xf numFmtId="1" fontId="3" fillId="0" borderId="0" xfId="1" applyNumberFormat="1" applyFont="1"/>
    <xf numFmtId="1" fontId="1" fillId="0" borderId="0" xfId="0" applyNumberFormat="1" applyFont="1"/>
    <xf numFmtId="165" fontId="0" fillId="0" borderId="0" xfId="0" applyNumberFormat="1"/>
    <xf numFmtId="0" fontId="1" fillId="0" borderId="0" xfId="0" applyFont="1"/>
    <xf numFmtId="166" fontId="3" fillId="0" borderId="0" xfId="0" applyNumberFormat="1" applyFont="1" applyBorder="1"/>
    <xf numFmtId="0" fontId="3" fillId="0" borderId="0" xfId="0" applyFont="1"/>
    <xf numFmtId="3" fontId="0" fillId="0" borderId="0" xfId="0" applyNumberFormat="1"/>
    <xf numFmtId="167" fontId="0" fillId="0" borderId="0" xfId="0" applyNumberFormat="1"/>
    <xf numFmtId="1" fontId="0" fillId="0" borderId="0" xfId="0" applyNumberFormat="1" applyFont="1" applyBorder="1"/>
    <xf numFmtId="0" fontId="0" fillId="0" borderId="0" xfId="0" applyAlignment="1"/>
  </cellXfs>
  <cellStyles count="2">
    <cellStyle name="Normal" xfId="0" builtinId="0"/>
    <cellStyle name="Normal 4" xfId="1" xr:uid="{E1801E1E-9534-46B2-A556-F3718A8EE0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A201D-8DDE-487A-9D0F-2F698D2B6349}">
  <dimension ref="A1:AC56"/>
  <sheetViews>
    <sheetView workbookViewId="0">
      <pane ySplit="2" topLeftCell="A3" activePane="bottomLeft" state="frozen"/>
      <selection pane="bottomLeft" activeCell="E9" sqref="E9"/>
    </sheetView>
  </sheetViews>
  <sheetFormatPr baseColWidth="10" defaultRowHeight="14.5" x14ac:dyDescent="0.35"/>
  <cols>
    <col min="5" max="5" width="13" customWidth="1"/>
    <col min="11" max="11" width="11.453125" customWidth="1"/>
    <col min="12" max="12" width="8.1796875" customWidth="1"/>
    <col min="13" max="13" width="8.81640625" customWidth="1"/>
    <col min="14" max="14" width="12.36328125" customWidth="1"/>
    <col min="15" max="15" width="11.08984375" customWidth="1"/>
    <col min="16" max="16" width="12.54296875" customWidth="1"/>
    <col min="20" max="20" width="13.08984375" customWidth="1"/>
    <col min="23" max="23" width="16.1796875" customWidth="1"/>
  </cols>
  <sheetData>
    <row r="1" spans="1:29" x14ac:dyDescent="0.35">
      <c r="A1" s="24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9" x14ac:dyDescent="0.35">
      <c r="A2" t="s">
        <v>0</v>
      </c>
      <c r="B2" t="s">
        <v>52</v>
      </c>
      <c r="C2" t="s">
        <v>53</v>
      </c>
      <c r="D2" t="s">
        <v>54</v>
      </c>
      <c r="E2" t="s">
        <v>28</v>
      </c>
      <c r="F2" t="s">
        <v>29</v>
      </c>
      <c r="G2" t="s">
        <v>5</v>
      </c>
      <c r="H2" t="s">
        <v>12</v>
      </c>
      <c r="I2" t="s">
        <v>1</v>
      </c>
      <c r="J2" t="s">
        <v>5</v>
      </c>
      <c r="K2" t="s">
        <v>11</v>
      </c>
      <c r="L2" t="s">
        <v>1</v>
      </c>
      <c r="M2" t="s">
        <v>5</v>
      </c>
      <c r="N2" t="s">
        <v>24</v>
      </c>
      <c r="O2" t="s">
        <v>25</v>
      </c>
      <c r="P2" t="s">
        <v>26</v>
      </c>
      <c r="Q2" t="s">
        <v>27</v>
      </c>
      <c r="R2" t="s">
        <v>6</v>
      </c>
      <c r="S2" t="s">
        <v>7</v>
      </c>
      <c r="T2" t="s">
        <v>48</v>
      </c>
      <c r="U2" t="s">
        <v>9</v>
      </c>
      <c r="V2" t="s">
        <v>8</v>
      </c>
      <c r="W2" t="s">
        <v>49</v>
      </c>
      <c r="X2" t="s">
        <v>10</v>
      </c>
      <c r="Y2" t="s">
        <v>1</v>
      </c>
      <c r="Z2" t="s">
        <v>5</v>
      </c>
      <c r="AA2" t="s">
        <v>40</v>
      </c>
      <c r="AB2" t="s">
        <v>41</v>
      </c>
    </row>
    <row r="3" spans="1:29" x14ac:dyDescent="0.35">
      <c r="A3">
        <v>1976</v>
      </c>
      <c r="K3">
        <v>11900</v>
      </c>
      <c r="L3">
        <v>4500</v>
      </c>
      <c r="M3" s="7">
        <f>(K3/L3)*1000</f>
        <v>2644.4444444444443</v>
      </c>
      <c r="N3" s="7"/>
      <c r="O3" s="7"/>
      <c r="P3" s="7"/>
      <c r="T3">
        <v>5580</v>
      </c>
      <c r="U3">
        <v>3100</v>
      </c>
      <c r="V3" s="7">
        <f>(T3/U3)*1000</f>
        <v>1800</v>
      </c>
      <c r="W3" s="7"/>
      <c r="X3">
        <v>119000</v>
      </c>
      <c r="Y3">
        <v>17000</v>
      </c>
      <c r="Z3">
        <f>(X3/Y3)*1000</f>
        <v>7000</v>
      </c>
      <c r="AA3" s="7">
        <f>B3+E3+H3+K3+N3+Q3+T3+X3</f>
        <v>136480</v>
      </c>
      <c r="AB3" s="7">
        <f>C3+F3+I3+L3+O3+R3+U3+Y3</f>
        <v>24600</v>
      </c>
    </row>
    <row r="4" spans="1:29" x14ac:dyDescent="0.35">
      <c r="A4">
        <v>1977</v>
      </c>
      <c r="K4">
        <v>33600</v>
      </c>
      <c r="L4">
        <v>4800</v>
      </c>
      <c r="M4" s="7">
        <f t="shared" ref="M4:M10" si="0">(K4/L4)*1000</f>
        <v>7000</v>
      </c>
      <c r="N4" s="7"/>
      <c r="O4" s="7"/>
      <c r="P4" s="7"/>
      <c r="T4">
        <v>6510</v>
      </c>
      <c r="U4">
        <v>3100</v>
      </c>
      <c r="V4" s="7">
        <f t="shared" ref="V4:V10" si="1">(T4/U4)*1000</f>
        <v>2100</v>
      </c>
      <c r="W4" s="7"/>
      <c r="X4">
        <v>173000</v>
      </c>
      <c r="Y4">
        <v>17300</v>
      </c>
      <c r="Z4" s="7">
        <f t="shared" ref="Z4:Z10" si="2">(X4/Y4)*1000</f>
        <v>10000</v>
      </c>
      <c r="AA4" s="7">
        <f t="shared" ref="AA4:AA47" si="3">B4+E4+H4+K4+N4+Q4+T4+X4</f>
        <v>213110</v>
      </c>
      <c r="AB4" s="7">
        <f t="shared" ref="AB4:AB47" si="4">C4+F4+I4+L4+O4+R4+U4+Y4</f>
        <v>25200</v>
      </c>
    </row>
    <row r="5" spans="1:29" x14ac:dyDescent="0.35">
      <c r="A5">
        <v>1978</v>
      </c>
      <c r="K5">
        <v>45000</v>
      </c>
      <c r="L5">
        <v>3000</v>
      </c>
      <c r="M5" s="7">
        <f t="shared" si="0"/>
        <v>15000</v>
      </c>
      <c r="N5" s="7"/>
      <c r="O5" s="7"/>
      <c r="P5" s="7"/>
      <c r="Q5">
        <v>27800</v>
      </c>
      <c r="R5">
        <v>4100</v>
      </c>
      <c r="S5" s="7">
        <f>(Q5/R5)*1000</f>
        <v>6780.4878048780483</v>
      </c>
      <c r="T5">
        <v>5040</v>
      </c>
      <c r="U5">
        <v>2800</v>
      </c>
      <c r="V5" s="7">
        <f t="shared" si="1"/>
        <v>1800</v>
      </c>
      <c r="W5" s="7"/>
      <c r="X5">
        <v>151180</v>
      </c>
      <c r="Y5">
        <v>16500</v>
      </c>
      <c r="Z5" s="7">
        <f t="shared" si="2"/>
        <v>9162.424242424242</v>
      </c>
      <c r="AA5" s="7">
        <f t="shared" si="3"/>
        <v>229020</v>
      </c>
      <c r="AB5" s="7">
        <f t="shared" si="4"/>
        <v>26400</v>
      </c>
    </row>
    <row r="6" spans="1:29" x14ac:dyDescent="0.35">
      <c r="A6">
        <v>1979</v>
      </c>
      <c r="K6">
        <v>38900</v>
      </c>
      <c r="L6">
        <v>3000</v>
      </c>
      <c r="M6" s="7">
        <f t="shared" si="0"/>
        <v>12966.666666666666</v>
      </c>
      <c r="N6" s="7"/>
      <c r="O6" s="7"/>
      <c r="P6" s="7"/>
      <c r="Q6">
        <v>31500</v>
      </c>
      <c r="R6">
        <v>4200</v>
      </c>
      <c r="S6" s="7">
        <f t="shared" ref="S6:S10" si="5">(Q6/R6)*1000</f>
        <v>7500</v>
      </c>
      <c r="T6">
        <v>3600</v>
      </c>
      <c r="U6">
        <v>2400</v>
      </c>
      <c r="V6" s="7">
        <f t="shared" si="1"/>
        <v>1500</v>
      </c>
      <c r="W6" s="7"/>
      <c r="X6">
        <v>158400</v>
      </c>
      <c r="Y6">
        <v>16300</v>
      </c>
      <c r="Z6" s="7">
        <f t="shared" si="2"/>
        <v>9717.7914110429447</v>
      </c>
      <c r="AA6" s="7">
        <f t="shared" si="3"/>
        <v>232400</v>
      </c>
      <c r="AB6" s="7">
        <f t="shared" si="4"/>
        <v>25900</v>
      </c>
    </row>
    <row r="7" spans="1:29" x14ac:dyDescent="0.35">
      <c r="A7">
        <v>1980</v>
      </c>
      <c r="K7">
        <v>35500</v>
      </c>
      <c r="L7">
        <v>3400</v>
      </c>
      <c r="M7" s="7">
        <f t="shared" si="0"/>
        <v>10441.176470588236</v>
      </c>
      <c r="N7" s="7"/>
      <c r="O7" s="7"/>
      <c r="P7" s="7"/>
      <c r="Q7">
        <v>29700</v>
      </c>
      <c r="R7">
        <v>4300</v>
      </c>
      <c r="S7" s="7">
        <f t="shared" si="5"/>
        <v>6906.9767441860467</v>
      </c>
      <c r="T7">
        <v>2700</v>
      </c>
      <c r="U7">
        <v>1800</v>
      </c>
      <c r="V7" s="7">
        <f t="shared" si="1"/>
        <v>1500</v>
      </c>
      <c r="W7" s="7"/>
      <c r="X7">
        <v>168500</v>
      </c>
      <c r="Y7">
        <v>16200</v>
      </c>
      <c r="Z7" s="7">
        <f t="shared" si="2"/>
        <v>10401.234567901234</v>
      </c>
      <c r="AA7" s="7">
        <f t="shared" si="3"/>
        <v>236400</v>
      </c>
      <c r="AB7" s="7">
        <f t="shared" si="4"/>
        <v>25700</v>
      </c>
    </row>
    <row r="8" spans="1:29" x14ac:dyDescent="0.35">
      <c r="A8">
        <v>1981</v>
      </c>
      <c r="K8">
        <v>56100</v>
      </c>
      <c r="L8">
        <v>6000</v>
      </c>
      <c r="M8" s="7">
        <f t="shared" si="0"/>
        <v>9350</v>
      </c>
      <c r="N8" s="7"/>
      <c r="O8" s="7"/>
      <c r="P8" s="7"/>
      <c r="Q8">
        <v>25200</v>
      </c>
      <c r="R8">
        <v>4000</v>
      </c>
      <c r="S8" s="7">
        <f t="shared" si="5"/>
        <v>6300</v>
      </c>
      <c r="T8">
        <v>2250</v>
      </c>
      <c r="U8">
        <v>1500</v>
      </c>
      <c r="V8" s="7">
        <f t="shared" si="1"/>
        <v>1500</v>
      </c>
      <c r="W8" s="7"/>
      <c r="X8">
        <v>146000</v>
      </c>
      <c r="Y8">
        <v>13000</v>
      </c>
      <c r="Z8" s="7">
        <f t="shared" si="2"/>
        <v>11230.76923076923</v>
      </c>
      <c r="AA8" s="7">
        <f t="shared" si="3"/>
        <v>229550</v>
      </c>
      <c r="AB8" s="7">
        <f t="shared" si="4"/>
        <v>24500</v>
      </c>
    </row>
    <row r="9" spans="1:29" x14ac:dyDescent="0.35">
      <c r="A9">
        <v>1982</v>
      </c>
      <c r="B9">
        <v>100</v>
      </c>
      <c r="C9">
        <v>200</v>
      </c>
      <c r="D9">
        <f>(B9/C9)*1000</f>
        <v>500</v>
      </c>
      <c r="K9">
        <v>56000</v>
      </c>
      <c r="L9">
        <v>7000</v>
      </c>
      <c r="M9" s="7">
        <f t="shared" si="0"/>
        <v>8000</v>
      </c>
      <c r="N9" s="7"/>
      <c r="O9" s="7"/>
      <c r="P9" s="7"/>
      <c r="Q9">
        <v>13600</v>
      </c>
      <c r="R9">
        <v>2200</v>
      </c>
      <c r="S9" s="7">
        <f t="shared" si="5"/>
        <v>6181.818181818182</v>
      </c>
      <c r="T9">
        <v>3250</v>
      </c>
      <c r="U9">
        <v>2500</v>
      </c>
      <c r="V9" s="7">
        <f t="shared" si="1"/>
        <v>1300</v>
      </c>
      <c r="W9" s="7"/>
      <c r="X9">
        <v>106700</v>
      </c>
      <c r="Y9">
        <v>9700</v>
      </c>
      <c r="Z9" s="7">
        <f t="shared" si="2"/>
        <v>11000</v>
      </c>
      <c r="AA9" s="7">
        <f t="shared" si="3"/>
        <v>179650</v>
      </c>
      <c r="AB9" s="7">
        <f t="shared" si="4"/>
        <v>21600</v>
      </c>
    </row>
    <row r="10" spans="1:29" x14ac:dyDescent="0.35">
      <c r="A10">
        <v>1983</v>
      </c>
      <c r="B10">
        <v>100</v>
      </c>
      <c r="C10">
        <v>300</v>
      </c>
      <c r="D10">
        <f>(100/400)*1000</f>
        <v>250</v>
      </c>
      <c r="K10">
        <v>56000</v>
      </c>
      <c r="L10">
        <v>7000</v>
      </c>
      <c r="M10" s="7">
        <f t="shared" si="0"/>
        <v>8000</v>
      </c>
      <c r="N10" s="7"/>
      <c r="O10" s="7"/>
      <c r="P10" s="7"/>
      <c r="Q10">
        <v>17400</v>
      </c>
      <c r="R10">
        <v>2900</v>
      </c>
      <c r="S10" s="7">
        <f t="shared" si="5"/>
        <v>6000</v>
      </c>
      <c r="T10">
        <v>4800</v>
      </c>
      <c r="U10">
        <v>3000</v>
      </c>
      <c r="V10" s="7">
        <f t="shared" si="1"/>
        <v>1600</v>
      </c>
      <c r="W10" s="7"/>
      <c r="X10">
        <v>97000</v>
      </c>
      <c r="Y10">
        <v>9700</v>
      </c>
      <c r="Z10" s="7">
        <f t="shared" si="2"/>
        <v>10000</v>
      </c>
      <c r="AA10" s="7">
        <f t="shared" si="3"/>
        <v>175300</v>
      </c>
      <c r="AB10" s="7">
        <f t="shared" si="4"/>
        <v>22900</v>
      </c>
    </row>
    <row r="11" spans="1:29" x14ac:dyDescent="0.35">
      <c r="A11">
        <v>1984</v>
      </c>
      <c r="B11">
        <v>100</v>
      </c>
      <c r="C11">
        <f>(100/400)*1000</f>
        <v>250</v>
      </c>
      <c r="D11">
        <f>(100/400)*1000</f>
        <v>250</v>
      </c>
      <c r="H11">
        <v>1900</v>
      </c>
      <c r="I11">
        <v>330</v>
      </c>
      <c r="J11" s="7">
        <f>(H11/I11)*1000</f>
        <v>5757.575757575758</v>
      </c>
      <c r="K11">
        <v>48000</v>
      </c>
      <c r="L11">
        <v>6000</v>
      </c>
      <c r="M11" s="7">
        <f>(K11/L11)*1000</f>
        <v>8000</v>
      </c>
      <c r="N11" s="7"/>
      <c r="O11" s="7"/>
      <c r="P11" s="7"/>
      <c r="Q11">
        <v>15600</v>
      </c>
      <c r="R11">
        <v>2600</v>
      </c>
      <c r="S11" s="7">
        <f>(Q11/R11)*1000</f>
        <v>6000</v>
      </c>
      <c r="T11">
        <v>3600</v>
      </c>
      <c r="U11">
        <v>1800</v>
      </c>
      <c r="V11" s="7">
        <f>(T11/U11)*1000</f>
        <v>2000</v>
      </c>
      <c r="W11" s="7"/>
      <c r="X11">
        <v>75000</v>
      </c>
      <c r="Y11">
        <v>7500</v>
      </c>
      <c r="Z11" s="7">
        <f>(X11/Y11)*1000</f>
        <v>10000</v>
      </c>
      <c r="AA11" s="7">
        <f t="shared" si="3"/>
        <v>144200</v>
      </c>
      <c r="AB11" s="7">
        <f t="shared" si="4"/>
        <v>18480</v>
      </c>
    </row>
    <row r="12" spans="1:29" x14ac:dyDescent="0.35">
      <c r="A12">
        <v>1985</v>
      </c>
      <c r="B12">
        <v>113</v>
      </c>
      <c r="C12">
        <v>450</v>
      </c>
      <c r="D12">
        <f>(100/400)*1000</f>
        <v>250</v>
      </c>
      <c r="H12">
        <v>2340</v>
      </c>
      <c r="I12">
        <v>330</v>
      </c>
      <c r="J12" s="7">
        <f>(H12/I12)*1000</f>
        <v>7090.909090909091</v>
      </c>
      <c r="K12">
        <v>43200</v>
      </c>
      <c r="L12">
        <v>5400</v>
      </c>
      <c r="M12" s="7">
        <f>(K12/L12)*1000</f>
        <v>8000</v>
      </c>
      <c r="N12" s="7"/>
      <c r="O12" s="7"/>
      <c r="P12" s="7"/>
      <c r="Q12">
        <v>15000</v>
      </c>
      <c r="R12">
        <v>2500</v>
      </c>
      <c r="S12" s="7">
        <f>(Q12/R12)*1000</f>
        <v>6000</v>
      </c>
      <c r="T12">
        <v>2240</v>
      </c>
      <c r="U12">
        <v>1600</v>
      </c>
      <c r="V12" s="7">
        <f>(T12/U12)*1000</f>
        <v>1400</v>
      </c>
      <c r="W12" s="7"/>
      <c r="X12">
        <v>100000</v>
      </c>
      <c r="Y12">
        <v>10000</v>
      </c>
      <c r="Z12" s="7">
        <f>(X12/Y12)*1000</f>
        <v>10000</v>
      </c>
      <c r="AA12" s="7">
        <f t="shared" si="3"/>
        <v>162893</v>
      </c>
      <c r="AB12" s="7">
        <f t="shared" si="4"/>
        <v>20280</v>
      </c>
    </row>
    <row r="13" spans="1:29" x14ac:dyDescent="0.35">
      <c r="J13" s="7"/>
      <c r="M13" s="7"/>
      <c r="N13" s="7"/>
      <c r="O13" s="7"/>
      <c r="P13" s="7"/>
      <c r="S13" s="7"/>
      <c r="V13" s="7"/>
      <c r="W13" s="7"/>
      <c r="Z13" s="7"/>
      <c r="AA13" s="7"/>
      <c r="AB13" s="7"/>
    </row>
    <row r="14" spans="1:29" x14ac:dyDescent="0.35">
      <c r="A14">
        <v>1986</v>
      </c>
      <c r="B14">
        <v>125</v>
      </c>
      <c r="C14">
        <v>500</v>
      </c>
      <c r="D14">
        <f>(100/400)*1000</f>
        <v>250</v>
      </c>
      <c r="H14">
        <v>2340</v>
      </c>
      <c r="I14">
        <v>330</v>
      </c>
      <c r="J14" s="7">
        <f>(H14/I14)*1000</f>
        <v>7090.909090909091</v>
      </c>
      <c r="K14">
        <v>51000</v>
      </c>
      <c r="L14">
        <v>6000</v>
      </c>
      <c r="M14" s="7">
        <f>(K14/L14)*1000</f>
        <v>8500</v>
      </c>
      <c r="N14" s="7"/>
      <c r="O14" s="7"/>
      <c r="P14" s="7"/>
      <c r="Q14">
        <v>16470</v>
      </c>
      <c r="R14">
        <v>2700</v>
      </c>
      <c r="S14" s="7">
        <f>(Q14/R14)*1000</f>
        <v>6100</v>
      </c>
      <c r="T14">
        <v>1820</v>
      </c>
      <c r="U14">
        <v>1300</v>
      </c>
      <c r="V14" s="7">
        <f>(T14/U14)*1000</f>
        <v>1400</v>
      </c>
      <c r="W14" s="7"/>
      <c r="X14">
        <v>79000</v>
      </c>
      <c r="Y14">
        <v>7900</v>
      </c>
      <c r="Z14" s="7">
        <f>(X14/Y14)*1000</f>
        <v>10000</v>
      </c>
      <c r="AA14" s="7">
        <f t="shared" si="3"/>
        <v>150755</v>
      </c>
      <c r="AB14" s="7">
        <f t="shared" si="4"/>
        <v>18730</v>
      </c>
    </row>
    <row r="15" spans="1:29" x14ac:dyDescent="0.35">
      <c r="A15">
        <v>1987</v>
      </c>
      <c r="B15" s="14">
        <v>125</v>
      </c>
      <c r="C15" s="14">
        <v>500</v>
      </c>
      <c r="D15" s="14">
        <v>250</v>
      </c>
      <c r="E15" s="15"/>
      <c r="F15" s="14"/>
      <c r="G15" s="15"/>
      <c r="H15" s="10">
        <v>2000</v>
      </c>
      <c r="I15" s="14">
        <v>330</v>
      </c>
      <c r="J15" s="15">
        <v>6060.606060606061</v>
      </c>
      <c r="K15" s="10">
        <v>46600</v>
      </c>
      <c r="L15" s="10">
        <v>4900</v>
      </c>
      <c r="M15" s="10">
        <v>9510.2040816326517</v>
      </c>
      <c r="N15" s="10"/>
      <c r="O15" s="10"/>
      <c r="P15" s="10"/>
      <c r="Q15" s="10">
        <v>10000</v>
      </c>
      <c r="R15" s="10">
        <v>2000</v>
      </c>
      <c r="S15" s="10">
        <v>5000</v>
      </c>
      <c r="T15" s="10">
        <v>6700</v>
      </c>
      <c r="U15" s="10">
        <v>2900</v>
      </c>
      <c r="V15" s="10">
        <v>2310.344827586207</v>
      </c>
      <c r="W15" s="10">
        <v>34730</v>
      </c>
      <c r="X15" s="10">
        <v>102000</v>
      </c>
      <c r="Y15" s="10">
        <v>11500</v>
      </c>
      <c r="Z15" s="10">
        <v>8869.565217391304</v>
      </c>
      <c r="AA15" s="7">
        <f t="shared" si="3"/>
        <v>167425</v>
      </c>
      <c r="AB15" s="7">
        <f t="shared" si="4"/>
        <v>22130</v>
      </c>
      <c r="AC15" s="3"/>
    </row>
    <row r="16" spans="1:29" x14ac:dyDescent="0.35">
      <c r="A16">
        <v>1988</v>
      </c>
      <c r="B16" s="14">
        <v>120</v>
      </c>
      <c r="C16" s="14">
        <v>400</v>
      </c>
      <c r="D16" s="14">
        <v>300</v>
      </c>
      <c r="E16" s="15"/>
      <c r="F16" s="14"/>
      <c r="G16" s="15"/>
      <c r="H16" s="10">
        <v>3240</v>
      </c>
      <c r="I16" s="14">
        <v>410</v>
      </c>
      <c r="J16" s="15">
        <v>7902.4390243902435</v>
      </c>
      <c r="K16" s="10">
        <v>24000</v>
      </c>
      <c r="L16" s="10">
        <v>4000</v>
      </c>
      <c r="M16" s="10">
        <v>6000</v>
      </c>
      <c r="N16" s="10"/>
      <c r="O16" s="10"/>
      <c r="P16" s="10"/>
      <c r="Q16" s="10">
        <v>5400</v>
      </c>
      <c r="R16" s="10">
        <v>1800</v>
      </c>
      <c r="S16" s="10">
        <v>3000</v>
      </c>
      <c r="T16" s="10">
        <v>6400</v>
      </c>
      <c r="U16" s="10">
        <v>3400</v>
      </c>
      <c r="V16" s="10">
        <v>1882.3529411764705</v>
      </c>
      <c r="W16" s="10">
        <v>35700</v>
      </c>
      <c r="X16" s="10">
        <v>71000</v>
      </c>
      <c r="Y16" s="10">
        <v>7100</v>
      </c>
      <c r="Z16" s="10">
        <v>10000</v>
      </c>
      <c r="AA16" s="7">
        <f t="shared" si="3"/>
        <v>110160</v>
      </c>
      <c r="AB16" s="7">
        <f t="shared" si="4"/>
        <v>17110</v>
      </c>
      <c r="AC16" s="3"/>
    </row>
    <row r="17" spans="1:29" x14ac:dyDescent="0.35">
      <c r="A17">
        <v>1989</v>
      </c>
      <c r="B17" s="14">
        <v>250</v>
      </c>
      <c r="C17" s="14">
        <v>500</v>
      </c>
      <c r="D17" s="14">
        <v>500</v>
      </c>
      <c r="E17" s="15">
        <v>536</v>
      </c>
      <c r="F17" s="14">
        <v>134</v>
      </c>
      <c r="G17" s="15">
        <v>4000</v>
      </c>
      <c r="H17" s="10">
        <v>6591</v>
      </c>
      <c r="I17" s="14">
        <v>452</v>
      </c>
      <c r="J17" s="15">
        <v>14581.858407079646</v>
      </c>
      <c r="K17" s="10">
        <v>22500</v>
      </c>
      <c r="L17" s="10">
        <v>4500</v>
      </c>
      <c r="M17" s="10">
        <v>5000</v>
      </c>
      <c r="N17" s="10"/>
      <c r="O17" s="10"/>
      <c r="P17" s="10"/>
      <c r="Q17" s="10">
        <v>7200</v>
      </c>
      <c r="R17" s="10">
        <v>1800</v>
      </c>
      <c r="S17" s="10">
        <v>4000</v>
      </c>
      <c r="T17" s="10">
        <v>5600</v>
      </c>
      <c r="U17" s="10">
        <v>2800</v>
      </c>
      <c r="V17" s="10">
        <v>2000</v>
      </c>
      <c r="W17" s="10">
        <v>33710</v>
      </c>
      <c r="X17" s="10">
        <v>121000</v>
      </c>
      <c r="Y17" s="10">
        <v>11000</v>
      </c>
      <c r="Z17" s="10">
        <v>11000</v>
      </c>
      <c r="AA17" s="7">
        <f t="shared" si="3"/>
        <v>163677</v>
      </c>
      <c r="AB17" s="7">
        <f t="shared" si="4"/>
        <v>21186</v>
      </c>
      <c r="AC17" s="3"/>
    </row>
    <row r="18" spans="1:29" x14ac:dyDescent="0.35">
      <c r="A18">
        <v>1990</v>
      </c>
      <c r="B18" s="14">
        <v>175</v>
      </c>
      <c r="C18" s="14">
        <v>350</v>
      </c>
      <c r="D18" s="14">
        <v>500</v>
      </c>
      <c r="E18" s="15"/>
      <c r="F18" s="14"/>
      <c r="G18" s="15"/>
      <c r="H18" s="10">
        <v>3361</v>
      </c>
      <c r="I18" s="14">
        <v>311</v>
      </c>
      <c r="J18" s="15">
        <v>10807.073954983922</v>
      </c>
      <c r="K18" s="10">
        <v>105</v>
      </c>
      <c r="L18" s="10">
        <v>26</v>
      </c>
      <c r="M18" s="10">
        <v>4038.4615384615381</v>
      </c>
      <c r="N18" s="10"/>
      <c r="O18" s="10"/>
      <c r="P18" s="10"/>
      <c r="Q18" s="10">
        <v>50</v>
      </c>
      <c r="R18" s="10">
        <v>200</v>
      </c>
      <c r="S18" s="10">
        <v>250</v>
      </c>
      <c r="T18" s="10">
        <v>7175</v>
      </c>
      <c r="U18" s="10">
        <v>4100</v>
      </c>
      <c r="V18" s="10">
        <v>1750</v>
      </c>
      <c r="W18" s="10">
        <v>32989</v>
      </c>
      <c r="X18" s="10">
        <v>170000</v>
      </c>
      <c r="Y18" s="10">
        <v>17000</v>
      </c>
      <c r="Z18" s="10">
        <v>10000</v>
      </c>
      <c r="AA18" s="7">
        <f t="shared" si="3"/>
        <v>180866</v>
      </c>
      <c r="AB18" s="7">
        <f t="shared" si="4"/>
        <v>21987</v>
      </c>
      <c r="AC18" s="3"/>
    </row>
    <row r="19" spans="1:29" x14ac:dyDescent="0.35">
      <c r="A19">
        <v>1991</v>
      </c>
      <c r="B19" s="14">
        <v>175</v>
      </c>
      <c r="C19" s="14">
        <v>350</v>
      </c>
      <c r="D19" s="14">
        <v>500</v>
      </c>
      <c r="E19" s="15"/>
      <c r="F19" s="14"/>
      <c r="G19" s="15"/>
      <c r="H19" s="10">
        <v>3978</v>
      </c>
      <c r="I19" s="14">
        <v>442</v>
      </c>
      <c r="J19" s="15">
        <v>9000</v>
      </c>
      <c r="K19" s="10">
        <v>504</v>
      </c>
      <c r="L19" s="10">
        <v>42</v>
      </c>
      <c r="M19" s="10">
        <v>12000</v>
      </c>
      <c r="N19" s="10"/>
      <c r="O19" s="10"/>
      <c r="P19" s="10"/>
      <c r="Q19" s="10">
        <v>2925</v>
      </c>
      <c r="R19" s="10">
        <v>650</v>
      </c>
      <c r="S19" s="10">
        <v>4500</v>
      </c>
      <c r="T19" s="10">
        <v>8000</v>
      </c>
      <c r="U19" s="10">
        <v>5700</v>
      </c>
      <c r="V19" s="10">
        <v>1403.5087719298244</v>
      </c>
      <c r="W19" s="10">
        <v>34338</v>
      </c>
      <c r="X19" s="10">
        <v>98000</v>
      </c>
      <c r="Y19" s="10">
        <v>14000</v>
      </c>
      <c r="Z19" s="10">
        <v>7000</v>
      </c>
      <c r="AA19" s="7">
        <f t="shared" si="3"/>
        <v>113582</v>
      </c>
      <c r="AB19" s="7">
        <f t="shared" si="4"/>
        <v>21184</v>
      </c>
      <c r="AC19" s="3"/>
    </row>
    <row r="20" spans="1:29" x14ac:dyDescent="0.35">
      <c r="A20">
        <v>1992</v>
      </c>
      <c r="B20" s="3"/>
      <c r="C20" s="14"/>
      <c r="D20" s="14"/>
      <c r="E20" s="15"/>
      <c r="F20" s="14"/>
      <c r="G20" s="15"/>
      <c r="H20" s="10">
        <v>3255</v>
      </c>
      <c r="I20" s="14">
        <v>465</v>
      </c>
      <c r="J20" s="15">
        <v>7000</v>
      </c>
      <c r="K20" s="10">
        <v>2830</v>
      </c>
      <c r="L20" s="10">
        <v>283</v>
      </c>
      <c r="M20" s="10">
        <v>10000</v>
      </c>
      <c r="N20" s="10"/>
      <c r="O20" s="10"/>
      <c r="P20" s="10"/>
      <c r="Q20" s="10">
        <v>2600</v>
      </c>
      <c r="R20" s="11">
        <v>650</v>
      </c>
      <c r="S20" s="10">
        <v>4000</v>
      </c>
      <c r="T20" s="10">
        <v>7986</v>
      </c>
      <c r="U20" s="10">
        <v>3993</v>
      </c>
      <c r="V20" s="10">
        <v>2000</v>
      </c>
      <c r="W20" s="10">
        <v>27908</v>
      </c>
      <c r="X20" s="10">
        <v>182088</v>
      </c>
      <c r="Y20" s="10">
        <v>25232</v>
      </c>
      <c r="Z20" s="10">
        <v>7216.5504121750155</v>
      </c>
      <c r="AA20" s="7">
        <f t="shared" si="3"/>
        <v>198759</v>
      </c>
      <c r="AB20" s="7">
        <f t="shared" si="4"/>
        <v>30623</v>
      </c>
      <c r="AC20" s="3"/>
    </row>
    <row r="21" spans="1:29" x14ac:dyDescent="0.35">
      <c r="A21">
        <v>1993</v>
      </c>
      <c r="B21" s="3">
        <v>56</v>
      </c>
      <c r="C21" s="14">
        <v>160</v>
      </c>
      <c r="D21" s="14">
        <v>350</v>
      </c>
      <c r="E21" s="15"/>
      <c r="F21" s="14"/>
      <c r="G21" s="15"/>
      <c r="H21" s="10"/>
      <c r="I21" s="14"/>
      <c r="J21" s="15"/>
      <c r="K21" s="10">
        <v>5808</v>
      </c>
      <c r="L21" s="10">
        <v>480</v>
      </c>
      <c r="M21" s="10">
        <v>12100</v>
      </c>
      <c r="N21" s="10"/>
      <c r="O21" s="10"/>
      <c r="P21" s="10"/>
      <c r="Q21" s="10">
        <v>1860</v>
      </c>
      <c r="R21" s="11">
        <v>449</v>
      </c>
      <c r="S21" s="10">
        <v>4142.5389755011138</v>
      </c>
      <c r="T21" s="10">
        <v>9520</v>
      </c>
      <c r="U21" s="10">
        <v>4003</v>
      </c>
      <c r="V21" s="10">
        <v>2378.21633774669</v>
      </c>
      <c r="W21" s="10">
        <v>34320</v>
      </c>
      <c r="X21" s="10">
        <v>214187</v>
      </c>
      <c r="Y21" s="10">
        <v>22093</v>
      </c>
      <c r="Z21" s="10">
        <v>9694.7902050423199</v>
      </c>
      <c r="AA21" s="7">
        <f t="shared" si="3"/>
        <v>231431</v>
      </c>
      <c r="AB21" s="7">
        <f t="shared" si="4"/>
        <v>27185</v>
      </c>
      <c r="AC21" s="3"/>
    </row>
    <row r="22" spans="1:29" x14ac:dyDescent="0.35">
      <c r="B22" s="3"/>
      <c r="C22" s="14"/>
      <c r="D22" s="14"/>
      <c r="E22" s="15"/>
      <c r="F22" s="14"/>
      <c r="G22" s="15"/>
      <c r="H22" s="10"/>
      <c r="I22" s="14"/>
      <c r="J22" s="15"/>
      <c r="K22" s="10"/>
      <c r="L22" s="10"/>
      <c r="M22" s="10"/>
      <c r="N22" s="10"/>
      <c r="O22" s="10"/>
      <c r="P22" s="10"/>
      <c r="Q22" s="10"/>
      <c r="R22" s="11"/>
      <c r="S22" s="10"/>
      <c r="T22" s="10"/>
      <c r="U22" s="10"/>
      <c r="V22" s="10"/>
      <c r="W22" s="10"/>
      <c r="X22" s="10"/>
      <c r="Y22" s="10"/>
      <c r="Z22" s="10"/>
      <c r="AA22" s="7"/>
      <c r="AB22" s="7"/>
      <c r="AC22" s="3"/>
    </row>
    <row r="23" spans="1:29" x14ac:dyDescent="0.35">
      <c r="A23">
        <v>1994</v>
      </c>
      <c r="B23" s="3"/>
      <c r="C23" s="14"/>
      <c r="D23" s="14"/>
      <c r="E23" s="15"/>
      <c r="F23" s="14"/>
      <c r="G23" s="15"/>
      <c r="H23" s="10"/>
      <c r="I23" s="14"/>
      <c r="J23" s="15"/>
      <c r="K23" s="10">
        <v>8927</v>
      </c>
      <c r="L23" s="10">
        <v>896</v>
      </c>
      <c r="M23" s="10">
        <v>9963.1696428571431</v>
      </c>
      <c r="N23" s="10"/>
      <c r="O23" s="10"/>
      <c r="P23" s="10"/>
      <c r="Q23" s="10">
        <v>1571.5</v>
      </c>
      <c r="R23" s="11">
        <v>449</v>
      </c>
      <c r="S23" s="10">
        <v>3500</v>
      </c>
      <c r="T23" s="11">
        <v>7667.2</v>
      </c>
      <c r="U23" s="11">
        <v>3253</v>
      </c>
      <c r="V23" s="11">
        <v>2356.9628035659389</v>
      </c>
      <c r="W23" s="10">
        <v>26904.2</v>
      </c>
      <c r="X23" s="10">
        <v>188206.5</v>
      </c>
      <c r="Y23" s="10">
        <v>18662.8</v>
      </c>
      <c r="Z23" s="10">
        <v>10084.580020147032</v>
      </c>
      <c r="AA23" s="7">
        <f t="shared" si="3"/>
        <v>206372.2</v>
      </c>
      <c r="AB23" s="7">
        <f t="shared" si="4"/>
        <v>23260.799999999999</v>
      </c>
      <c r="AC23" s="3"/>
    </row>
    <row r="24" spans="1:29" x14ac:dyDescent="0.35">
      <c r="A24">
        <v>1995</v>
      </c>
      <c r="B24" s="3"/>
      <c r="C24" s="14"/>
      <c r="D24" s="14"/>
      <c r="E24" s="15">
        <v>84</v>
      </c>
      <c r="F24" s="14">
        <v>20</v>
      </c>
      <c r="G24" s="15">
        <v>4200</v>
      </c>
      <c r="H24" s="10">
        <v>693</v>
      </c>
      <c r="I24" s="14">
        <v>100</v>
      </c>
      <c r="J24" s="15">
        <v>6930</v>
      </c>
      <c r="K24" s="10">
        <v>11870</v>
      </c>
      <c r="L24" s="10">
        <v>1142</v>
      </c>
      <c r="M24" s="10">
        <v>10394.045534150613</v>
      </c>
      <c r="N24" s="10"/>
      <c r="O24" s="10"/>
      <c r="P24" s="10"/>
      <c r="Q24" s="10">
        <v>9996</v>
      </c>
      <c r="R24" s="11">
        <v>1139</v>
      </c>
      <c r="S24" s="10">
        <v>8776.119402985074</v>
      </c>
      <c r="T24" s="11">
        <v>6767</v>
      </c>
      <c r="U24" s="11">
        <v>3151</v>
      </c>
      <c r="V24" s="11">
        <v>2147.5721993018092</v>
      </c>
      <c r="W24" s="10">
        <v>25999.919999999998</v>
      </c>
      <c r="X24" s="10">
        <v>148349</v>
      </c>
      <c r="Y24" s="10">
        <v>15331</v>
      </c>
      <c r="Z24" s="10">
        <v>9676.4072793686009</v>
      </c>
      <c r="AA24" s="7">
        <f t="shared" si="3"/>
        <v>177759</v>
      </c>
      <c r="AB24" s="7">
        <f t="shared" si="4"/>
        <v>20883</v>
      </c>
      <c r="AC24" s="3"/>
    </row>
    <row r="25" spans="1:29" x14ac:dyDescent="0.35">
      <c r="A25">
        <v>1996</v>
      </c>
      <c r="B25" s="3"/>
      <c r="C25" s="14"/>
      <c r="D25" s="14"/>
      <c r="E25" s="15">
        <v>776.3</v>
      </c>
      <c r="F25" s="14">
        <v>202.5</v>
      </c>
      <c r="G25" s="15">
        <v>3833.5802469135801</v>
      </c>
      <c r="H25" s="10">
        <v>3087</v>
      </c>
      <c r="I25" s="14">
        <v>362</v>
      </c>
      <c r="J25" s="15">
        <v>8527.6243093922658</v>
      </c>
      <c r="K25" s="10">
        <v>16987</v>
      </c>
      <c r="L25" s="10">
        <v>1730</v>
      </c>
      <c r="M25" s="10">
        <v>9819.0751445086698</v>
      </c>
      <c r="N25" s="10"/>
      <c r="O25" s="10"/>
      <c r="P25" s="10"/>
      <c r="Q25" s="10">
        <v>4928.5</v>
      </c>
      <c r="R25" s="11">
        <v>775.5</v>
      </c>
      <c r="S25" s="10">
        <v>6355.2546744036108</v>
      </c>
      <c r="T25" s="11">
        <v>4925.3</v>
      </c>
      <c r="U25" s="11">
        <v>2790.5</v>
      </c>
      <c r="V25" s="11">
        <v>1765.0241892134027</v>
      </c>
      <c r="W25" s="10">
        <v>30412.5</v>
      </c>
      <c r="X25" s="10">
        <v>130023.3</v>
      </c>
      <c r="Y25" s="10">
        <v>14221.3</v>
      </c>
      <c r="Z25" s="10">
        <v>9142.8561383277211</v>
      </c>
      <c r="AA25" s="7">
        <f t="shared" si="3"/>
        <v>160727.4</v>
      </c>
      <c r="AB25" s="7">
        <f t="shared" si="4"/>
        <v>20081.8</v>
      </c>
      <c r="AC25" s="3"/>
    </row>
    <row r="26" spans="1:29" x14ac:dyDescent="0.35">
      <c r="A26">
        <v>1997</v>
      </c>
      <c r="B26" s="3"/>
      <c r="C26" s="14"/>
      <c r="D26" s="14"/>
      <c r="E26" s="15">
        <v>657.3</v>
      </c>
      <c r="F26" s="14">
        <v>181.5</v>
      </c>
      <c r="G26" s="15">
        <v>3621.4876033057849</v>
      </c>
      <c r="H26" s="10">
        <v>2403.5</v>
      </c>
      <c r="I26" s="14">
        <v>383</v>
      </c>
      <c r="J26" s="15">
        <v>6275.4569190600496</v>
      </c>
      <c r="K26" s="10">
        <v>19566</v>
      </c>
      <c r="L26" s="11">
        <v>2189.6</v>
      </c>
      <c r="M26" s="10">
        <v>8935.8786993058111</v>
      </c>
      <c r="N26" s="10"/>
      <c r="O26" s="10"/>
      <c r="P26" s="10"/>
      <c r="Q26" s="10">
        <v>4690</v>
      </c>
      <c r="R26" s="11">
        <v>942.5</v>
      </c>
      <c r="S26" s="10">
        <v>4976.1273209549072</v>
      </c>
      <c r="T26" s="10">
        <v>2658.4</v>
      </c>
      <c r="U26" s="10">
        <v>2030</v>
      </c>
      <c r="V26" s="10">
        <v>1309.5566502463055</v>
      </c>
      <c r="W26" s="11">
        <v>23318.9</v>
      </c>
      <c r="X26" s="10">
        <v>159300</v>
      </c>
      <c r="Y26" s="10">
        <v>16139</v>
      </c>
      <c r="Z26" s="10">
        <v>9870.5000309808529</v>
      </c>
      <c r="AA26" s="7">
        <f t="shared" si="3"/>
        <v>189275.2</v>
      </c>
      <c r="AB26" s="7">
        <f t="shared" si="4"/>
        <v>21865.599999999999</v>
      </c>
      <c r="AC26" s="3"/>
    </row>
    <row r="27" spans="1:29" x14ac:dyDescent="0.35">
      <c r="A27">
        <v>1998</v>
      </c>
      <c r="B27" s="3"/>
      <c r="C27" s="14"/>
      <c r="D27" s="14"/>
      <c r="E27" s="15">
        <v>750</v>
      </c>
      <c r="F27" s="14">
        <v>176.5</v>
      </c>
      <c r="G27" s="15">
        <v>4249.2917847025492</v>
      </c>
      <c r="H27" s="10">
        <v>1674</v>
      </c>
      <c r="I27" s="14">
        <v>378</v>
      </c>
      <c r="J27" s="15">
        <v>4428.5714285714284</v>
      </c>
      <c r="K27" s="10">
        <v>17870</v>
      </c>
      <c r="L27" s="10">
        <v>1881</v>
      </c>
      <c r="M27" s="10">
        <v>9500.2658160552892</v>
      </c>
      <c r="N27" s="10"/>
      <c r="O27" s="10"/>
      <c r="P27" s="10"/>
      <c r="Q27" s="10">
        <v>5783.5</v>
      </c>
      <c r="R27" s="10">
        <v>1068.5</v>
      </c>
      <c r="S27" s="10">
        <v>5412.7281235376695</v>
      </c>
      <c r="T27" s="10">
        <v>5321</v>
      </c>
      <c r="U27" s="10">
        <v>4602</v>
      </c>
      <c r="V27" s="10">
        <v>1156.2364189482835</v>
      </c>
      <c r="W27" s="10">
        <v>30235.7</v>
      </c>
      <c r="X27" s="10">
        <v>106366</v>
      </c>
      <c r="Y27" s="10">
        <v>12984</v>
      </c>
      <c r="Z27" s="10">
        <v>8192.0825631546504</v>
      </c>
      <c r="AA27" s="7">
        <f t="shared" si="3"/>
        <v>137764.5</v>
      </c>
      <c r="AB27" s="7">
        <f t="shared" si="4"/>
        <v>21090</v>
      </c>
      <c r="AC27" s="3"/>
    </row>
    <row r="28" spans="1:29" x14ac:dyDescent="0.35">
      <c r="A28">
        <v>1999</v>
      </c>
      <c r="B28" s="3"/>
      <c r="C28" s="14"/>
      <c r="D28" s="14"/>
      <c r="E28" s="15">
        <v>708.5</v>
      </c>
      <c r="F28" s="14">
        <v>200</v>
      </c>
      <c r="G28" s="15">
        <v>3542.5</v>
      </c>
      <c r="H28" s="10">
        <v>2892.5</v>
      </c>
      <c r="I28" s="14">
        <v>520</v>
      </c>
      <c r="J28" s="15">
        <v>5562.5</v>
      </c>
      <c r="K28" s="10">
        <v>22240</v>
      </c>
      <c r="L28" s="10">
        <v>2688</v>
      </c>
      <c r="M28" s="10">
        <v>8273.8095238095229</v>
      </c>
      <c r="N28" s="10"/>
      <c r="O28" s="10"/>
      <c r="P28" s="10"/>
      <c r="Q28" s="10">
        <v>4886</v>
      </c>
      <c r="R28" s="10">
        <v>1026.5</v>
      </c>
      <c r="S28" s="10">
        <v>4759.8636142230889</v>
      </c>
      <c r="T28" s="10">
        <v>5534</v>
      </c>
      <c r="U28" s="10">
        <v>2875</v>
      </c>
      <c r="V28" s="10">
        <v>1924.8695652173913</v>
      </c>
      <c r="W28" s="10">
        <v>26056.82</v>
      </c>
      <c r="X28" s="10">
        <v>163484</v>
      </c>
      <c r="Y28" s="10">
        <v>18412</v>
      </c>
      <c r="Z28" s="10">
        <v>8879.2092113838808</v>
      </c>
      <c r="AA28" s="7">
        <f t="shared" si="3"/>
        <v>199745</v>
      </c>
      <c r="AB28" s="7">
        <f t="shared" si="4"/>
        <v>25721.5</v>
      </c>
      <c r="AC28" s="3"/>
    </row>
    <row r="29" spans="1:29" x14ac:dyDescent="0.35">
      <c r="A29">
        <v>2000</v>
      </c>
      <c r="B29" s="3"/>
      <c r="C29" s="14"/>
      <c r="D29" s="14"/>
      <c r="E29" s="15">
        <v>804</v>
      </c>
      <c r="F29" s="14">
        <v>230.5</v>
      </c>
      <c r="G29" s="15">
        <v>3488.0694143167029</v>
      </c>
      <c r="H29" s="10">
        <v>3058.5</v>
      </c>
      <c r="I29" s="14">
        <v>553</v>
      </c>
      <c r="J29" s="15">
        <v>5530.7414104882464</v>
      </c>
      <c r="K29" s="10">
        <v>31505</v>
      </c>
      <c r="L29" s="10">
        <v>3228</v>
      </c>
      <c r="M29" s="10">
        <v>9759.91325898389</v>
      </c>
      <c r="N29" s="10"/>
      <c r="O29" s="10"/>
      <c r="P29" s="10"/>
      <c r="Q29" s="10">
        <v>5583</v>
      </c>
      <c r="R29" s="10">
        <v>1102.5</v>
      </c>
      <c r="S29" s="10">
        <v>5063.9455782312898</v>
      </c>
      <c r="T29" s="10">
        <v>5633</v>
      </c>
      <c r="U29" s="10">
        <v>3027</v>
      </c>
      <c r="V29" s="10">
        <v>1860.9184010571523</v>
      </c>
      <c r="W29" s="10">
        <v>27766.880000000001</v>
      </c>
      <c r="X29" s="10">
        <v>150302</v>
      </c>
      <c r="Y29" s="10">
        <v>16659</v>
      </c>
      <c r="Z29" s="10">
        <v>9022.2702443123835</v>
      </c>
      <c r="AA29" s="7">
        <f t="shared" si="3"/>
        <v>196885.5</v>
      </c>
      <c r="AB29" s="7">
        <f t="shared" si="4"/>
        <v>24800</v>
      </c>
      <c r="AC29" s="3"/>
    </row>
    <row r="30" spans="1:29" x14ac:dyDescent="0.35">
      <c r="A30">
        <v>2001</v>
      </c>
      <c r="B30" s="3"/>
      <c r="C30" s="14"/>
      <c r="D30" s="14"/>
      <c r="E30" s="15">
        <v>995</v>
      </c>
      <c r="F30" s="14">
        <v>247</v>
      </c>
      <c r="G30" s="15">
        <v>4028.34008097166</v>
      </c>
      <c r="H30" s="10">
        <v>3056</v>
      </c>
      <c r="I30" s="14">
        <v>558</v>
      </c>
      <c r="J30" s="15">
        <v>5476.7025089605741</v>
      </c>
      <c r="K30" s="10">
        <v>28969</v>
      </c>
      <c r="L30" s="10">
        <v>3125</v>
      </c>
      <c r="M30" s="10">
        <v>9270.08</v>
      </c>
      <c r="N30" s="10"/>
      <c r="O30" s="10"/>
      <c r="P30" s="10"/>
      <c r="Q30" s="10">
        <v>6274</v>
      </c>
      <c r="R30" s="10">
        <v>1252</v>
      </c>
      <c r="S30" s="10">
        <v>5011.1821086261989</v>
      </c>
      <c r="T30" s="10">
        <v>4858</v>
      </c>
      <c r="U30" s="10">
        <v>2554</v>
      </c>
      <c r="V30" s="10">
        <v>1902.1143304620202</v>
      </c>
      <c r="W30" s="10">
        <v>26157.29</v>
      </c>
      <c r="X30" s="10">
        <v>127213</v>
      </c>
      <c r="Y30" s="10">
        <v>14987</v>
      </c>
      <c r="Z30" s="10">
        <v>8488.2231267098159</v>
      </c>
      <c r="AA30" s="7">
        <f t="shared" si="3"/>
        <v>171365</v>
      </c>
      <c r="AB30" s="7">
        <f t="shared" si="4"/>
        <v>22723</v>
      </c>
      <c r="AC30" s="3"/>
    </row>
    <row r="31" spans="1:29" x14ac:dyDescent="0.35">
      <c r="A31">
        <v>2002</v>
      </c>
      <c r="B31" s="3"/>
      <c r="C31" s="14"/>
      <c r="D31" s="14"/>
      <c r="E31" s="15">
        <v>1279</v>
      </c>
      <c r="F31" s="14">
        <v>259</v>
      </c>
      <c r="G31" s="15">
        <v>4938.2239382239386</v>
      </c>
      <c r="H31" s="10">
        <v>3143</v>
      </c>
      <c r="I31" s="14">
        <v>564</v>
      </c>
      <c r="J31" s="15">
        <v>5572.6950354609926</v>
      </c>
      <c r="K31" s="10">
        <v>28312</v>
      </c>
      <c r="L31" s="10">
        <v>3239</v>
      </c>
      <c r="M31" s="10">
        <v>8740.9694350108057</v>
      </c>
      <c r="N31" s="10"/>
      <c r="O31" s="10"/>
      <c r="P31" s="10"/>
      <c r="Q31" s="10">
        <v>6752</v>
      </c>
      <c r="R31" s="10">
        <v>1318</v>
      </c>
      <c r="S31" s="10">
        <v>5122.9135053110767</v>
      </c>
      <c r="T31" s="10">
        <v>4991</v>
      </c>
      <c r="U31" s="10">
        <v>2837</v>
      </c>
      <c r="V31" s="10">
        <v>1759.2527317589002</v>
      </c>
      <c r="W31" s="10">
        <v>26400.3</v>
      </c>
      <c r="X31" s="10">
        <v>131730</v>
      </c>
      <c r="Y31" s="10">
        <v>16222</v>
      </c>
      <c r="Z31" s="10">
        <v>8120.4537048452712</v>
      </c>
      <c r="AA31" s="7">
        <f t="shared" si="3"/>
        <v>176207</v>
      </c>
      <c r="AB31" s="7">
        <f t="shared" si="4"/>
        <v>24439</v>
      </c>
      <c r="AC31" s="3"/>
    </row>
    <row r="32" spans="1:29" x14ac:dyDescent="0.35">
      <c r="A32">
        <v>2003</v>
      </c>
      <c r="B32" s="3"/>
      <c r="C32" s="14"/>
      <c r="D32" s="14"/>
      <c r="E32" s="15">
        <v>1289</v>
      </c>
      <c r="F32" s="14">
        <v>247</v>
      </c>
      <c r="G32" s="15">
        <v>5218.6234817813765</v>
      </c>
      <c r="H32" s="10">
        <v>2801</v>
      </c>
      <c r="I32" s="14">
        <v>563</v>
      </c>
      <c r="J32" s="15">
        <v>4975.1332149200707</v>
      </c>
      <c r="K32" s="10">
        <v>28881</v>
      </c>
      <c r="L32" s="10">
        <v>3413</v>
      </c>
      <c r="M32" s="10">
        <v>8462.0568414884256</v>
      </c>
      <c r="N32" s="10"/>
      <c r="O32" s="10"/>
      <c r="P32" s="10"/>
      <c r="Q32" s="10">
        <v>7314</v>
      </c>
      <c r="R32" s="10">
        <v>1316</v>
      </c>
      <c r="S32" s="10">
        <v>5557.7507598784196</v>
      </c>
      <c r="T32" s="6">
        <v>5520</v>
      </c>
      <c r="U32" s="6">
        <v>3064</v>
      </c>
      <c r="V32" s="6">
        <v>1801.5665796344647</v>
      </c>
      <c r="W32" s="10">
        <v>32593.299999999996</v>
      </c>
      <c r="X32" s="6">
        <v>150150</v>
      </c>
      <c r="Y32" s="6">
        <v>15513</v>
      </c>
      <c r="Z32" s="6">
        <v>9678.9789209050468</v>
      </c>
      <c r="AA32" s="7">
        <f t="shared" si="3"/>
        <v>195955</v>
      </c>
      <c r="AB32" s="7">
        <f t="shared" si="4"/>
        <v>24116</v>
      </c>
      <c r="AC32" s="3"/>
    </row>
    <row r="33" spans="1:29" x14ac:dyDescent="0.35">
      <c r="A33">
        <v>2004</v>
      </c>
      <c r="B33" s="3"/>
      <c r="C33" s="14"/>
      <c r="D33" s="14"/>
      <c r="E33" s="12">
        <v>1417</v>
      </c>
      <c r="F33" s="13">
        <v>269</v>
      </c>
      <c r="G33" s="12">
        <v>5267.6579925650558</v>
      </c>
      <c r="H33" s="6">
        <v>3507</v>
      </c>
      <c r="I33" s="13">
        <v>559</v>
      </c>
      <c r="J33" s="12">
        <v>6273.7030411449023</v>
      </c>
      <c r="K33" s="6">
        <v>26160</v>
      </c>
      <c r="L33" s="6">
        <v>3077</v>
      </c>
      <c r="M33" s="6">
        <v>8501.7874553136171</v>
      </c>
      <c r="N33" s="6"/>
      <c r="O33" s="6"/>
      <c r="P33" s="6"/>
      <c r="Q33" s="6">
        <v>7108</v>
      </c>
      <c r="R33" s="6">
        <v>1372</v>
      </c>
      <c r="S33" s="6">
        <v>5180.7580174927116</v>
      </c>
      <c r="T33" s="6">
        <v>1879</v>
      </c>
      <c r="U33" s="6">
        <v>974</v>
      </c>
      <c r="V33" s="6">
        <v>1929.1581108829569</v>
      </c>
      <c r="W33" s="6">
        <v>32903.15</v>
      </c>
      <c r="X33" s="6">
        <v>173002</v>
      </c>
      <c r="Y33" s="6">
        <v>15902</v>
      </c>
      <c r="Z33" s="6">
        <v>10879.260470381083</v>
      </c>
      <c r="AA33" s="7">
        <f t="shared" si="3"/>
        <v>213073</v>
      </c>
      <c r="AB33" s="7">
        <f t="shared" si="4"/>
        <v>22153</v>
      </c>
      <c r="AC33" s="2"/>
    </row>
    <row r="34" spans="1:29" x14ac:dyDescent="0.35">
      <c r="A34">
        <v>2005</v>
      </c>
      <c r="B34" s="3"/>
      <c r="C34" s="14"/>
      <c r="D34" s="14"/>
      <c r="E34" s="12">
        <v>1347</v>
      </c>
      <c r="F34" s="13">
        <v>264</v>
      </c>
      <c r="G34" s="12">
        <v>5102.2727272727279</v>
      </c>
      <c r="H34" s="6">
        <v>2659</v>
      </c>
      <c r="I34" s="13">
        <v>379</v>
      </c>
      <c r="J34" s="12">
        <v>7015.8311345646434</v>
      </c>
      <c r="K34" s="6">
        <v>22770</v>
      </c>
      <c r="L34" s="6">
        <v>2485</v>
      </c>
      <c r="M34" s="6">
        <v>9162.9778672032189</v>
      </c>
      <c r="N34" s="6"/>
      <c r="O34" s="6"/>
      <c r="P34" s="6"/>
      <c r="Q34" s="6">
        <v>6470</v>
      </c>
      <c r="R34" s="6">
        <v>1173</v>
      </c>
      <c r="S34" s="6">
        <v>5515.7715260017048</v>
      </c>
      <c r="T34" s="6">
        <v>2604</v>
      </c>
      <c r="U34" s="6">
        <v>1350</v>
      </c>
      <c r="V34" s="6">
        <v>1928.8888888888889</v>
      </c>
      <c r="W34" s="6">
        <v>34721.08</v>
      </c>
      <c r="X34" s="6">
        <v>186925</v>
      </c>
      <c r="Y34" s="6">
        <v>16614</v>
      </c>
      <c r="Z34" s="6">
        <v>11251.053328518117</v>
      </c>
      <c r="AA34" s="7">
        <f t="shared" si="3"/>
        <v>222775</v>
      </c>
      <c r="AB34" s="7">
        <f t="shared" si="4"/>
        <v>22265</v>
      </c>
      <c r="AC34" s="2"/>
    </row>
    <row r="35" spans="1:29" x14ac:dyDescent="0.35">
      <c r="B35" s="3"/>
      <c r="C35" s="14"/>
      <c r="D35" s="14"/>
      <c r="E35" s="12"/>
      <c r="F35" s="13"/>
      <c r="G35" s="12"/>
      <c r="H35" s="6"/>
      <c r="I35" s="13"/>
      <c r="J35" s="1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"/>
      <c r="AB35" s="7"/>
      <c r="AC35" s="2"/>
    </row>
    <row r="36" spans="1:29" x14ac:dyDescent="0.35">
      <c r="A36">
        <v>2006</v>
      </c>
      <c r="B36" s="3"/>
      <c r="C36" s="14"/>
      <c r="D36" s="14"/>
      <c r="E36" s="12">
        <v>1875</v>
      </c>
      <c r="F36" s="13">
        <v>313</v>
      </c>
      <c r="G36" s="12">
        <v>5990.415335463259</v>
      </c>
      <c r="H36" s="6">
        <v>2222</v>
      </c>
      <c r="I36" s="13">
        <v>317</v>
      </c>
      <c r="J36" s="12">
        <v>7009.463722397476</v>
      </c>
      <c r="K36" s="6">
        <v>22533</v>
      </c>
      <c r="L36" s="6">
        <v>2345</v>
      </c>
      <c r="M36" s="6">
        <v>9608.9552238805973</v>
      </c>
      <c r="N36" s="6"/>
      <c r="O36" s="6"/>
      <c r="P36" s="6"/>
      <c r="Q36" s="6">
        <v>7785</v>
      </c>
      <c r="R36" s="6">
        <v>1301</v>
      </c>
      <c r="S36" s="6">
        <v>5983.8585703305152</v>
      </c>
      <c r="T36" s="6">
        <v>1636</v>
      </c>
      <c r="U36" s="6">
        <v>960</v>
      </c>
      <c r="V36" s="6">
        <v>1704.1666666666665</v>
      </c>
      <c r="W36" s="6">
        <v>31392</v>
      </c>
      <c r="X36" s="6">
        <v>196230</v>
      </c>
      <c r="Y36" s="6">
        <v>18652</v>
      </c>
      <c r="Z36" s="6">
        <v>10520.58760454643</v>
      </c>
      <c r="AA36" s="7">
        <f t="shared" si="3"/>
        <v>232281</v>
      </c>
      <c r="AB36" s="7">
        <f t="shared" si="4"/>
        <v>23888</v>
      </c>
      <c r="AC36" s="2"/>
    </row>
    <row r="37" spans="1:29" x14ac:dyDescent="0.35">
      <c r="A37">
        <v>2007</v>
      </c>
      <c r="B37" s="2"/>
      <c r="C37" s="14"/>
      <c r="D37" s="14"/>
      <c r="E37" s="12">
        <v>1054</v>
      </c>
      <c r="F37" s="13">
        <v>248</v>
      </c>
      <c r="G37" s="12">
        <v>4250</v>
      </c>
      <c r="H37" s="6">
        <v>3444</v>
      </c>
      <c r="I37" s="13">
        <v>543</v>
      </c>
      <c r="J37" s="12">
        <v>6342.5414364640883</v>
      </c>
      <c r="K37" s="6">
        <v>37269</v>
      </c>
      <c r="L37" s="6">
        <v>3633</v>
      </c>
      <c r="M37" s="6">
        <v>10258.464079273328</v>
      </c>
      <c r="N37" s="6"/>
      <c r="O37" s="6">
        <v>50</v>
      </c>
      <c r="P37" s="6"/>
      <c r="Q37" s="6">
        <v>8022</v>
      </c>
      <c r="R37" s="6">
        <v>1371</v>
      </c>
      <c r="S37" s="6">
        <v>5851.2035010940917</v>
      </c>
      <c r="T37" s="6">
        <v>1598</v>
      </c>
      <c r="U37" s="6">
        <v>846</v>
      </c>
      <c r="V37" s="6">
        <v>1888.8888888888889</v>
      </c>
      <c r="W37" s="6">
        <v>27588.1</v>
      </c>
      <c r="X37" s="6">
        <v>210615</v>
      </c>
      <c r="Y37" s="6">
        <v>19715</v>
      </c>
      <c r="Z37" s="6">
        <v>10682.982500634034</v>
      </c>
      <c r="AA37" s="7">
        <f t="shared" si="3"/>
        <v>262002</v>
      </c>
      <c r="AB37" s="7">
        <f t="shared" si="4"/>
        <v>26406</v>
      </c>
      <c r="AC37" s="2"/>
    </row>
    <row r="38" spans="1:29" x14ac:dyDescent="0.35">
      <c r="A38">
        <v>2008</v>
      </c>
      <c r="B38" s="13">
        <v>6</v>
      </c>
      <c r="C38" s="13">
        <v>20</v>
      </c>
      <c r="D38" s="13">
        <v>300</v>
      </c>
      <c r="E38" s="12">
        <v>1127</v>
      </c>
      <c r="F38" s="13">
        <v>297</v>
      </c>
      <c r="G38" s="12">
        <v>3794.6127946127945</v>
      </c>
      <c r="H38" s="6">
        <v>3767</v>
      </c>
      <c r="I38" s="13">
        <v>550</v>
      </c>
      <c r="J38" s="12">
        <v>6849.090909090909</v>
      </c>
      <c r="K38" s="6">
        <v>33694</v>
      </c>
      <c r="L38" s="6">
        <v>3414</v>
      </c>
      <c r="M38" s="6">
        <v>9869.3614528412418</v>
      </c>
      <c r="N38" s="6"/>
      <c r="O38" s="6">
        <v>50</v>
      </c>
      <c r="P38" s="6"/>
      <c r="Q38" s="6">
        <v>5873</v>
      </c>
      <c r="R38" s="6">
        <v>1090</v>
      </c>
      <c r="S38" s="6">
        <v>5388.0733944954127</v>
      </c>
      <c r="T38" s="6">
        <v>1070</v>
      </c>
      <c r="U38" s="6">
        <v>504</v>
      </c>
      <c r="V38" s="6">
        <v>2123.0158730158732</v>
      </c>
      <c r="W38" s="6">
        <v>21144</v>
      </c>
      <c r="X38" s="6">
        <v>200048</v>
      </c>
      <c r="Y38" s="6">
        <v>18082</v>
      </c>
      <c r="Z38" s="6">
        <v>11063.377944917598</v>
      </c>
      <c r="AA38" s="7">
        <f t="shared" si="3"/>
        <v>245585</v>
      </c>
      <c r="AB38" s="7">
        <f t="shared" si="4"/>
        <v>24007</v>
      </c>
      <c r="AC38" s="2"/>
    </row>
    <row r="39" spans="1:29" x14ac:dyDescent="0.35">
      <c r="A39">
        <v>2009</v>
      </c>
      <c r="B39" s="13">
        <v>6</v>
      </c>
      <c r="C39" s="13">
        <v>20</v>
      </c>
      <c r="D39" s="13">
        <v>300</v>
      </c>
      <c r="E39" s="12">
        <v>1158</v>
      </c>
      <c r="F39" s="13">
        <v>290</v>
      </c>
      <c r="G39" s="12">
        <v>3993.1034482758623</v>
      </c>
      <c r="H39" s="6">
        <v>2872</v>
      </c>
      <c r="I39" s="13">
        <v>455</v>
      </c>
      <c r="J39" s="12">
        <v>6312.0879120879117</v>
      </c>
      <c r="K39" s="6">
        <v>47785</v>
      </c>
      <c r="L39" s="6">
        <v>5370</v>
      </c>
      <c r="M39" s="6">
        <v>8898.510242085662</v>
      </c>
      <c r="N39" s="6">
        <v>125</v>
      </c>
      <c r="O39" s="6">
        <v>50</v>
      </c>
      <c r="P39" s="6">
        <v>2500</v>
      </c>
      <c r="Q39" s="6">
        <v>6887</v>
      </c>
      <c r="R39" s="6">
        <v>1243</v>
      </c>
      <c r="S39" s="6">
        <v>5540.6275140788412</v>
      </c>
      <c r="T39" s="6">
        <v>1023</v>
      </c>
      <c r="U39" s="6">
        <v>503</v>
      </c>
      <c r="V39" s="6">
        <v>2033.7972166998011</v>
      </c>
      <c r="W39" s="6">
        <v>16257</v>
      </c>
      <c r="X39" s="6">
        <v>250794</v>
      </c>
      <c r="Y39" s="6">
        <v>21286</v>
      </c>
      <c r="Z39" s="6">
        <v>11782.110307244198</v>
      </c>
      <c r="AA39" s="7">
        <f t="shared" si="3"/>
        <v>310650</v>
      </c>
      <c r="AB39" s="7">
        <f t="shared" si="4"/>
        <v>29217</v>
      </c>
      <c r="AC39" s="2"/>
    </row>
    <row r="40" spans="1:29" x14ac:dyDescent="0.35">
      <c r="A40">
        <v>2010</v>
      </c>
      <c r="B40" s="13">
        <v>24</v>
      </c>
      <c r="C40" s="13">
        <v>40</v>
      </c>
      <c r="D40" s="13">
        <v>600</v>
      </c>
      <c r="E40" s="12">
        <v>1479</v>
      </c>
      <c r="F40" s="13">
        <v>254</v>
      </c>
      <c r="G40" s="12">
        <v>5822.8346456692916</v>
      </c>
      <c r="H40" s="6">
        <v>3021</v>
      </c>
      <c r="I40" s="13">
        <v>542</v>
      </c>
      <c r="J40" s="12">
        <v>5573.8007380073796</v>
      </c>
      <c r="K40" s="6">
        <v>50128</v>
      </c>
      <c r="L40" s="6">
        <v>4863</v>
      </c>
      <c r="M40" s="6">
        <v>10308.040304338885</v>
      </c>
      <c r="N40" s="6">
        <v>125</v>
      </c>
      <c r="O40" s="6">
        <v>50</v>
      </c>
      <c r="P40" s="6">
        <v>2500</v>
      </c>
      <c r="Q40" s="6">
        <v>6712</v>
      </c>
      <c r="R40" s="6">
        <v>1205</v>
      </c>
      <c r="S40" s="6">
        <v>5570.1244813278008</v>
      </c>
      <c r="T40" s="6">
        <v>2090</v>
      </c>
      <c r="U40" s="6">
        <v>1135</v>
      </c>
      <c r="V40" s="6">
        <v>1841.4096916299561</v>
      </c>
      <c r="W40" s="6">
        <v>18644</v>
      </c>
      <c r="X40" s="6">
        <v>220872</v>
      </c>
      <c r="Y40" s="6">
        <v>19997</v>
      </c>
      <c r="Z40" s="6">
        <v>11045.256788518278</v>
      </c>
      <c r="AA40" s="7">
        <f t="shared" si="3"/>
        <v>284451</v>
      </c>
      <c r="AB40" s="7">
        <f t="shared" si="4"/>
        <v>28086</v>
      </c>
      <c r="AC40" s="2"/>
    </row>
    <row r="41" spans="1:29" x14ac:dyDescent="0.35">
      <c r="A41">
        <v>2011</v>
      </c>
      <c r="B41" s="13">
        <v>24</v>
      </c>
      <c r="C41" s="13">
        <v>40</v>
      </c>
      <c r="D41" s="13">
        <v>600</v>
      </c>
      <c r="E41" s="12">
        <v>1124</v>
      </c>
      <c r="F41" s="13">
        <v>264</v>
      </c>
      <c r="G41" s="12">
        <v>4257.575757575758</v>
      </c>
      <c r="H41" s="6">
        <v>2933</v>
      </c>
      <c r="I41" s="13">
        <v>531</v>
      </c>
      <c r="J41" s="12">
        <v>5523.5404896421842</v>
      </c>
      <c r="K41" s="6">
        <v>59936</v>
      </c>
      <c r="L41" s="6">
        <v>5630</v>
      </c>
      <c r="M41" s="6">
        <v>10645.82593250444</v>
      </c>
      <c r="N41" s="6">
        <v>90</v>
      </c>
      <c r="O41" s="6">
        <v>50</v>
      </c>
      <c r="P41" s="6">
        <v>1800</v>
      </c>
      <c r="Q41" s="6">
        <v>6433</v>
      </c>
      <c r="R41" s="6">
        <v>1159</v>
      </c>
      <c r="S41" s="6">
        <v>5550.4745470232965</v>
      </c>
      <c r="T41" s="6">
        <v>1761</v>
      </c>
      <c r="U41" s="6">
        <v>1102</v>
      </c>
      <c r="V41" s="6">
        <v>1598.0036297640654</v>
      </c>
      <c r="W41" s="6">
        <v>17838</v>
      </c>
      <c r="X41" s="6">
        <v>205630</v>
      </c>
      <c r="Y41" s="6">
        <v>18420</v>
      </c>
      <c r="Z41" s="6">
        <v>11163.409337676439</v>
      </c>
      <c r="AA41" s="7">
        <f t="shared" si="3"/>
        <v>277931</v>
      </c>
      <c r="AB41" s="7">
        <f t="shared" si="4"/>
        <v>27196</v>
      </c>
      <c r="AC41" s="2"/>
    </row>
    <row r="42" spans="1:29" x14ac:dyDescent="0.35">
      <c r="A42">
        <v>2012</v>
      </c>
      <c r="B42" s="13">
        <v>60</v>
      </c>
      <c r="C42" s="13">
        <v>55</v>
      </c>
      <c r="D42" s="13">
        <v>1090.9090909090908</v>
      </c>
      <c r="E42" s="12">
        <v>1593</v>
      </c>
      <c r="F42" s="13">
        <v>280</v>
      </c>
      <c r="G42" s="12">
        <v>5689.2857142857138</v>
      </c>
      <c r="H42" s="6">
        <v>3012</v>
      </c>
      <c r="I42" s="13">
        <v>568</v>
      </c>
      <c r="J42" s="12">
        <v>5302.8169014084506</v>
      </c>
      <c r="K42" s="6">
        <v>56707</v>
      </c>
      <c r="L42" s="6">
        <v>5194</v>
      </c>
      <c r="M42" s="6">
        <v>10917.789757412398</v>
      </c>
      <c r="N42" s="6">
        <v>100</v>
      </c>
      <c r="O42" s="6">
        <v>50</v>
      </c>
      <c r="P42" s="6">
        <v>2000</v>
      </c>
      <c r="Q42" s="6">
        <v>6834</v>
      </c>
      <c r="R42" s="6">
        <v>1205</v>
      </c>
      <c r="S42" s="6">
        <v>5671.369294605809</v>
      </c>
      <c r="T42" s="6">
        <v>1480</v>
      </c>
      <c r="U42" s="6">
        <v>995</v>
      </c>
      <c r="V42" s="6">
        <v>1487.4371859296482</v>
      </c>
      <c r="W42" s="6">
        <v>22250</v>
      </c>
      <c r="X42" s="6">
        <v>192356</v>
      </c>
      <c r="Y42" s="6">
        <v>16567</v>
      </c>
      <c r="Z42" s="6">
        <v>11610.792539385524</v>
      </c>
      <c r="AA42" s="7">
        <f t="shared" si="3"/>
        <v>262142</v>
      </c>
      <c r="AB42" s="7">
        <f t="shared" si="4"/>
        <v>24914</v>
      </c>
      <c r="AC42" s="2"/>
    </row>
    <row r="43" spans="1:29" x14ac:dyDescent="0.35">
      <c r="A43">
        <v>2013</v>
      </c>
      <c r="B43" s="13">
        <v>47</v>
      </c>
      <c r="C43" s="13">
        <v>79</v>
      </c>
      <c r="D43" s="13">
        <v>594.9367088607595</v>
      </c>
      <c r="E43" s="12">
        <v>1516</v>
      </c>
      <c r="F43" s="13">
        <v>264</v>
      </c>
      <c r="G43" s="12">
        <v>5742.424242424242</v>
      </c>
      <c r="H43" s="6">
        <v>3607</v>
      </c>
      <c r="I43" s="13">
        <v>678</v>
      </c>
      <c r="J43" s="12">
        <v>5320.0589970501478</v>
      </c>
      <c r="K43" s="6">
        <v>72541</v>
      </c>
      <c r="L43" s="6">
        <v>6429</v>
      </c>
      <c r="M43" s="6">
        <v>11283.403328666978</v>
      </c>
      <c r="N43" s="6">
        <v>366</v>
      </c>
      <c r="O43" s="6">
        <v>107</v>
      </c>
      <c r="P43" s="6">
        <v>3420</v>
      </c>
      <c r="Q43" s="6">
        <v>9109</v>
      </c>
      <c r="R43" s="6">
        <v>1642</v>
      </c>
      <c r="S43" s="6">
        <v>5547.5030450669919</v>
      </c>
      <c r="T43" s="6">
        <v>4021</v>
      </c>
      <c r="U43" s="6">
        <v>1589</v>
      </c>
      <c r="V43" s="6">
        <v>2530.522341095028</v>
      </c>
      <c r="W43" s="6">
        <v>22603</v>
      </c>
      <c r="X43">
        <v>225247</v>
      </c>
      <c r="Y43">
        <v>18826</v>
      </c>
      <c r="Z43" s="7">
        <v>11964.676511207903</v>
      </c>
      <c r="AA43" s="7">
        <f t="shared" si="3"/>
        <v>316454</v>
      </c>
      <c r="AB43" s="7">
        <f t="shared" si="4"/>
        <v>29614</v>
      </c>
      <c r="AC43" s="2"/>
    </row>
    <row r="44" spans="1:29" x14ac:dyDescent="0.35">
      <c r="A44">
        <v>2014</v>
      </c>
      <c r="B44" s="13">
        <v>99</v>
      </c>
      <c r="C44" s="13">
        <v>120</v>
      </c>
      <c r="D44" s="13">
        <v>825</v>
      </c>
      <c r="E44" s="12">
        <v>1316</v>
      </c>
      <c r="F44" s="13">
        <v>224</v>
      </c>
      <c r="G44" s="12">
        <v>5875</v>
      </c>
      <c r="H44" s="6">
        <v>2937</v>
      </c>
      <c r="I44" s="13">
        <v>592</v>
      </c>
      <c r="J44" s="12">
        <v>4961.1486486486483</v>
      </c>
      <c r="K44" s="6">
        <v>38872</v>
      </c>
      <c r="L44" s="6">
        <v>3461</v>
      </c>
      <c r="M44" s="6">
        <v>11231.436001155735</v>
      </c>
      <c r="N44" s="6">
        <v>756</v>
      </c>
      <c r="O44" s="6">
        <v>420</v>
      </c>
      <c r="P44" s="6">
        <v>1800</v>
      </c>
      <c r="Q44" s="6">
        <v>6881</v>
      </c>
      <c r="R44" s="6">
        <v>1407</v>
      </c>
      <c r="S44" s="6">
        <v>4890.5472636815921</v>
      </c>
      <c r="T44" s="6">
        <v>3464</v>
      </c>
      <c r="U44" s="6">
        <v>1350</v>
      </c>
      <c r="V44" s="6">
        <v>2565.9259259259256</v>
      </c>
      <c r="W44" s="6">
        <v>23780</v>
      </c>
      <c r="X44" s="6">
        <v>92689</v>
      </c>
      <c r="Y44" s="6">
        <v>9368</v>
      </c>
      <c r="Z44" s="6">
        <v>9894.2143467122132</v>
      </c>
      <c r="AA44" s="7">
        <f t="shared" si="3"/>
        <v>147014</v>
      </c>
      <c r="AB44" s="7">
        <f t="shared" si="4"/>
        <v>16942</v>
      </c>
      <c r="AC44" s="2"/>
    </row>
    <row r="45" spans="1:29" x14ac:dyDescent="0.35">
      <c r="A45">
        <v>2015</v>
      </c>
      <c r="B45" s="13">
        <v>126</v>
      </c>
      <c r="C45" s="13">
        <v>182</v>
      </c>
      <c r="D45" s="13">
        <v>692</v>
      </c>
      <c r="E45" s="12">
        <v>1234</v>
      </c>
      <c r="F45" s="13">
        <v>218</v>
      </c>
      <c r="G45" s="12">
        <v>5661</v>
      </c>
      <c r="H45" s="6">
        <v>3303</v>
      </c>
      <c r="I45" s="13">
        <v>640</v>
      </c>
      <c r="J45" s="12">
        <v>5160.9375</v>
      </c>
      <c r="K45" s="6">
        <v>37407</v>
      </c>
      <c r="L45" s="6">
        <v>3646</v>
      </c>
      <c r="M45" s="6">
        <v>10259.736697750959</v>
      </c>
      <c r="N45" s="6">
        <v>1155</v>
      </c>
      <c r="O45" s="6">
        <v>470</v>
      </c>
      <c r="P45" s="6">
        <v>2460</v>
      </c>
      <c r="Q45" s="6">
        <v>6687</v>
      </c>
      <c r="R45" s="6">
        <v>1364</v>
      </c>
      <c r="S45" s="6">
        <v>4902.4926686217004</v>
      </c>
      <c r="T45" s="7">
        <v>3127</v>
      </c>
      <c r="U45">
        <v>1239</v>
      </c>
      <c r="V45" s="7">
        <v>2523.8095238095239</v>
      </c>
      <c r="W45" s="6">
        <v>19605</v>
      </c>
      <c r="X45" s="6">
        <v>123338</v>
      </c>
      <c r="Y45" s="6">
        <v>10729</v>
      </c>
      <c r="Z45" s="6">
        <v>11495.759157423805</v>
      </c>
      <c r="AA45" s="7">
        <f t="shared" si="3"/>
        <v>176377</v>
      </c>
      <c r="AB45" s="7">
        <f t="shared" si="4"/>
        <v>18488</v>
      </c>
      <c r="AC45" s="2"/>
    </row>
    <row r="46" spans="1:29" x14ac:dyDescent="0.35">
      <c r="A46">
        <v>2016</v>
      </c>
      <c r="B46" s="13">
        <v>88</v>
      </c>
      <c r="C46" s="13">
        <v>126</v>
      </c>
      <c r="D46" s="13">
        <v>700</v>
      </c>
      <c r="E46" s="12">
        <v>1379</v>
      </c>
      <c r="F46" s="13">
        <v>242</v>
      </c>
      <c r="G46" s="12">
        <v>5700</v>
      </c>
      <c r="H46" s="7">
        <v>3423</v>
      </c>
      <c r="I46" s="7">
        <v>662</v>
      </c>
      <c r="J46" s="7">
        <v>5170</v>
      </c>
      <c r="K46" s="7">
        <v>35854</v>
      </c>
      <c r="L46" s="8">
        <v>3447</v>
      </c>
      <c r="M46" s="8">
        <v>10400</v>
      </c>
      <c r="N46" s="8">
        <v>1872</v>
      </c>
      <c r="O46" s="8">
        <v>600</v>
      </c>
      <c r="P46" s="8">
        <v>3120</v>
      </c>
      <c r="Q46" s="7">
        <v>6786</v>
      </c>
      <c r="R46" s="7">
        <v>1378</v>
      </c>
      <c r="S46" s="7">
        <v>4920</v>
      </c>
      <c r="T46" s="7">
        <v>2280</v>
      </c>
      <c r="U46" s="8">
        <v>841</v>
      </c>
      <c r="V46" s="8">
        <v>2711.0582639714626</v>
      </c>
      <c r="W46" s="7">
        <v>14548</v>
      </c>
      <c r="X46" s="7">
        <v>134095</v>
      </c>
      <c r="Y46" s="8">
        <v>13926</v>
      </c>
      <c r="Z46" s="8">
        <v>9630</v>
      </c>
      <c r="AA46" s="7">
        <f t="shared" si="3"/>
        <v>185777</v>
      </c>
      <c r="AB46" s="7">
        <f t="shared" si="4"/>
        <v>21222</v>
      </c>
    </row>
    <row r="47" spans="1:29" x14ac:dyDescent="0.35">
      <c r="A47">
        <v>2017</v>
      </c>
      <c r="B47" s="13">
        <v>158</v>
      </c>
      <c r="C47" s="13">
        <v>251</v>
      </c>
      <c r="D47" s="13">
        <v>630</v>
      </c>
      <c r="E47" s="12">
        <v>1316</v>
      </c>
      <c r="F47" s="13">
        <v>242</v>
      </c>
      <c r="G47" s="12">
        <v>5440</v>
      </c>
      <c r="H47" s="7">
        <v>3424</v>
      </c>
      <c r="I47" s="7">
        <v>669</v>
      </c>
      <c r="J47" s="7">
        <v>5111</v>
      </c>
      <c r="K47" s="7">
        <v>46839</v>
      </c>
      <c r="L47" s="8">
        <v>4655</v>
      </c>
      <c r="M47" s="8">
        <v>10060</v>
      </c>
      <c r="N47" s="8">
        <v>4618</v>
      </c>
      <c r="O47" s="8">
        <v>1212</v>
      </c>
      <c r="P47" s="8">
        <v>3810</v>
      </c>
      <c r="Q47" s="7">
        <v>8859</v>
      </c>
      <c r="R47" s="7">
        <v>1618</v>
      </c>
      <c r="S47" s="7">
        <v>5470</v>
      </c>
      <c r="T47" s="7">
        <v>4181</v>
      </c>
      <c r="U47" s="8">
        <v>1398</v>
      </c>
      <c r="V47" s="8">
        <v>2990.7010014306152</v>
      </c>
      <c r="W47" s="7">
        <v>14610</v>
      </c>
      <c r="X47" s="7">
        <v>158474</v>
      </c>
      <c r="Y47" s="8">
        <v>15445</v>
      </c>
      <c r="Z47" s="8">
        <v>10260</v>
      </c>
      <c r="AA47" s="7">
        <f t="shared" si="3"/>
        <v>227869</v>
      </c>
      <c r="AB47" s="7">
        <f t="shared" si="4"/>
        <v>25490</v>
      </c>
    </row>
    <row r="48" spans="1:29" x14ac:dyDescent="0.35">
      <c r="A48">
        <v>2018</v>
      </c>
      <c r="H48" s="7"/>
      <c r="I48" s="7"/>
      <c r="J48" s="7"/>
      <c r="Q48" s="7"/>
      <c r="R48" s="7"/>
      <c r="S48" s="7"/>
      <c r="T48" s="7"/>
      <c r="X48">
        <v>162970</v>
      </c>
      <c r="Y48" s="8">
        <v>14838</v>
      </c>
      <c r="Z48" s="8">
        <v>10983</v>
      </c>
      <c r="AA48" s="7">
        <f>AA36-AA47</f>
        <v>4412</v>
      </c>
    </row>
    <row r="49" spans="1:26" x14ac:dyDescent="0.35">
      <c r="A49">
        <v>2019</v>
      </c>
      <c r="H49" s="7"/>
      <c r="I49" s="7"/>
      <c r="J49" s="7"/>
      <c r="Q49" s="7"/>
      <c r="R49" s="7"/>
      <c r="S49" s="7"/>
      <c r="T49" s="7"/>
      <c r="X49">
        <v>189998</v>
      </c>
      <c r="Y49" s="8">
        <v>17585</v>
      </c>
      <c r="Z49" s="8">
        <v>10805</v>
      </c>
    </row>
    <row r="50" spans="1:26" x14ac:dyDescent="0.35">
      <c r="A50" t="s">
        <v>21</v>
      </c>
      <c r="H50" s="7"/>
      <c r="I50" s="7"/>
      <c r="J50" s="7"/>
      <c r="Q50" s="7"/>
      <c r="R50" s="7"/>
      <c r="S50" s="7"/>
    </row>
    <row r="51" spans="1:26" x14ac:dyDescent="0.35">
      <c r="A51" t="s">
        <v>22</v>
      </c>
      <c r="H51" s="7"/>
      <c r="I51" s="7"/>
      <c r="J51" s="7"/>
      <c r="Q51" s="7"/>
      <c r="R51" s="7"/>
      <c r="S51" s="7"/>
    </row>
    <row r="52" spans="1:26" x14ac:dyDescent="0.35">
      <c r="A52" t="s">
        <v>47</v>
      </c>
      <c r="H52" s="7"/>
      <c r="I52" s="7"/>
      <c r="J52" s="7"/>
      <c r="Q52" s="7"/>
      <c r="R52" s="7"/>
      <c r="S52" s="7"/>
    </row>
    <row r="53" spans="1:26" x14ac:dyDescent="0.35">
      <c r="A53" t="s">
        <v>23</v>
      </c>
      <c r="H53" s="7"/>
      <c r="I53" s="7"/>
      <c r="J53" s="7"/>
      <c r="Q53" s="7"/>
      <c r="R53" s="7"/>
      <c r="S53" s="7"/>
    </row>
    <row r="54" spans="1:26" x14ac:dyDescent="0.35">
      <c r="H54" s="7"/>
      <c r="I54" s="7"/>
      <c r="J54" s="7"/>
      <c r="Q54" s="7"/>
      <c r="R54" s="7"/>
      <c r="S54" s="7"/>
    </row>
    <row r="55" spans="1:26" x14ac:dyDescent="0.35">
      <c r="H55" s="7"/>
      <c r="I55" s="7"/>
      <c r="J55" s="7"/>
      <c r="Q55" s="7"/>
      <c r="R55" s="7"/>
      <c r="S55" s="7"/>
    </row>
    <row r="56" spans="1:26" x14ac:dyDescent="0.35">
      <c r="H56" s="7"/>
      <c r="I56" s="7"/>
      <c r="J56" s="7"/>
      <c r="Q56" s="7"/>
      <c r="R56" s="7"/>
      <c r="S56" s="7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60DB-3EB7-444F-A01E-DAA578F2226A}">
  <dimension ref="A1:AW57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sqref="A1:L1"/>
    </sheetView>
  </sheetViews>
  <sheetFormatPr baseColWidth="10" defaultRowHeight="14.5" x14ac:dyDescent="0.35"/>
  <cols>
    <col min="5" max="5" width="13.90625" customWidth="1"/>
    <col min="9" max="12" width="12.90625" customWidth="1"/>
    <col min="13" max="13" width="15.54296875" customWidth="1"/>
    <col min="14" max="18" width="12.90625" customWidth="1"/>
    <col min="44" max="44" width="13.453125" customWidth="1"/>
    <col min="45" max="46" width="12.90625" customWidth="1"/>
  </cols>
  <sheetData>
    <row r="1" spans="1:49" x14ac:dyDescent="0.35">
      <c r="A1" s="24" t="s">
        <v>68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49" x14ac:dyDescent="0.35">
      <c r="A2" t="s">
        <v>0</v>
      </c>
      <c r="B2" t="s">
        <v>64</v>
      </c>
      <c r="C2" t="s">
        <v>1</v>
      </c>
      <c r="D2" t="s">
        <v>2</v>
      </c>
      <c r="E2" t="s">
        <v>65</v>
      </c>
      <c r="F2" t="s">
        <v>66</v>
      </c>
      <c r="G2" t="s">
        <v>1</v>
      </c>
      <c r="H2" t="s">
        <v>5</v>
      </c>
      <c r="I2" t="s">
        <v>67</v>
      </c>
      <c r="J2" t="s">
        <v>14</v>
      </c>
      <c r="K2" t="s">
        <v>15</v>
      </c>
      <c r="L2" t="s">
        <v>16</v>
      </c>
      <c r="M2" t="s">
        <v>63</v>
      </c>
      <c r="N2" t="s">
        <v>17</v>
      </c>
      <c r="O2" t="s">
        <v>5</v>
      </c>
      <c r="P2" t="s">
        <v>62</v>
      </c>
      <c r="Q2" t="s">
        <v>18</v>
      </c>
      <c r="R2" t="s">
        <v>19</v>
      </c>
      <c r="S2" t="s">
        <v>61</v>
      </c>
      <c r="T2" t="s">
        <v>3</v>
      </c>
      <c r="U2" t="s">
        <v>4</v>
      </c>
      <c r="V2" t="s">
        <v>60</v>
      </c>
      <c r="W2" t="s">
        <v>1</v>
      </c>
      <c r="X2" t="s">
        <v>15</v>
      </c>
      <c r="Y2" t="s">
        <v>20</v>
      </c>
      <c r="Z2" t="s">
        <v>59</v>
      </c>
      <c r="AA2" t="s">
        <v>1</v>
      </c>
      <c r="AB2" t="s">
        <v>5</v>
      </c>
      <c r="AC2" t="s">
        <v>58</v>
      </c>
      <c r="AD2" t="s">
        <v>1</v>
      </c>
      <c r="AE2" t="s">
        <v>5</v>
      </c>
      <c r="AF2" t="s">
        <v>57</v>
      </c>
      <c r="AG2" t="s">
        <v>13</v>
      </c>
      <c r="AH2" t="s">
        <v>5</v>
      </c>
      <c r="AJ2" t="s">
        <v>56</v>
      </c>
      <c r="AK2" t="s">
        <v>35</v>
      </c>
    </row>
    <row r="3" spans="1:49" x14ac:dyDescent="0.35">
      <c r="A3">
        <v>1976</v>
      </c>
      <c r="B3">
        <v>23032</v>
      </c>
      <c r="C3">
        <v>22545</v>
      </c>
      <c r="D3" s="7">
        <f>(B3/C3)*1000</f>
        <v>1021.6012419605233</v>
      </c>
      <c r="F3">
        <v>810</v>
      </c>
      <c r="G3">
        <v>1350</v>
      </c>
      <c r="H3" s="7">
        <f>(F3/G3)*1000</f>
        <v>600</v>
      </c>
      <c r="I3" s="7">
        <v>51750</v>
      </c>
      <c r="J3" s="7">
        <v>17250</v>
      </c>
      <c r="K3" s="7">
        <v>3000</v>
      </c>
      <c r="L3" s="7"/>
      <c r="M3" s="7"/>
      <c r="N3" s="7"/>
      <c r="O3" s="7"/>
      <c r="P3" s="7"/>
      <c r="Q3" s="7"/>
      <c r="R3" s="7"/>
      <c r="V3" s="7">
        <v>20000</v>
      </c>
      <c r="W3" s="7">
        <v>13400</v>
      </c>
      <c r="X3" s="7">
        <f>(V3/W3)*1000</f>
        <v>1492.5373134328358</v>
      </c>
      <c r="AF3">
        <v>13500</v>
      </c>
      <c r="AG3">
        <v>6750</v>
      </c>
      <c r="AH3">
        <v>2000</v>
      </c>
      <c r="AJ3" s="7">
        <f>B3+F3+I3+T3+V3+AF3</f>
        <v>109092</v>
      </c>
      <c r="AK3" s="7">
        <f>C3+G3+J3+T3+W3+AG3</f>
        <v>61295</v>
      </c>
      <c r="AN3" s="7"/>
      <c r="AT3" s="7"/>
    </row>
    <row r="4" spans="1:49" x14ac:dyDescent="0.35">
      <c r="A4">
        <v>1977</v>
      </c>
      <c r="B4">
        <v>37417</v>
      </c>
      <c r="C4">
        <v>33656</v>
      </c>
      <c r="D4" s="7">
        <f t="shared" ref="D4:D45" si="0">(B4/C4)*1000</f>
        <v>1111.7482766817211</v>
      </c>
      <c r="F4">
        <v>980</v>
      </c>
      <c r="G4">
        <v>1400</v>
      </c>
      <c r="H4" s="7">
        <f t="shared" ref="H4:H47" si="1">(F4/G4)*1000</f>
        <v>700</v>
      </c>
      <c r="I4" s="7">
        <v>63000</v>
      </c>
      <c r="J4" s="7">
        <v>17500</v>
      </c>
      <c r="K4" s="7">
        <v>3600</v>
      </c>
      <c r="L4" s="7"/>
      <c r="M4" s="7"/>
      <c r="N4" s="7"/>
      <c r="O4" s="7"/>
      <c r="P4" s="7"/>
      <c r="Q4" s="7"/>
      <c r="R4" s="7"/>
      <c r="V4" s="7">
        <v>13500</v>
      </c>
      <c r="W4" s="7">
        <v>9000</v>
      </c>
      <c r="X4" s="7">
        <f t="shared" ref="X4:X47" si="2">(V4/W4)*1000</f>
        <v>1500</v>
      </c>
      <c r="Y4" s="7"/>
      <c r="Z4" s="7"/>
      <c r="AA4" s="7"/>
      <c r="AB4" s="7"/>
      <c r="AC4" s="7"/>
      <c r="AD4" s="7"/>
      <c r="AE4" s="7"/>
      <c r="AF4">
        <v>30630</v>
      </c>
      <c r="AG4">
        <v>15315</v>
      </c>
      <c r="AH4">
        <v>2000</v>
      </c>
      <c r="AJ4" s="7">
        <f t="shared" ref="AJ4:AJ47" si="3">B4+F4+I4+T4+V4+AF4</f>
        <v>145527</v>
      </c>
      <c r="AK4" s="7">
        <f t="shared" ref="AK4:AK47" si="4">C4+G4+J4+T4+W4+AG4</f>
        <v>76871</v>
      </c>
      <c r="AN4" s="7"/>
      <c r="AT4" s="7"/>
      <c r="AW4" s="7"/>
    </row>
    <row r="5" spans="1:49" x14ac:dyDescent="0.35">
      <c r="A5">
        <v>1978</v>
      </c>
      <c r="B5">
        <v>22013</v>
      </c>
      <c r="C5">
        <v>32879</v>
      </c>
      <c r="D5" s="7">
        <f t="shared" si="0"/>
        <v>669.51549621338847</v>
      </c>
      <c r="F5">
        <v>900</v>
      </c>
      <c r="G5">
        <v>1800</v>
      </c>
      <c r="H5" s="7">
        <f t="shared" si="1"/>
        <v>500</v>
      </c>
      <c r="I5" s="7">
        <v>64800</v>
      </c>
      <c r="J5" s="7">
        <v>16200</v>
      </c>
      <c r="K5" s="7">
        <v>4000</v>
      </c>
      <c r="L5" s="7"/>
      <c r="M5" s="7"/>
      <c r="N5" s="7"/>
      <c r="O5" s="7"/>
      <c r="P5" s="7"/>
      <c r="Q5" s="7"/>
      <c r="R5" s="7"/>
      <c r="V5" s="7">
        <v>19860</v>
      </c>
      <c r="W5" s="7">
        <v>14800</v>
      </c>
      <c r="X5" s="7">
        <f t="shared" si="2"/>
        <v>1341.8918918918919</v>
      </c>
      <c r="Y5" s="7"/>
      <c r="Z5" s="7"/>
      <c r="AA5" s="7"/>
      <c r="AB5" s="7"/>
      <c r="AC5" s="7"/>
      <c r="AD5" s="7"/>
      <c r="AE5" s="7"/>
      <c r="AF5">
        <v>22600</v>
      </c>
      <c r="AG5">
        <v>10000</v>
      </c>
      <c r="AH5">
        <v>2300</v>
      </c>
      <c r="AJ5" s="7">
        <f t="shared" si="3"/>
        <v>130173</v>
      </c>
      <c r="AK5" s="7">
        <f t="shared" si="4"/>
        <v>75679</v>
      </c>
      <c r="AN5" s="7"/>
      <c r="AQ5" s="7"/>
      <c r="AT5" s="7"/>
      <c r="AW5" s="7"/>
    </row>
    <row r="6" spans="1:49" x14ac:dyDescent="0.35">
      <c r="A6">
        <v>1979</v>
      </c>
      <c r="B6">
        <v>22451</v>
      </c>
      <c r="C6">
        <v>21371</v>
      </c>
      <c r="D6" s="7">
        <f t="shared" si="0"/>
        <v>1050.5357727761921</v>
      </c>
      <c r="F6">
        <v>70</v>
      </c>
      <c r="G6">
        <v>123</v>
      </c>
      <c r="H6" s="7">
        <f t="shared" si="1"/>
        <v>569.10569105691059</v>
      </c>
      <c r="I6" s="7">
        <v>52900</v>
      </c>
      <c r="J6" s="7">
        <v>13200</v>
      </c>
      <c r="K6" s="12">
        <f t="shared" ref="K6:K14" si="5">(I6/J6)*1000</f>
        <v>4007.575757575758</v>
      </c>
      <c r="L6" s="7"/>
      <c r="M6" s="7"/>
      <c r="N6" s="7"/>
      <c r="O6" s="7"/>
      <c r="P6" s="7"/>
      <c r="Q6" s="7"/>
      <c r="R6" s="7"/>
      <c r="V6" s="7">
        <v>15100</v>
      </c>
      <c r="W6" s="7">
        <v>12600</v>
      </c>
      <c r="X6" s="7">
        <f t="shared" si="2"/>
        <v>1198.4126984126983</v>
      </c>
      <c r="Y6" s="7"/>
      <c r="Z6" s="7"/>
      <c r="AA6" s="7"/>
      <c r="AB6" s="7"/>
      <c r="AC6" s="7"/>
      <c r="AD6" s="7"/>
      <c r="AE6" s="7"/>
      <c r="AF6">
        <v>13100</v>
      </c>
      <c r="AG6">
        <v>7000</v>
      </c>
      <c r="AH6" s="7">
        <f t="shared" ref="AH6:AH14" si="6">(AF6/AG6)*1000</f>
        <v>1871.4285714285713</v>
      </c>
      <c r="AJ6" s="7">
        <f t="shared" si="3"/>
        <v>103621</v>
      </c>
      <c r="AK6" s="7">
        <f t="shared" si="4"/>
        <v>54294</v>
      </c>
      <c r="AN6" s="7"/>
      <c r="AQ6" s="7"/>
      <c r="AT6" s="7"/>
      <c r="AW6" s="7"/>
    </row>
    <row r="7" spans="1:49" x14ac:dyDescent="0.35">
      <c r="A7">
        <v>1980</v>
      </c>
      <c r="B7">
        <v>23200</v>
      </c>
      <c r="C7">
        <v>14400</v>
      </c>
      <c r="D7" s="7">
        <f t="shared" si="0"/>
        <v>1611.1111111111111</v>
      </c>
      <c r="F7">
        <v>780</v>
      </c>
      <c r="G7">
        <v>1300</v>
      </c>
      <c r="H7" s="7">
        <f t="shared" si="1"/>
        <v>600</v>
      </c>
      <c r="I7" s="7">
        <v>41300</v>
      </c>
      <c r="J7" s="7">
        <v>10300</v>
      </c>
      <c r="K7" s="7">
        <f t="shared" si="5"/>
        <v>4009.7087378640781</v>
      </c>
      <c r="L7" s="7"/>
      <c r="M7" s="7"/>
      <c r="N7" s="7"/>
      <c r="O7" s="7"/>
      <c r="P7" s="7"/>
      <c r="Q7" s="7"/>
      <c r="R7" s="7"/>
      <c r="V7" s="7">
        <v>15000</v>
      </c>
      <c r="W7" s="7">
        <v>13000</v>
      </c>
      <c r="X7" s="7">
        <f t="shared" si="2"/>
        <v>1153.8461538461538</v>
      </c>
      <c r="Y7" s="7"/>
      <c r="Z7" s="7"/>
      <c r="AA7" s="7"/>
      <c r="AB7" s="7"/>
      <c r="AC7" s="7"/>
      <c r="AD7" s="7"/>
      <c r="AE7" s="7"/>
      <c r="AF7">
        <v>19900</v>
      </c>
      <c r="AG7">
        <v>9500</v>
      </c>
      <c r="AH7" s="7">
        <f t="shared" si="6"/>
        <v>2094.7368421052629</v>
      </c>
      <c r="AJ7" s="7">
        <f t="shared" si="3"/>
        <v>100180</v>
      </c>
      <c r="AK7" s="7">
        <f t="shared" si="4"/>
        <v>48500</v>
      </c>
      <c r="AN7" s="7"/>
      <c r="AQ7" s="7"/>
      <c r="AT7" s="7"/>
      <c r="AW7" s="7"/>
    </row>
    <row r="8" spans="1:49" x14ac:dyDescent="0.35">
      <c r="A8">
        <v>1981</v>
      </c>
      <c r="B8">
        <v>11500</v>
      </c>
      <c r="C8">
        <v>7500</v>
      </c>
      <c r="D8" s="7">
        <f t="shared" si="0"/>
        <v>1533.3333333333335</v>
      </c>
      <c r="F8">
        <v>75</v>
      </c>
      <c r="G8">
        <v>150</v>
      </c>
      <c r="H8" s="7">
        <f t="shared" si="1"/>
        <v>500</v>
      </c>
      <c r="I8" s="7">
        <v>28700</v>
      </c>
      <c r="J8" s="7">
        <v>7500</v>
      </c>
      <c r="K8" s="7">
        <f t="shared" si="5"/>
        <v>3826.6666666666665</v>
      </c>
      <c r="L8" s="7"/>
      <c r="M8" s="7"/>
      <c r="N8" s="7"/>
      <c r="O8" s="7"/>
      <c r="P8" s="7"/>
      <c r="Q8" s="7"/>
      <c r="R8" s="7"/>
      <c r="V8" s="7">
        <v>17700</v>
      </c>
      <c r="W8" s="7">
        <v>11400</v>
      </c>
      <c r="X8" s="7">
        <f t="shared" si="2"/>
        <v>1552.6315789473683</v>
      </c>
      <c r="Y8" s="7"/>
      <c r="Z8" s="7"/>
      <c r="AA8" s="7"/>
      <c r="AB8" s="7"/>
      <c r="AC8" s="7"/>
      <c r="AD8" s="7"/>
      <c r="AE8" s="7"/>
      <c r="AF8">
        <v>25400</v>
      </c>
      <c r="AG8">
        <v>12700</v>
      </c>
      <c r="AH8" s="7">
        <f t="shared" si="6"/>
        <v>2000</v>
      </c>
      <c r="AJ8" s="7">
        <f t="shared" si="3"/>
        <v>83375</v>
      </c>
      <c r="AK8" s="7">
        <f t="shared" si="4"/>
        <v>39250</v>
      </c>
      <c r="AN8" s="7"/>
      <c r="AQ8" s="7"/>
      <c r="AT8" s="7"/>
      <c r="AW8" s="7"/>
    </row>
    <row r="9" spans="1:49" x14ac:dyDescent="0.35">
      <c r="A9">
        <v>1982</v>
      </c>
      <c r="B9">
        <v>9600</v>
      </c>
      <c r="C9">
        <v>6000</v>
      </c>
      <c r="D9" s="7">
        <f t="shared" si="0"/>
        <v>1600</v>
      </c>
      <c r="F9">
        <v>60</v>
      </c>
      <c r="G9">
        <v>200</v>
      </c>
      <c r="H9" s="7">
        <f t="shared" si="1"/>
        <v>300</v>
      </c>
      <c r="I9" s="7">
        <v>42900</v>
      </c>
      <c r="J9" s="7">
        <v>11300</v>
      </c>
      <c r="K9" s="7">
        <f t="shared" si="5"/>
        <v>3796.4601769911505</v>
      </c>
      <c r="L9" s="7"/>
      <c r="M9" s="7"/>
      <c r="N9" s="7"/>
      <c r="O9" s="7"/>
      <c r="P9" s="7"/>
      <c r="Q9" s="7"/>
      <c r="R9" s="7"/>
      <c r="V9" s="7">
        <v>15400</v>
      </c>
      <c r="W9" s="7">
        <v>9300</v>
      </c>
      <c r="X9" s="7">
        <f t="shared" si="2"/>
        <v>1655.9139784946237</v>
      </c>
      <c r="Y9" s="7"/>
      <c r="Z9" s="7"/>
      <c r="AA9" s="7"/>
      <c r="AB9" s="7"/>
      <c r="AC9" s="7"/>
      <c r="AD9" s="7"/>
      <c r="AE9" s="7"/>
      <c r="AF9">
        <v>16400</v>
      </c>
      <c r="AG9">
        <v>9100</v>
      </c>
      <c r="AH9" s="7">
        <f t="shared" si="6"/>
        <v>1802.1978021978023</v>
      </c>
      <c r="AJ9" s="7">
        <f t="shared" si="3"/>
        <v>84360</v>
      </c>
      <c r="AK9" s="7">
        <f t="shared" si="4"/>
        <v>35900</v>
      </c>
      <c r="AN9" s="7"/>
      <c r="AQ9" s="7"/>
      <c r="AT9" s="7"/>
      <c r="AW9" s="7"/>
    </row>
    <row r="10" spans="1:49" x14ac:dyDescent="0.35">
      <c r="A10">
        <v>1983</v>
      </c>
      <c r="B10">
        <v>8400</v>
      </c>
      <c r="C10">
        <v>5600</v>
      </c>
      <c r="D10" s="7">
        <f t="shared" si="0"/>
        <v>1500</v>
      </c>
      <c r="F10">
        <v>120</v>
      </c>
      <c r="G10">
        <v>200</v>
      </c>
      <c r="H10" s="7">
        <f t="shared" si="1"/>
        <v>600</v>
      </c>
      <c r="I10" s="7">
        <v>24800</v>
      </c>
      <c r="J10" s="7">
        <v>6850</v>
      </c>
      <c r="K10" s="7">
        <f t="shared" si="5"/>
        <v>3620.4379562043796</v>
      </c>
      <c r="L10" s="7"/>
      <c r="M10" s="7"/>
      <c r="N10" s="7"/>
      <c r="O10" s="7"/>
      <c r="P10" s="7"/>
      <c r="Q10" s="7"/>
      <c r="R10" s="7"/>
      <c r="V10" s="7">
        <v>18500</v>
      </c>
      <c r="W10" s="7">
        <v>11020</v>
      </c>
      <c r="X10" s="7">
        <f t="shared" si="2"/>
        <v>1678.7658802177859</v>
      </c>
      <c r="Y10" s="7"/>
      <c r="Z10" s="7"/>
      <c r="AA10" s="7"/>
      <c r="AB10" s="7"/>
      <c r="AC10" s="7"/>
      <c r="AD10" s="7"/>
      <c r="AE10" s="7"/>
      <c r="AF10">
        <v>16500</v>
      </c>
      <c r="AG10">
        <v>8100</v>
      </c>
      <c r="AH10" s="7">
        <f t="shared" si="6"/>
        <v>2037.0370370370372</v>
      </c>
      <c r="AJ10" s="7">
        <f t="shared" si="3"/>
        <v>68320</v>
      </c>
      <c r="AK10" s="7">
        <f t="shared" si="4"/>
        <v>31770</v>
      </c>
      <c r="AN10" s="7"/>
      <c r="AQ10" s="7"/>
      <c r="AT10" s="7"/>
      <c r="AW10" s="7"/>
    </row>
    <row r="11" spans="1:49" x14ac:dyDescent="0.35">
      <c r="A11">
        <v>1984</v>
      </c>
      <c r="B11">
        <v>10500</v>
      </c>
      <c r="C11">
        <v>7000</v>
      </c>
      <c r="D11" s="7">
        <f t="shared" si="0"/>
        <v>1500</v>
      </c>
      <c r="F11">
        <v>140</v>
      </c>
      <c r="G11">
        <v>250</v>
      </c>
      <c r="H11" s="7">
        <f t="shared" si="1"/>
        <v>560</v>
      </c>
      <c r="I11" s="7">
        <v>33500</v>
      </c>
      <c r="J11" s="7">
        <v>7700</v>
      </c>
      <c r="K11" s="7">
        <f t="shared" si="5"/>
        <v>4350.6493506493498</v>
      </c>
      <c r="L11" s="7"/>
      <c r="M11" s="7">
        <v>21840</v>
      </c>
      <c r="N11" s="7">
        <v>5600</v>
      </c>
      <c r="O11" s="12">
        <f>(M11/N11)*1000</f>
        <v>3900</v>
      </c>
      <c r="P11" s="7"/>
      <c r="Q11" s="7"/>
      <c r="R11" s="7"/>
      <c r="V11" s="7">
        <f>Z11+AC11</f>
        <v>14200</v>
      </c>
      <c r="W11" s="7">
        <v>13050</v>
      </c>
      <c r="X11" s="7">
        <f t="shared" si="2"/>
        <v>1088.1226053639848</v>
      </c>
      <c r="Y11" s="7">
        <f t="shared" ref="Y11:Y47" si="7">((Z11*AB11)+(AC11*AE11))/V11</f>
        <v>1452.8978381567601</v>
      </c>
      <c r="Z11">
        <v>3400</v>
      </c>
      <c r="AA11">
        <v>1900</v>
      </c>
      <c r="AB11" s="7">
        <f>(Z11/AA11)*1000</f>
        <v>1789.4736842105262</v>
      </c>
      <c r="AC11">
        <v>10800</v>
      </c>
      <c r="AD11">
        <v>9000</v>
      </c>
      <c r="AE11" s="7">
        <v>1346.9387755102041</v>
      </c>
      <c r="AF11">
        <v>16600</v>
      </c>
      <c r="AG11">
        <v>7000</v>
      </c>
      <c r="AH11" s="7">
        <f t="shared" si="6"/>
        <v>2371.4285714285716</v>
      </c>
      <c r="AJ11" s="7">
        <f t="shared" si="3"/>
        <v>74940</v>
      </c>
      <c r="AK11" s="7">
        <f t="shared" si="4"/>
        <v>35000</v>
      </c>
    </row>
    <row r="12" spans="1:49" x14ac:dyDescent="0.35">
      <c r="A12">
        <v>1985</v>
      </c>
      <c r="B12">
        <v>21150</v>
      </c>
      <c r="C12">
        <v>14100</v>
      </c>
      <c r="D12" s="7">
        <f t="shared" si="0"/>
        <v>1500</v>
      </c>
      <c r="F12">
        <v>140</v>
      </c>
      <c r="G12">
        <v>250</v>
      </c>
      <c r="H12" s="7">
        <f t="shared" si="1"/>
        <v>560</v>
      </c>
      <c r="I12" s="7">
        <v>34000</v>
      </c>
      <c r="J12" s="7">
        <v>7700</v>
      </c>
      <c r="K12" s="7">
        <f t="shared" si="5"/>
        <v>4415.5844155844161</v>
      </c>
      <c r="L12" s="17"/>
      <c r="M12" s="7">
        <v>33500</v>
      </c>
      <c r="N12" s="7">
        <v>7600</v>
      </c>
      <c r="O12" s="12">
        <f>(M12/N12)*1000</f>
        <v>4407.894736842105</v>
      </c>
      <c r="P12" s="7"/>
      <c r="Q12" s="7"/>
      <c r="R12" s="7"/>
      <c r="V12" s="7">
        <v>14200</v>
      </c>
      <c r="W12" s="7">
        <v>10900</v>
      </c>
      <c r="X12" s="7">
        <f t="shared" si="2"/>
        <v>1302.7522935779816</v>
      </c>
      <c r="Y12" s="7">
        <f t="shared" si="7"/>
        <v>1341.141586360267</v>
      </c>
      <c r="Z12">
        <v>3400</v>
      </c>
      <c r="AA12">
        <v>1900</v>
      </c>
      <c r="AB12" s="7">
        <v>1789.4736842105262</v>
      </c>
      <c r="AC12">
        <v>10800</v>
      </c>
      <c r="AD12">
        <v>9000</v>
      </c>
      <c r="AE12" s="7">
        <v>1200</v>
      </c>
      <c r="AF12">
        <v>9200</v>
      </c>
      <c r="AG12">
        <v>5500</v>
      </c>
      <c r="AH12" s="7">
        <f t="shared" si="6"/>
        <v>1672.7272727272725</v>
      </c>
      <c r="AJ12" s="7">
        <f t="shared" si="3"/>
        <v>78690</v>
      </c>
      <c r="AK12" s="7">
        <f t="shared" si="4"/>
        <v>38450</v>
      </c>
    </row>
    <row r="13" spans="1:49" x14ac:dyDescent="0.35">
      <c r="D13" s="7"/>
      <c r="H13" s="7"/>
      <c r="I13" s="7"/>
      <c r="J13" s="7"/>
      <c r="K13" s="7"/>
      <c r="L13" s="17"/>
      <c r="M13" s="7"/>
      <c r="N13" s="7"/>
      <c r="O13" s="12"/>
      <c r="P13" s="7"/>
      <c r="Q13" s="7"/>
      <c r="R13" s="7"/>
      <c r="V13" s="7"/>
      <c r="W13" s="7"/>
      <c r="X13" s="7"/>
      <c r="Y13" s="7"/>
      <c r="AB13" s="7"/>
      <c r="AE13" s="7"/>
      <c r="AH13" s="7"/>
      <c r="AJ13" s="7"/>
      <c r="AK13" s="7"/>
    </row>
    <row r="14" spans="1:49" x14ac:dyDescent="0.35">
      <c r="A14">
        <v>1986</v>
      </c>
      <c r="B14">
        <v>25200</v>
      </c>
      <c r="C14">
        <v>14000</v>
      </c>
      <c r="D14" s="7">
        <f t="shared" si="0"/>
        <v>1800</v>
      </c>
      <c r="F14">
        <v>1015</v>
      </c>
      <c r="G14">
        <v>1450</v>
      </c>
      <c r="H14" s="7">
        <f t="shared" si="1"/>
        <v>700</v>
      </c>
      <c r="I14" s="7">
        <v>32700</v>
      </c>
      <c r="J14" s="7">
        <v>7400</v>
      </c>
      <c r="K14" s="7">
        <f t="shared" si="5"/>
        <v>4418.9189189189192</v>
      </c>
      <c r="L14" s="7">
        <f>((M14*O14)+(P14*R14))/I14</f>
        <v>2605.197313550766</v>
      </c>
      <c r="M14" s="7">
        <v>23800</v>
      </c>
      <c r="N14" s="7">
        <v>7700</v>
      </c>
      <c r="O14" s="12">
        <f>(M14/N14)*1000</f>
        <v>3090.909090909091</v>
      </c>
      <c r="P14">
        <v>4700</v>
      </c>
      <c r="Q14">
        <v>1900</v>
      </c>
      <c r="R14" s="7">
        <v>2473.6842105263158</v>
      </c>
      <c r="S14">
        <v>5</v>
      </c>
      <c r="T14">
        <v>10</v>
      </c>
      <c r="U14">
        <f>(S14/T14)*1000</f>
        <v>500</v>
      </c>
      <c r="V14" s="7">
        <v>19300</v>
      </c>
      <c r="W14" s="7">
        <v>11800</v>
      </c>
      <c r="X14" s="7">
        <f t="shared" si="2"/>
        <v>1635.5932203389832</v>
      </c>
      <c r="Y14" s="7">
        <f t="shared" si="7"/>
        <v>1635.8367021579459</v>
      </c>
      <c r="Z14">
        <v>2200</v>
      </c>
      <c r="AA14">
        <v>1300</v>
      </c>
      <c r="AB14" s="7">
        <v>1692.3076923076924</v>
      </c>
      <c r="AC14">
        <v>17100</v>
      </c>
      <c r="AD14">
        <v>10500</v>
      </c>
      <c r="AE14" s="7">
        <v>1628.5714285714287</v>
      </c>
      <c r="AF14">
        <v>11100</v>
      </c>
      <c r="AG14">
        <v>6000</v>
      </c>
      <c r="AH14" s="7">
        <f t="shared" si="6"/>
        <v>1850</v>
      </c>
      <c r="AJ14" s="7">
        <f t="shared" si="3"/>
        <v>89325</v>
      </c>
      <c r="AK14" s="7">
        <f t="shared" si="4"/>
        <v>40660</v>
      </c>
    </row>
    <row r="15" spans="1:49" x14ac:dyDescent="0.35">
      <c r="A15">
        <v>1987</v>
      </c>
      <c r="B15" s="6">
        <v>24375</v>
      </c>
      <c r="C15" s="6">
        <v>16250</v>
      </c>
      <c r="D15" s="7">
        <f t="shared" si="0"/>
        <v>1500</v>
      </c>
      <c r="E15" s="1"/>
      <c r="F15" s="6">
        <v>425</v>
      </c>
      <c r="G15" s="6">
        <v>708</v>
      </c>
      <c r="H15" s="7">
        <f t="shared" si="1"/>
        <v>600.28248587570624</v>
      </c>
      <c r="I15" s="7">
        <v>42700</v>
      </c>
      <c r="J15" s="7">
        <v>12400</v>
      </c>
      <c r="K15" s="7">
        <v>3443.5483870967741</v>
      </c>
      <c r="L15" s="7">
        <v>3524.2360591355014</v>
      </c>
      <c r="M15" s="12">
        <v>36100</v>
      </c>
      <c r="N15" s="12">
        <v>9700</v>
      </c>
      <c r="O15" s="12">
        <v>3524.2360591355014</v>
      </c>
      <c r="P15" s="12">
        <v>6600</v>
      </c>
      <c r="Q15" s="16">
        <v>2700</v>
      </c>
      <c r="R15" s="12">
        <v>2444.4444444444448</v>
      </c>
      <c r="S15" s="2">
        <v>25</v>
      </c>
      <c r="T15" s="2">
        <v>50</v>
      </c>
      <c r="U15" s="6">
        <v>500</v>
      </c>
      <c r="V15" s="7">
        <v>23600</v>
      </c>
      <c r="W15" s="7">
        <v>16800</v>
      </c>
      <c r="X15" s="7">
        <f t="shared" si="2"/>
        <v>1404.7619047619046</v>
      </c>
      <c r="Y15" s="7">
        <f t="shared" si="7"/>
        <v>1529.667408032313</v>
      </c>
      <c r="Z15" s="12">
        <v>10400</v>
      </c>
      <c r="AA15" s="12">
        <v>5100</v>
      </c>
      <c r="AB15" s="7">
        <v>2039.2156862745096</v>
      </c>
      <c r="AC15" s="12">
        <v>13200</v>
      </c>
      <c r="AD15" s="12">
        <v>11700</v>
      </c>
      <c r="AE15" s="7">
        <v>1128.2051282051282</v>
      </c>
      <c r="AF15" s="9">
        <v>18700</v>
      </c>
      <c r="AG15" s="9">
        <v>9300</v>
      </c>
      <c r="AH15" s="9">
        <v>2010.752688172043</v>
      </c>
      <c r="AI15" s="3"/>
      <c r="AJ15" s="7">
        <f t="shared" si="3"/>
        <v>109850</v>
      </c>
      <c r="AK15" s="7">
        <f t="shared" si="4"/>
        <v>55508</v>
      </c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x14ac:dyDescent="0.35">
      <c r="A16">
        <v>1988</v>
      </c>
      <c r="B16" s="6">
        <v>35757</v>
      </c>
      <c r="C16" s="6">
        <v>27505</v>
      </c>
      <c r="D16" s="7">
        <f t="shared" si="0"/>
        <v>1300.0181785129976</v>
      </c>
      <c r="E16" s="1"/>
      <c r="F16" s="6">
        <v>1400</v>
      </c>
      <c r="G16" s="6">
        <v>2000</v>
      </c>
      <c r="H16" s="7">
        <f t="shared" si="1"/>
        <v>700</v>
      </c>
      <c r="I16" s="7">
        <v>52300</v>
      </c>
      <c r="J16" s="7">
        <v>14300</v>
      </c>
      <c r="K16" s="7">
        <v>3657.3426573426577</v>
      </c>
      <c r="L16" s="7">
        <v>3734.5992395771523</v>
      </c>
      <c r="M16" s="12">
        <v>45400</v>
      </c>
      <c r="N16" s="12">
        <v>11600</v>
      </c>
      <c r="O16" s="12">
        <v>3734.5992395771523</v>
      </c>
      <c r="P16" s="12">
        <v>6900</v>
      </c>
      <c r="Q16" s="16">
        <v>2700</v>
      </c>
      <c r="R16" s="12">
        <v>2555.5555555555552</v>
      </c>
      <c r="S16" s="2">
        <v>200</v>
      </c>
      <c r="T16" s="2">
        <v>300</v>
      </c>
      <c r="U16" s="6">
        <v>666.66666666666663</v>
      </c>
      <c r="V16" s="7">
        <v>34100</v>
      </c>
      <c r="W16" s="7">
        <v>19700</v>
      </c>
      <c r="X16" s="7">
        <f t="shared" si="2"/>
        <v>1730.9644670050761</v>
      </c>
      <c r="Y16" s="7">
        <f t="shared" si="7"/>
        <v>1887.4969246388041</v>
      </c>
      <c r="Z16" s="12">
        <v>15300</v>
      </c>
      <c r="AA16" s="12">
        <v>6100</v>
      </c>
      <c r="AB16" s="7">
        <v>2508.1967213114754</v>
      </c>
      <c r="AC16" s="12">
        <v>18800</v>
      </c>
      <c r="AD16" s="12">
        <v>13600</v>
      </c>
      <c r="AE16" s="7">
        <v>1382.3529411764705</v>
      </c>
      <c r="AF16" s="9">
        <v>19900</v>
      </c>
      <c r="AG16" s="9">
        <v>9500</v>
      </c>
      <c r="AH16" s="9">
        <v>2094.7368421052629</v>
      </c>
      <c r="AI16" s="3"/>
      <c r="AJ16" s="7">
        <f t="shared" si="3"/>
        <v>143757</v>
      </c>
      <c r="AK16" s="7">
        <f t="shared" si="4"/>
        <v>73305</v>
      </c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x14ac:dyDescent="0.35">
      <c r="A17">
        <v>1989</v>
      </c>
      <c r="B17" s="6">
        <v>18900</v>
      </c>
      <c r="C17" s="6">
        <v>21200</v>
      </c>
      <c r="D17" s="7">
        <f t="shared" si="0"/>
        <v>891.5094339622641</v>
      </c>
      <c r="E17" s="1"/>
      <c r="F17" s="6">
        <v>373</v>
      </c>
      <c r="G17" s="6">
        <v>423</v>
      </c>
      <c r="H17" s="7">
        <f t="shared" si="1"/>
        <v>881.79669030732862</v>
      </c>
      <c r="I17" s="7">
        <v>94600</v>
      </c>
      <c r="J17" s="7">
        <v>28200</v>
      </c>
      <c r="K17" s="7">
        <v>3354.6099290780139</v>
      </c>
      <c r="L17" s="7">
        <v>3515.442130043542</v>
      </c>
      <c r="M17" s="12">
        <v>76800</v>
      </c>
      <c r="N17" s="12">
        <v>20100</v>
      </c>
      <c r="O17" s="12">
        <v>3515.442130043542</v>
      </c>
      <c r="P17" s="12">
        <v>17800</v>
      </c>
      <c r="Q17" s="12">
        <v>8100</v>
      </c>
      <c r="R17" s="12">
        <v>2197.5308641975307</v>
      </c>
      <c r="S17" s="2">
        <v>130</v>
      </c>
      <c r="T17" s="2">
        <v>150</v>
      </c>
      <c r="U17" s="6">
        <v>866.66666666666674</v>
      </c>
      <c r="V17" s="7">
        <v>33300</v>
      </c>
      <c r="W17" s="7">
        <v>18300</v>
      </c>
      <c r="X17" s="7">
        <f t="shared" si="2"/>
        <v>1819.672131147541</v>
      </c>
      <c r="Y17" s="7">
        <f t="shared" si="7"/>
        <v>1937.6936936936936</v>
      </c>
      <c r="Z17" s="12">
        <v>14500</v>
      </c>
      <c r="AA17" s="12">
        <v>5800</v>
      </c>
      <c r="AB17" s="7">
        <v>2500</v>
      </c>
      <c r="AC17" s="12">
        <v>18800</v>
      </c>
      <c r="AD17" s="12">
        <v>12500</v>
      </c>
      <c r="AE17" s="7">
        <v>1504</v>
      </c>
      <c r="AF17" s="9">
        <v>20700</v>
      </c>
      <c r="AG17" s="9">
        <v>9300</v>
      </c>
      <c r="AH17" s="9">
        <v>2225.8064516129029</v>
      </c>
      <c r="AI17" s="3"/>
      <c r="AJ17" s="7">
        <f t="shared" si="3"/>
        <v>168023</v>
      </c>
      <c r="AK17" s="7">
        <f t="shared" si="4"/>
        <v>77573</v>
      </c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x14ac:dyDescent="0.35">
      <c r="A18">
        <v>1990</v>
      </c>
      <c r="B18" s="6">
        <v>22200</v>
      </c>
      <c r="C18" s="6">
        <v>20100</v>
      </c>
      <c r="D18" s="7">
        <f t="shared" si="0"/>
        <v>1104.4776119402986</v>
      </c>
      <c r="E18" s="1"/>
      <c r="F18" s="6">
        <v>870</v>
      </c>
      <c r="G18" s="6">
        <v>1220</v>
      </c>
      <c r="H18" s="7">
        <f t="shared" si="1"/>
        <v>713.11475409836066</v>
      </c>
      <c r="I18" s="7">
        <v>95400</v>
      </c>
      <c r="J18" s="7">
        <v>33500</v>
      </c>
      <c r="K18" s="7">
        <v>2847.7611940298507</v>
      </c>
      <c r="L18" s="7">
        <v>2904.4477666655207</v>
      </c>
      <c r="M18" s="12">
        <v>90700</v>
      </c>
      <c r="N18" s="12">
        <v>30500</v>
      </c>
      <c r="O18" s="12">
        <v>2904.4477666655207</v>
      </c>
      <c r="P18" s="12">
        <v>4700</v>
      </c>
      <c r="Q18" s="12">
        <v>3000</v>
      </c>
      <c r="R18" s="12">
        <v>1566.6666666666667</v>
      </c>
      <c r="S18" s="2">
        <v>218</v>
      </c>
      <c r="T18" s="2">
        <v>220</v>
      </c>
      <c r="U18" s="6">
        <v>990.90909090909099</v>
      </c>
      <c r="V18" s="7">
        <v>38000</v>
      </c>
      <c r="W18" s="7">
        <v>22200</v>
      </c>
      <c r="X18" s="7">
        <f t="shared" si="2"/>
        <v>1711.7117117117118</v>
      </c>
      <c r="Y18" s="7">
        <f t="shared" si="7"/>
        <v>1840.099486521181</v>
      </c>
      <c r="Z18" s="12">
        <v>14500</v>
      </c>
      <c r="AA18" s="12">
        <v>5800</v>
      </c>
      <c r="AB18" s="7">
        <v>2500</v>
      </c>
      <c r="AC18" s="12">
        <v>23500</v>
      </c>
      <c r="AD18" s="12">
        <v>16400</v>
      </c>
      <c r="AE18" s="7">
        <v>1432.9268292682925</v>
      </c>
      <c r="AF18" s="9">
        <v>23100</v>
      </c>
      <c r="AG18" s="9">
        <v>9800</v>
      </c>
      <c r="AH18" s="9">
        <v>2357.1428571428573</v>
      </c>
      <c r="AI18" s="3"/>
      <c r="AJ18" s="7">
        <f t="shared" si="3"/>
        <v>179790</v>
      </c>
      <c r="AK18" s="7">
        <f t="shared" si="4"/>
        <v>87040</v>
      </c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x14ac:dyDescent="0.35">
      <c r="A19">
        <v>1992</v>
      </c>
      <c r="B19" s="6">
        <v>17730</v>
      </c>
      <c r="C19" s="6">
        <v>14300</v>
      </c>
      <c r="D19" s="7">
        <f t="shared" si="0"/>
        <v>1239.86013986014</v>
      </c>
      <c r="E19" s="1"/>
      <c r="F19" s="6">
        <v>504</v>
      </c>
      <c r="G19" s="6">
        <v>720</v>
      </c>
      <c r="H19" s="7">
        <f t="shared" si="1"/>
        <v>700</v>
      </c>
      <c r="I19" s="7">
        <v>67700</v>
      </c>
      <c r="J19" s="7">
        <v>22000</v>
      </c>
      <c r="K19" s="7">
        <v>3077.272727272727</v>
      </c>
      <c r="L19" s="7">
        <v>3112.8877400295419</v>
      </c>
      <c r="M19" s="12">
        <v>58200</v>
      </c>
      <c r="N19" s="12">
        <v>18000</v>
      </c>
      <c r="O19" s="12">
        <v>3112.8877400295419</v>
      </c>
      <c r="P19" s="12">
        <v>9500</v>
      </c>
      <c r="Q19" s="12">
        <v>4000</v>
      </c>
      <c r="R19" s="12">
        <v>2375</v>
      </c>
      <c r="S19" s="2">
        <v>56</v>
      </c>
      <c r="T19" s="2">
        <v>80</v>
      </c>
      <c r="U19" s="6">
        <v>700</v>
      </c>
      <c r="V19" s="7">
        <v>33800</v>
      </c>
      <c r="W19" s="7">
        <v>19300</v>
      </c>
      <c r="X19" s="7">
        <f t="shared" si="2"/>
        <v>1751.2953367875648</v>
      </c>
      <c r="Y19" s="7">
        <f t="shared" si="7"/>
        <v>1890.4050256121261</v>
      </c>
      <c r="Z19" s="12">
        <v>15500</v>
      </c>
      <c r="AA19" s="12">
        <v>6300</v>
      </c>
      <c r="AB19" s="7">
        <v>2460.3174603174602</v>
      </c>
      <c r="AC19" s="12">
        <v>18300</v>
      </c>
      <c r="AD19" s="12">
        <v>13000</v>
      </c>
      <c r="AE19" s="7">
        <v>1407.6923076923078</v>
      </c>
      <c r="AF19" s="9">
        <v>24500</v>
      </c>
      <c r="AG19" s="9">
        <v>9900</v>
      </c>
      <c r="AH19" s="9">
        <v>2474.7474747474748</v>
      </c>
      <c r="AI19" s="3"/>
      <c r="AJ19" s="7">
        <f t="shared" si="3"/>
        <v>144314</v>
      </c>
      <c r="AK19" s="7">
        <f t="shared" si="4"/>
        <v>66300</v>
      </c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x14ac:dyDescent="0.35">
      <c r="A20">
        <v>1992</v>
      </c>
      <c r="B20" s="6">
        <v>17840</v>
      </c>
      <c r="C20" s="6">
        <v>13300</v>
      </c>
      <c r="D20" s="7">
        <f t="shared" si="0"/>
        <v>1341.3533834586467</v>
      </c>
      <c r="E20" s="1"/>
      <c r="F20" s="6">
        <v>305</v>
      </c>
      <c r="G20" s="6">
        <v>440</v>
      </c>
      <c r="H20" s="7">
        <f t="shared" si="1"/>
        <v>693.18181818181824</v>
      </c>
      <c r="I20" s="7">
        <v>54083.65</v>
      </c>
      <c r="J20" s="7">
        <v>21005</v>
      </c>
      <c r="K20" s="7">
        <v>2574.7988574149012</v>
      </c>
      <c r="L20" s="7">
        <v>2796.1475540097658</v>
      </c>
      <c r="M20" s="12">
        <v>43060</v>
      </c>
      <c r="N20" s="12">
        <v>13800</v>
      </c>
      <c r="O20" s="12">
        <v>2796.1475540097658</v>
      </c>
      <c r="P20" s="12">
        <v>11023.65</v>
      </c>
      <c r="Q20" s="12">
        <v>7205</v>
      </c>
      <c r="R20" s="12">
        <v>1530</v>
      </c>
      <c r="S20" s="2">
        <v>60</v>
      </c>
      <c r="T20" s="2">
        <v>80</v>
      </c>
      <c r="U20" s="6">
        <v>750</v>
      </c>
      <c r="V20" s="7">
        <v>52200</v>
      </c>
      <c r="W20" s="7">
        <v>29266</v>
      </c>
      <c r="X20" s="7">
        <f t="shared" si="2"/>
        <v>1783.6397184446116</v>
      </c>
      <c r="Y20" s="7">
        <f t="shared" si="7"/>
        <v>1912.8181788951256</v>
      </c>
      <c r="Z20" s="12">
        <v>29598</v>
      </c>
      <c r="AA20" s="12">
        <v>12691</v>
      </c>
      <c r="AB20" s="7">
        <v>2332.2039240406589</v>
      </c>
      <c r="AC20" s="12">
        <v>22602</v>
      </c>
      <c r="AD20" s="12">
        <v>16575</v>
      </c>
      <c r="AE20" s="7">
        <v>1363.6199095022625</v>
      </c>
      <c r="AF20" s="9">
        <v>45550</v>
      </c>
      <c r="AG20" s="9">
        <v>16550</v>
      </c>
      <c r="AH20" s="9">
        <v>2752.2658610271906</v>
      </c>
      <c r="AI20" s="3"/>
      <c r="AJ20" s="7">
        <f t="shared" si="3"/>
        <v>170058.65</v>
      </c>
      <c r="AK20" s="7">
        <f t="shared" si="4"/>
        <v>80641</v>
      </c>
      <c r="AL20" s="10"/>
      <c r="AM20" s="10"/>
      <c r="AN20" s="10"/>
      <c r="AO20" s="10"/>
      <c r="AP20" s="11"/>
      <c r="AQ20" s="10"/>
      <c r="AR20" s="10"/>
      <c r="AS20" s="10"/>
      <c r="AT20" s="10"/>
      <c r="AU20" s="10"/>
      <c r="AV20" s="10"/>
      <c r="AW20" s="10"/>
    </row>
    <row r="21" spans="1:49" x14ac:dyDescent="0.35">
      <c r="A21">
        <v>1993</v>
      </c>
      <c r="B21" s="6">
        <v>6858</v>
      </c>
      <c r="C21" s="6">
        <v>5744</v>
      </c>
      <c r="D21" s="7">
        <f t="shared" si="0"/>
        <v>1193.9415041782731</v>
      </c>
      <c r="E21" s="1"/>
      <c r="F21" s="6">
        <v>1244</v>
      </c>
      <c r="G21" s="6">
        <v>2007</v>
      </c>
      <c r="H21" s="7">
        <f t="shared" si="1"/>
        <v>619.83059292476332</v>
      </c>
      <c r="I21" s="7">
        <v>52172</v>
      </c>
      <c r="J21" s="7">
        <v>16516</v>
      </c>
      <c r="K21" s="7">
        <v>3158.8762412206343</v>
      </c>
      <c r="L21" s="7">
        <v>3235.7338955764421</v>
      </c>
      <c r="M21" s="12">
        <v>42828</v>
      </c>
      <c r="N21" s="12">
        <v>12448</v>
      </c>
      <c r="O21" s="12">
        <v>3235.7338955764421</v>
      </c>
      <c r="P21" s="12">
        <v>9344</v>
      </c>
      <c r="Q21" s="12">
        <v>4068</v>
      </c>
      <c r="R21" s="12">
        <v>2296.951819075713</v>
      </c>
      <c r="S21" s="2">
        <v>135</v>
      </c>
      <c r="T21" s="2">
        <v>123</v>
      </c>
      <c r="U21" s="6">
        <v>1097.5609756097563</v>
      </c>
      <c r="V21" s="7">
        <v>40954</v>
      </c>
      <c r="W21" s="7">
        <v>25807</v>
      </c>
      <c r="X21" s="7">
        <f t="shared" si="2"/>
        <v>1586.9337776572247</v>
      </c>
      <c r="Y21" s="7">
        <f t="shared" si="7"/>
        <v>1627.5532609642917</v>
      </c>
      <c r="Z21" s="12">
        <v>15292</v>
      </c>
      <c r="AA21" s="12">
        <v>7744</v>
      </c>
      <c r="AB21" s="7">
        <v>1974.6900826446281</v>
      </c>
      <c r="AC21" s="12">
        <v>25662</v>
      </c>
      <c r="AD21" s="12">
        <v>18063</v>
      </c>
      <c r="AE21" s="7">
        <v>1420.6942368377347</v>
      </c>
      <c r="AF21" s="9">
        <v>35262</v>
      </c>
      <c r="AG21" s="9">
        <v>12815</v>
      </c>
      <c r="AH21" s="9">
        <v>2751.6191962543894</v>
      </c>
      <c r="AI21" s="3"/>
      <c r="AJ21" s="7">
        <f t="shared" si="3"/>
        <v>136613</v>
      </c>
      <c r="AK21" s="7">
        <f t="shared" si="4"/>
        <v>63012</v>
      </c>
      <c r="AL21" s="10"/>
      <c r="AM21" s="10"/>
      <c r="AN21" s="10"/>
      <c r="AO21" s="10"/>
      <c r="AP21" s="11"/>
      <c r="AQ21" s="10"/>
      <c r="AR21" s="10"/>
      <c r="AS21" s="10"/>
      <c r="AT21" s="10"/>
      <c r="AU21" s="10"/>
      <c r="AV21" s="10"/>
      <c r="AW21" s="10"/>
    </row>
    <row r="22" spans="1:49" x14ac:dyDescent="0.35">
      <c r="B22" s="6"/>
      <c r="C22" s="6"/>
      <c r="D22" s="7"/>
      <c r="E22" s="1"/>
      <c r="F22" s="6"/>
      <c r="G22" s="6"/>
      <c r="H22" s="7"/>
      <c r="I22" s="7"/>
      <c r="J22" s="7"/>
      <c r="K22" s="7"/>
      <c r="L22" s="7"/>
      <c r="M22" s="12"/>
      <c r="N22" s="12"/>
      <c r="O22" s="12"/>
      <c r="P22" s="12"/>
      <c r="Q22" s="12"/>
      <c r="R22" s="12"/>
      <c r="S22" s="2"/>
      <c r="T22" s="2"/>
      <c r="U22" s="6"/>
      <c r="V22" s="7"/>
      <c r="W22" s="7"/>
      <c r="X22" s="7"/>
      <c r="Y22" s="7"/>
      <c r="Z22" s="12"/>
      <c r="AA22" s="12"/>
      <c r="AB22" s="7"/>
      <c r="AC22" s="12"/>
      <c r="AD22" s="12"/>
      <c r="AE22" s="7"/>
      <c r="AF22" s="9"/>
      <c r="AG22" s="9"/>
      <c r="AH22" s="9"/>
      <c r="AI22" s="3"/>
      <c r="AJ22" s="7"/>
      <c r="AK22" s="7"/>
      <c r="AL22" s="10"/>
      <c r="AM22" s="10"/>
      <c r="AN22" s="10"/>
      <c r="AO22" s="10"/>
      <c r="AP22" s="11"/>
      <c r="AQ22" s="10"/>
      <c r="AR22" s="10"/>
      <c r="AS22" s="10"/>
      <c r="AT22" s="10"/>
      <c r="AU22" s="10"/>
      <c r="AV22" s="10"/>
      <c r="AW22" s="10"/>
    </row>
    <row r="23" spans="1:49" x14ac:dyDescent="0.35">
      <c r="A23">
        <v>1994</v>
      </c>
      <c r="B23" s="6">
        <v>3661</v>
      </c>
      <c r="C23" s="6">
        <v>2515</v>
      </c>
      <c r="D23" s="7">
        <f t="shared" si="0"/>
        <v>1455.6660039761432</v>
      </c>
      <c r="E23" s="1"/>
      <c r="F23" s="6">
        <v>991</v>
      </c>
      <c r="G23" s="6">
        <v>1730</v>
      </c>
      <c r="H23" s="7">
        <f t="shared" si="1"/>
        <v>572.83236994219658</v>
      </c>
      <c r="I23" s="7">
        <v>65977</v>
      </c>
      <c r="J23" s="7">
        <v>22598</v>
      </c>
      <c r="K23" s="7">
        <v>2919.5946543941941</v>
      </c>
      <c r="L23" s="7">
        <v>3158.4809614025171</v>
      </c>
      <c r="M23" s="12">
        <v>50955</v>
      </c>
      <c r="N23" s="12">
        <v>14340</v>
      </c>
      <c r="O23" s="12">
        <v>3158.4809614025171</v>
      </c>
      <c r="P23" s="12">
        <v>15022</v>
      </c>
      <c r="Q23" s="12">
        <v>8258</v>
      </c>
      <c r="R23" s="12">
        <v>1819.0845240978447</v>
      </c>
      <c r="S23" s="2">
        <v>78</v>
      </c>
      <c r="T23" s="2">
        <v>74</v>
      </c>
      <c r="U23" s="6">
        <v>1054.0540540540539</v>
      </c>
      <c r="V23" s="7">
        <v>33400</v>
      </c>
      <c r="W23" s="7">
        <v>20225</v>
      </c>
      <c r="X23" s="7">
        <f t="shared" si="2"/>
        <v>1651.4215080346107</v>
      </c>
      <c r="Y23" s="7">
        <f t="shared" si="7"/>
        <v>1769.6242659191983</v>
      </c>
      <c r="Z23" s="12">
        <v>17141</v>
      </c>
      <c r="AA23" s="12">
        <v>7749</v>
      </c>
      <c r="AB23" s="7">
        <v>2212.0273583688218</v>
      </c>
      <c r="AC23" s="12">
        <v>16259</v>
      </c>
      <c r="AD23" s="12">
        <v>12476</v>
      </c>
      <c r="AE23" s="7">
        <v>1303.2221865982688</v>
      </c>
      <c r="AF23" s="9">
        <v>31795</v>
      </c>
      <c r="AG23" s="9">
        <v>11643</v>
      </c>
      <c r="AH23" s="9">
        <v>2730.8253886455382</v>
      </c>
      <c r="AI23" s="3"/>
      <c r="AJ23" s="7">
        <f t="shared" si="3"/>
        <v>135898</v>
      </c>
      <c r="AK23" s="7">
        <f t="shared" si="4"/>
        <v>58785</v>
      </c>
      <c r="AL23" s="10"/>
      <c r="AM23" s="10"/>
      <c r="AN23" s="10"/>
      <c r="AO23" s="10"/>
      <c r="AP23" s="11"/>
      <c r="AQ23" s="10"/>
      <c r="AR23" s="10"/>
      <c r="AS23" s="10"/>
      <c r="AT23" s="10"/>
      <c r="AU23" s="10"/>
      <c r="AV23" s="10"/>
      <c r="AW23" s="10"/>
    </row>
    <row r="24" spans="1:49" x14ac:dyDescent="0.35">
      <c r="A24">
        <v>1995</v>
      </c>
      <c r="B24" s="6">
        <v>2665</v>
      </c>
      <c r="C24" s="6">
        <v>2115</v>
      </c>
      <c r="D24" s="7">
        <f t="shared" si="0"/>
        <v>1260.0472813238771</v>
      </c>
      <c r="E24" s="1"/>
      <c r="F24" s="6">
        <v>635.6</v>
      </c>
      <c r="G24" s="6">
        <v>1137</v>
      </c>
      <c r="H24" s="7">
        <f t="shared" si="1"/>
        <v>559.01495162708886</v>
      </c>
      <c r="I24" s="7">
        <v>104718.1</v>
      </c>
      <c r="J24" s="7">
        <v>27690.5</v>
      </c>
      <c r="K24" s="7">
        <v>3781.7338076235533</v>
      </c>
      <c r="L24" s="7">
        <v>3977.9000130824675</v>
      </c>
      <c r="M24" s="12">
        <v>93150</v>
      </c>
      <c r="N24" s="12">
        <v>22100</v>
      </c>
      <c r="O24" s="12">
        <v>3977.9000130824675</v>
      </c>
      <c r="P24" s="12">
        <v>11568.1</v>
      </c>
      <c r="Q24" s="12">
        <v>5590.5</v>
      </c>
      <c r="R24" s="12">
        <v>2069.2424648958054</v>
      </c>
      <c r="S24" s="2">
        <v>0</v>
      </c>
      <c r="T24" s="2">
        <v>0</v>
      </c>
      <c r="U24" s="6">
        <v>0</v>
      </c>
      <c r="V24" s="7">
        <v>32296.5</v>
      </c>
      <c r="W24" s="7">
        <v>18995</v>
      </c>
      <c r="X24" s="7">
        <f t="shared" si="2"/>
        <v>1700.2632271650434</v>
      </c>
      <c r="Y24" s="7">
        <f t="shared" si="7"/>
        <v>1794.6687865711069</v>
      </c>
      <c r="Z24" s="12">
        <v>17773</v>
      </c>
      <c r="AA24" s="12">
        <v>8235</v>
      </c>
      <c r="AB24" s="7">
        <v>2158.2270795385548</v>
      </c>
      <c r="AC24" s="12">
        <v>14523.5</v>
      </c>
      <c r="AD24" s="12">
        <v>10760</v>
      </c>
      <c r="AE24" s="7">
        <v>1349.7676579925651</v>
      </c>
      <c r="AF24" s="9">
        <v>14781</v>
      </c>
      <c r="AG24" s="9">
        <v>7099</v>
      </c>
      <c r="AH24" s="9">
        <v>2082.1242428511059</v>
      </c>
      <c r="AI24" s="3"/>
      <c r="AJ24" s="7">
        <f t="shared" si="3"/>
        <v>155096.20000000001</v>
      </c>
      <c r="AK24" s="7">
        <f t="shared" si="4"/>
        <v>57036.5</v>
      </c>
      <c r="AL24" s="10"/>
      <c r="AM24" s="10"/>
      <c r="AN24" s="10"/>
      <c r="AO24" s="10"/>
      <c r="AP24" s="11"/>
      <c r="AQ24" s="10"/>
      <c r="AR24" s="11"/>
      <c r="AS24" s="11"/>
      <c r="AT24" s="11"/>
      <c r="AU24" s="10"/>
      <c r="AV24" s="10"/>
      <c r="AW24" s="10"/>
    </row>
    <row r="25" spans="1:49" x14ac:dyDescent="0.35">
      <c r="A25">
        <v>1996</v>
      </c>
      <c r="B25" s="6">
        <v>2922</v>
      </c>
      <c r="C25" s="6">
        <v>2619</v>
      </c>
      <c r="D25" s="7">
        <f t="shared" si="0"/>
        <v>1115.6930126002292</v>
      </c>
      <c r="E25" s="1"/>
      <c r="F25" s="6">
        <v>365</v>
      </c>
      <c r="G25" s="6">
        <v>616</v>
      </c>
      <c r="H25" s="7">
        <f t="shared" si="1"/>
        <v>592.53246753246754</v>
      </c>
      <c r="I25" s="7">
        <v>65115.165000000001</v>
      </c>
      <c r="J25" s="7">
        <v>18212</v>
      </c>
      <c r="K25" s="7">
        <v>3575.3989128047442</v>
      </c>
      <c r="L25" s="7">
        <v>3840.3967340020122</v>
      </c>
      <c r="M25" s="12">
        <v>58507</v>
      </c>
      <c r="N25" s="12">
        <v>14334</v>
      </c>
      <c r="O25" s="12">
        <v>3840.3967340020122</v>
      </c>
      <c r="P25" s="12">
        <v>6608.1649999999991</v>
      </c>
      <c r="Q25" s="12">
        <v>3878</v>
      </c>
      <c r="R25" s="12">
        <v>1704.0136668385765</v>
      </c>
      <c r="S25" s="2">
        <v>0</v>
      </c>
      <c r="T25" s="2">
        <v>0</v>
      </c>
      <c r="U25" s="6">
        <v>0</v>
      </c>
      <c r="V25" s="7">
        <v>24044.1</v>
      </c>
      <c r="W25" s="7">
        <v>15620</v>
      </c>
      <c r="X25" s="7">
        <f t="shared" si="2"/>
        <v>1539.3149807938539</v>
      </c>
      <c r="Y25" s="7">
        <f t="shared" si="7"/>
        <v>1583.9646434142394</v>
      </c>
      <c r="Z25" s="12">
        <v>15250.9</v>
      </c>
      <c r="AA25" s="12">
        <v>8584</v>
      </c>
      <c r="AB25" s="7">
        <v>1776.665890027959</v>
      </c>
      <c r="AC25" s="12">
        <v>8793.2000000000007</v>
      </c>
      <c r="AD25" s="12">
        <v>7036</v>
      </c>
      <c r="AE25" s="7">
        <v>1249.7441728254689</v>
      </c>
      <c r="AF25" s="9">
        <v>6614.8</v>
      </c>
      <c r="AG25" s="9">
        <v>2647</v>
      </c>
      <c r="AH25" s="9">
        <v>2498.9799773328295</v>
      </c>
      <c r="AI25" s="3"/>
      <c r="AJ25" s="7">
        <f t="shared" si="3"/>
        <v>99061.065000000017</v>
      </c>
      <c r="AK25" s="7">
        <f t="shared" si="4"/>
        <v>39714</v>
      </c>
      <c r="AL25" s="10"/>
      <c r="AM25" s="10"/>
      <c r="AN25" s="10"/>
      <c r="AO25" s="10"/>
      <c r="AP25" s="11"/>
      <c r="AQ25" s="10"/>
      <c r="AR25" s="11"/>
      <c r="AS25" s="11"/>
      <c r="AT25" s="11"/>
      <c r="AU25" s="10"/>
      <c r="AV25" s="10"/>
      <c r="AW25" s="10"/>
    </row>
    <row r="26" spans="1:49" x14ac:dyDescent="0.35">
      <c r="A26">
        <v>1997</v>
      </c>
      <c r="B26" s="6">
        <v>1457.4</v>
      </c>
      <c r="C26" s="6">
        <v>1228</v>
      </c>
      <c r="D26" s="7">
        <f t="shared" si="0"/>
        <v>1186.8078175895766</v>
      </c>
      <c r="E26" s="1"/>
      <c r="F26" s="6">
        <v>484</v>
      </c>
      <c r="G26" s="6">
        <v>709</v>
      </c>
      <c r="H26" s="7">
        <f t="shared" si="1"/>
        <v>682.65162200282089</v>
      </c>
      <c r="I26" s="7">
        <v>80776.100000000006</v>
      </c>
      <c r="J26" s="7">
        <v>23890.2</v>
      </c>
      <c r="K26" s="7">
        <v>3381.1395467597595</v>
      </c>
      <c r="L26" s="7">
        <v>3696.2643590000275</v>
      </c>
      <c r="M26" s="12">
        <v>70116.800000000003</v>
      </c>
      <c r="N26" s="12">
        <v>17511</v>
      </c>
      <c r="O26" s="12">
        <v>3696.2643590000275</v>
      </c>
      <c r="P26" s="12">
        <v>10659.3</v>
      </c>
      <c r="Q26" s="12">
        <v>6379.2</v>
      </c>
      <c r="R26" s="12">
        <v>1670.9462001504892</v>
      </c>
      <c r="S26" s="2">
        <v>30</v>
      </c>
      <c r="T26" s="2">
        <v>46</v>
      </c>
      <c r="U26" s="6">
        <v>652.17391304347802</v>
      </c>
      <c r="V26" s="7">
        <v>25236.1</v>
      </c>
      <c r="W26" s="7">
        <v>14280.5</v>
      </c>
      <c r="X26" s="7">
        <f t="shared" si="2"/>
        <v>1767.172017786492</v>
      </c>
      <c r="Y26" s="7">
        <f t="shared" si="7"/>
        <v>1837.3429353269401</v>
      </c>
      <c r="Z26" s="12">
        <v>18958.599999999999</v>
      </c>
      <c r="AA26" s="12">
        <v>9377</v>
      </c>
      <c r="AB26" s="7">
        <v>2021.8193452063558</v>
      </c>
      <c r="AC26" s="12">
        <v>6277.5</v>
      </c>
      <c r="AD26" s="12">
        <v>4903.5</v>
      </c>
      <c r="AE26" s="7">
        <v>1280.2080146833894</v>
      </c>
      <c r="AF26" s="9">
        <v>3275.1</v>
      </c>
      <c r="AG26" s="9">
        <v>1657</v>
      </c>
      <c r="AH26" s="9">
        <v>1976.5238382619191</v>
      </c>
      <c r="AI26" s="3"/>
      <c r="AJ26" s="7">
        <f t="shared" si="3"/>
        <v>111274.70000000001</v>
      </c>
      <c r="AK26" s="7">
        <f t="shared" si="4"/>
        <v>41810.699999999997</v>
      </c>
      <c r="AL26" s="10"/>
      <c r="AM26" s="11"/>
      <c r="AN26" s="10"/>
      <c r="AO26" s="10"/>
      <c r="AP26" s="11"/>
      <c r="AQ26" s="10"/>
      <c r="AR26" s="11"/>
      <c r="AS26" s="11"/>
      <c r="AT26" s="11"/>
      <c r="AU26" s="10"/>
      <c r="AV26" s="10"/>
      <c r="AW26" s="10"/>
    </row>
    <row r="27" spans="1:49" x14ac:dyDescent="0.35">
      <c r="A27">
        <v>1998</v>
      </c>
      <c r="B27" s="6">
        <v>71.5</v>
      </c>
      <c r="C27" s="6">
        <v>64</v>
      </c>
      <c r="D27" s="7">
        <f t="shared" si="0"/>
        <v>1117.1875</v>
      </c>
      <c r="E27" s="1">
        <v>27</v>
      </c>
      <c r="F27" s="6">
        <v>277</v>
      </c>
      <c r="G27" s="6">
        <v>695</v>
      </c>
      <c r="H27" s="7">
        <f t="shared" si="1"/>
        <v>398.56115107913672</v>
      </c>
      <c r="I27" s="7">
        <v>60545.4</v>
      </c>
      <c r="J27" s="7">
        <v>21068</v>
      </c>
      <c r="K27" s="7">
        <v>2873.8086197076136</v>
      </c>
      <c r="L27" s="7">
        <v>3044.8103495138712</v>
      </c>
      <c r="M27" s="12">
        <v>46003.5</v>
      </c>
      <c r="N27" s="12">
        <v>13545.5</v>
      </c>
      <c r="O27" s="12">
        <v>3044.8103495138712</v>
      </c>
      <c r="P27" s="12">
        <v>14541.9</v>
      </c>
      <c r="Q27" s="12">
        <v>7522.5</v>
      </c>
      <c r="R27" s="12">
        <v>1933.1206380857427</v>
      </c>
      <c r="S27" s="2">
        <v>88.6</v>
      </c>
      <c r="T27" s="2">
        <v>119</v>
      </c>
      <c r="U27" s="6">
        <v>744.5378151260503</v>
      </c>
      <c r="V27" s="7">
        <v>34611</v>
      </c>
      <c r="W27" s="7">
        <v>22298</v>
      </c>
      <c r="X27" s="7">
        <f t="shared" si="2"/>
        <v>1552.201991209974</v>
      </c>
      <c r="Y27" s="7">
        <f t="shared" si="7"/>
        <v>1553.635294051948</v>
      </c>
      <c r="Z27" s="12">
        <v>28234</v>
      </c>
      <c r="AA27" s="12">
        <v>17920.5</v>
      </c>
      <c r="AB27" s="7">
        <v>1575.5140760581457</v>
      </c>
      <c r="AC27" s="12">
        <v>6377</v>
      </c>
      <c r="AD27" s="12">
        <v>4377.5</v>
      </c>
      <c r="AE27" s="7">
        <v>1456.7675613934894</v>
      </c>
      <c r="AF27" s="9">
        <v>1459</v>
      </c>
      <c r="AG27" s="9">
        <v>856</v>
      </c>
      <c r="AH27" s="9">
        <v>1704.4392523364486</v>
      </c>
      <c r="AI27" s="3"/>
      <c r="AJ27" s="7">
        <f t="shared" si="3"/>
        <v>97082.9</v>
      </c>
      <c r="AK27" s="7">
        <f t="shared" si="4"/>
        <v>45100</v>
      </c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x14ac:dyDescent="0.35">
      <c r="A28">
        <v>1999</v>
      </c>
      <c r="B28" s="6">
        <v>355</v>
      </c>
      <c r="C28" s="6">
        <v>214</v>
      </c>
      <c r="D28" s="7">
        <f t="shared" si="0"/>
        <v>1658.8785046728972</v>
      </c>
      <c r="E28" s="1">
        <v>92</v>
      </c>
      <c r="F28" s="6">
        <v>599</v>
      </c>
      <c r="G28" s="6">
        <v>1036</v>
      </c>
      <c r="H28" s="7">
        <f t="shared" si="1"/>
        <v>578.18532818532822</v>
      </c>
      <c r="I28" s="7">
        <v>84847</v>
      </c>
      <c r="J28" s="7">
        <v>27606</v>
      </c>
      <c r="K28" s="7">
        <v>3073.4985148156197</v>
      </c>
      <c r="L28" s="7">
        <v>3270.3294982987391</v>
      </c>
      <c r="M28" s="12">
        <v>69981</v>
      </c>
      <c r="N28" s="12">
        <v>19599</v>
      </c>
      <c r="O28" s="12">
        <v>3270.3294982987391</v>
      </c>
      <c r="P28" s="12">
        <v>14866</v>
      </c>
      <c r="Q28" s="12">
        <v>8007</v>
      </c>
      <c r="R28" s="12">
        <v>1856.6254527288622</v>
      </c>
      <c r="S28" s="2">
        <v>116.7</v>
      </c>
      <c r="T28" s="2">
        <v>156.5</v>
      </c>
      <c r="U28" s="6">
        <v>745.68690095846648</v>
      </c>
      <c r="V28" s="7">
        <v>44662</v>
      </c>
      <c r="W28" s="7">
        <v>25002</v>
      </c>
      <c r="X28" s="7">
        <f t="shared" si="2"/>
        <v>1786.3370930325575</v>
      </c>
      <c r="Y28" s="7">
        <f t="shared" si="7"/>
        <v>1794.9901878082865</v>
      </c>
      <c r="Z28" s="12">
        <v>37452</v>
      </c>
      <c r="AA28" s="12">
        <v>20285</v>
      </c>
      <c r="AB28" s="7">
        <v>1846.2903623367019</v>
      </c>
      <c r="AC28" s="12">
        <v>7210</v>
      </c>
      <c r="AD28" s="12">
        <v>4717</v>
      </c>
      <c r="AE28" s="7">
        <v>1528.5138859444562</v>
      </c>
      <c r="AF28" s="9">
        <v>980.5</v>
      </c>
      <c r="AG28" s="9">
        <v>391</v>
      </c>
      <c r="AH28" s="9">
        <v>2507.6726342710995</v>
      </c>
      <c r="AI28" s="3"/>
      <c r="AJ28" s="7">
        <f t="shared" si="3"/>
        <v>131600</v>
      </c>
      <c r="AK28" s="7">
        <f t="shared" si="4"/>
        <v>54405.5</v>
      </c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x14ac:dyDescent="0.35">
      <c r="A29">
        <v>2000</v>
      </c>
      <c r="B29" s="6">
        <v>584.9</v>
      </c>
      <c r="C29" s="6">
        <v>338</v>
      </c>
      <c r="D29" s="7">
        <f t="shared" si="0"/>
        <v>1730.4733727810651</v>
      </c>
      <c r="E29" s="1">
        <v>152</v>
      </c>
      <c r="F29" s="6">
        <v>445</v>
      </c>
      <c r="G29" s="6">
        <v>793</v>
      </c>
      <c r="H29" s="7">
        <f t="shared" si="1"/>
        <v>561.16015132408575</v>
      </c>
      <c r="I29" s="7">
        <v>95754</v>
      </c>
      <c r="J29" s="7">
        <v>31361</v>
      </c>
      <c r="K29" s="7">
        <v>3053.2827397085553</v>
      </c>
      <c r="L29" s="7">
        <v>3180.1306830256276</v>
      </c>
      <c r="M29" s="12">
        <v>79136</v>
      </c>
      <c r="N29" s="12">
        <v>23103</v>
      </c>
      <c r="O29" s="12">
        <v>3180.1306830256276</v>
      </c>
      <c r="P29" s="12">
        <v>16618</v>
      </c>
      <c r="Q29" s="12">
        <v>8258</v>
      </c>
      <c r="R29" s="12">
        <v>2012.351658997336</v>
      </c>
      <c r="S29" s="2">
        <v>168.8</v>
      </c>
      <c r="T29" s="2">
        <v>226</v>
      </c>
      <c r="U29" s="6">
        <v>746.90265486725673</v>
      </c>
      <c r="V29" s="7">
        <v>36016.5</v>
      </c>
      <c r="W29" s="7">
        <v>21705.599999999999</v>
      </c>
      <c r="X29" s="7">
        <f t="shared" si="2"/>
        <v>1659.3183325961963</v>
      </c>
      <c r="Y29" s="7">
        <f t="shared" si="7"/>
        <v>1662.6070873579058</v>
      </c>
      <c r="Z29" s="12">
        <v>29355.3</v>
      </c>
      <c r="AA29" s="12">
        <v>17302.599999999999</v>
      </c>
      <c r="AB29" s="7">
        <v>1696.5831724711895</v>
      </c>
      <c r="AC29" s="12">
        <v>6661.2</v>
      </c>
      <c r="AD29" s="12">
        <v>4403</v>
      </c>
      <c r="AE29" s="7">
        <v>1512.8775834658188</v>
      </c>
      <c r="AF29" s="9">
        <v>199</v>
      </c>
      <c r="AG29" s="9">
        <v>85</v>
      </c>
      <c r="AH29" s="9">
        <v>2341.1764705882356</v>
      </c>
      <c r="AI29" s="3"/>
      <c r="AJ29" s="7">
        <f t="shared" si="3"/>
        <v>133225.4</v>
      </c>
      <c r="AK29" s="7">
        <f t="shared" si="4"/>
        <v>54508.6</v>
      </c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x14ac:dyDescent="0.35">
      <c r="A30">
        <v>2001</v>
      </c>
      <c r="B30" s="6">
        <v>1062</v>
      </c>
      <c r="C30" s="6">
        <v>621</v>
      </c>
      <c r="D30" s="7">
        <f t="shared" si="0"/>
        <v>1710.144927536232</v>
      </c>
      <c r="E30" s="1">
        <v>323</v>
      </c>
      <c r="F30" s="6">
        <v>335</v>
      </c>
      <c r="G30" s="6">
        <v>665</v>
      </c>
      <c r="H30" s="7">
        <f t="shared" si="1"/>
        <v>503.75939849624064</v>
      </c>
      <c r="I30" s="7">
        <v>94442</v>
      </c>
      <c r="J30" s="7">
        <v>33481</v>
      </c>
      <c r="K30" s="7">
        <v>2820.7640154117262</v>
      </c>
      <c r="L30" s="7">
        <v>2928.6763381866986</v>
      </c>
      <c r="M30" s="12">
        <v>77485</v>
      </c>
      <c r="N30" s="12">
        <v>24576</v>
      </c>
      <c r="O30" s="12">
        <v>2928.6763381866986</v>
      </c>
      <c r="P30" s="12">
        <v>16957</v>
      </c>
      <c r="Q30" s="12">
        <v>8905</v>
      </c>
      <c r="R30" s="12">
        <v>1904.2111173498035</v>
      </c>
      <c r="S30" s="2">
        <v>131</v>
      </c>
      <c r="T30" s="2">
        <v>175</v>
      </c>
      <c r="U30" s="6">
        <v>748.57142857142856</v>
      </c>
      <c r="V30" s="7">
        <v>34042</v>
      </c>
      <c r="W30" s="7">
        <v>19315</v>
      </c>
      <c r="X30" s="7">
        <f t="shared" si="2"/>
        <v>1762.4644059021487</v>
      </c>
      <c r="Y30" s="7">
        <f t="shared" si="7"/>
        <v>1764.2741307201391</v>
      </c>
      <c r="Z30" s="12">
        <v>26931</v>
      </c>
      <c r="AA30" s="12">
        <v>15023</v>
      </c>
      <c r="AB30" s="7">
        <v>1792.6512680556482</v>
      </c>
      <c r="AC30" s="12">
        <v>7111</v>
      </c>
      <c r="AD30" s="12">
        <v>4292</v>
      </c>
      <c r="AE30" s="7">
        <v>1656.8033550792172</v>
      </c>
      <c r="AF30" s="9">
        <v>1758</v>
      </c>
      <c r="AG30" s="9">
        <v>585</v>
      </c>
      <c r="AH30" s="9">
        <v>3005.1282051282051</v>
      </c>
      <c r="AI30" s="3"/>
      <c r="AJ30" s="7">
        <f t="shared" si="3"/>
        <v>131814</v>
      </c>
      <c r="AK30" s="7">
        <f t="shared" si="4"/>
        <v>54842</v>
      </c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x14ac:dyDescent="0.35">
      <c r="A31">
        <v>2002</v>
      </c>
      <c r="B31" s="6">
        <v>3750</v>
      </c>
      <c r="C31" s="6">
        <v>2316</v>
      </c>
      <c r="D31" s="7">
        <f t="shared" si="0"/>
        <v>1619.1709844559584</v>
      </c>
      <c r="E31" s="1">
        <v>1086</v>
      </c>
      <c r="F31" s="6">
        <v>319</v>
      </c>
      <c r="G31" s="6">
        <v>653</v>
      </c>
      <c r="H31" s="7">
        <f t="shared" si="1"/>
        <v>488.51454823889742</v>
      </c>
      <c r="I31" s="7">
        <v>91399.5</v>
      </c>
      <c r="J31" s="7">
        <v>28819</v>
      </c>
      <c r="K31" s="7">
        <v>3171.5014400222076</v>
      </c>
      <c r="L31" s="7">
        <v>3245.8548638268721</v>
      </c>
      <c r="M31" s="12">
        <v>71401.5</v>
      </c>
      <c r="N31" s="12">
        <v>20515</v>
      </c>
      <c r="O31" s="12">
        <v>3245.8548638268721</v>
      </c>
      <c r="P31" s="12">
        <v>19998</v>
      </c>
      <c r="Q31" s="12">
        <v>8304</v>
      </c>
      <c r="R31" s="12">
        <v>2408.2369942196533</v>
      </c>
      <c r="S31" s="2">
        <v>196.5</v>
      </c>
      <c r="T31" s="2">
        <v>266.5</v>
      </c>
      <c r="U31" s="6">
        <v>737.33583489681052</v>
      </c>
      <c r="V31" s="7">
        <v>33467.1</v>
      </c>
      <c r="W31" s="7">
        <v>19268</v>
      </c>
      <c r="X31" s="7">
        <f t="shared" si="2"/>
        <v>1736.9265102761053</v>
      </c>
      <c r="Y31" s="7">
        <f t="shared" si="7"/>
        <v>1749.2388226052483</v>
      </c>
      <c r="Z31" s="12">
        <v>28307.599999999999</v>
      </c>
      <c r="AA31" s="12">
        <v>15665</v>
      </c>
      <c r="AB31" s="7">
        <v>1807.0603255665496</v>
      </c>
      <c r="AC31" s="12">
        <v>5159.5</v>
      </c>
      <c r="AD31" s="12">
        <v>3603</v>
      </c>
      <c r="AE31" s="7">
        <v>1432.0011101859561</v>
      </c>
      <c r="AF31" s="9">
        <v>2280</v>
      </c>
      <c r="AG31" s="9">
        <v>780</v>
      </c>
      <c r="AH31" s="9">
        <v>2923.0769230769229</v>
      </c>
      <c r="AI31" s="3"/>
      <c r="AJ31" s="7">
        <f t="shared" si="3"/>
        <v>131482.1</v>
      </c>
      <c r="AK31" s="7">
        <f t="shared" si="4"/>
        <v>52102.5</v>
      </c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x14ac:dyDescent="0.35">
      <c r="A32">
        <v>2003</v>
      </c>
      <c r="B32" s="6">
        <v>3730</v>
      </c>
      <c r="C32" s="6">
        <v>2801</v>
      </c>
      <c r="D32" s="7">
        <f t="shared" si="0"/>
        <v>1331.6672616922526</v>
      </c>
      <c r="E32" s="1">
        <v>1356</v>
      </c>
      <c r="F32" s="6">
        <v>339</v>
      </c>
      <c r="G32" s="6">
        <v>756</v>
      </c>
      <c r="H32" s="7">
        <f t="shared" si="1"/>
        <v>448.41269841269843</v>
      </c>
      <c r="I32" s="7">
        <v>139069</v>
      </c>
      <c r="J32" s="7">
        <v>37377</v>
      </c>
      <c r="K32" s="7">
        <v>3720.7105974262249</v>
      </c>
      <c r="L32" s="7">
        <v>3868.3982594583522</v>
      </c>
      <c r="M32" s="12">
        <v>119322</v>
      </c>
      <c r="N32" s="12">
        <v>28959</v>
      </c>
      <c r="O32" s="12">
        <v>3868.3982594583522</v>
      </c>
      <c r="P32" s="12">
        <v>19747</v>
      </c>
      <c r="Q32" s="12">
        <v>8418</v>
      </c>
      <c r="R32" s="12">
        <v>2345.8066048942742</v>
      </c>
      <c r="S32" s="2">
        <v>157</v>
      </c>
      <c r="T32" s="2">
        <v>206</v>
      </c>
      <c r="U32" s="6">
        <v>762.13592233009706</v>
      </c>
      <c r="V32" s="7">
        <v>46373</v>
      </c>
      <c r="W32" s="7">
        <v>24983</v>
      </c>
      <c r="X32" s="7">
        <f t="shared" si="2"/>
        <v>1856.1822038986511</v>
      </c>
      <c r="Y32" s="7">
        <f t="shared" si="7"/>
        <v>1892.4985851603649</v>
      </c>
      <c r="Z32" s="12">
        <v>40439</v>
      </c>
      <c r="AA32" s="12">
        <v>20438</v>
      </c>
      <c r="AB32" s="7">
        <v>1978.6182601037283</v>
      </c>
      <c r="AC32" s="12">
        <v>5934</v>
      </c>
      <c r="AD32" s="12">
        <v>4545</v>
      </c>
      <c r="AE32" s="7">
        <v>1305.6105610561056</v>
      </c>
      <c r="AF32" s="9">
        <v>7940</v>
      </c>
      <c r="AG32" s="9">
        <v>3060</v>
      </c>
      <c r="AH32" s="9">
        <v>2594.7712418300653</v>
      </c>
      <c r="AI32" s="3"/>
      <c r="AJ32" s="7">
        <f t="shared" si="3"/>
        <v>197657</v>
      </c>
      <c r="AK32" s="7">
        <f t="shared" si="4"/>
        <v>69183</v>
      </c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x14ac:dyDescent="0.35">
      <c r="A33">
        <v>2004</v>
      </c>
      <c r="B33" s="6">
        <v>5629</v>
      </c>
      <c r="C33" s="6">
        <v>4331</v>
      </c>
      <c r="D33" s="7">
        <f t="shared" si="0"/>
        <v>1299.6998383745092</v>
      </c>
      <c r="E33" s="1">
        <v>2051</v>
      </c>
      <c r="F33" s="6">
        <v>347</v>
      </c>
      <c r="G33" s="6">
        <v>680</v>
      </c>
      <c r="H33" s="7">
        <f t="shared" si="1"/>
        <v>510.29411764705878</v>
      </c>
      <c r="I33" s="7">
        <v>163442</v>
      </c>
      <c r="J33" s="7">
        <v>42557</v>
      </c>
      <c r="K33" s="7">
        <v>3840.5432713772116</v>
      </c>
      <c r="L33" s="7">
        <v>3936.6234717974994</v>
      </c>
      <c r="M33" s="12">
        <v>144727</v>
      </c>
      <c r="N33" s="12">
        <v>35129</v>
      </c>
      <c r="O33" s="12">
        <v>3936.6234717974994</v>
      </c>
      <c r="P33" s="12">
        <v>18715</v>
      </c>
      <c r="Q33" s="12">
        <v>7428</v>
      </c>
      <c r="R33" s="12">
        <v>2519.5207323640279</v>
      </c>
      <c r="S33" s="2">
        <v>148</v>
      </c>
      <c r="T33" s="2">
        <v>206</v>
      </c>
      <c r="U33" s="6">
        <v>718.44660194174753</v>
      </c>
      <c r="V33" s="7">
        <v>42461.5</v>
      </c>
      <c r="W33" s="7">
        <v>22024</v>
      </c>
      <c r="X33" s="7">
        <f t="shared" si="2"/>
        <v>1927.9649473301852</v>
      </c>
      <c r="Y33" s="7">
        <f t="shared" si="7"/>
        <v>1974.8711572468285</v>
      </c>
      <c r="Z33" s="12">
        <v>35535.5</v>
      </c>
      <c r="AA33" s="12">
        <v>16989</v>
      </c>
      <c r="AB33" s="7">
        <v>2091.6769674495263</v>
      </c>
      <c r="AC33" s="12">
        <v>6926</v>
      </c>
      <c r="AD33" s="12">
        <v>5035</v>
      </c>
      <c r="AE33" s="7">
        <v>1375.571002979146</v>
      </c>
      <c r="AF33" s="6">
        <v>6185</v>
      </c>
      <c r="AG33" s="6">
        <v>2315</v>
      </c>
      <c r="AH33" s="6">
        <v>2671.7062634989197</v>
      </c>
      <c r="AI33" s="3"/>
      <c r="AJ33" s="7">
        <f t="shared" si="3"/>
        <v>218270.5</v>
      </c>
      <c r="AK33" s="7">
        <f t="shared" si="4"/>
        <v>72113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x14ac:dyDescent="0.35">
      <c r="A34">
        <v>2005</v>
      </c>
      <c r="B34" s="6">
        <v>10140</v>
      </c>
      <c r="C34" s="6">
        <v>6926</v>
      </c>
      <c r="D34" s="7">
        <f t="shared" si="0"/>
        <v>1464.04851285013</v>
      </c>
      <c r="E34" s="1">
        <v>3349</v>
      </c>
      <c r="F34" s="6">
        <v>339</v>
      </c>
      <c r="G34" s="6">
        <v>554</v>
      </c>
      <c r="H34" s="7">
        <f t="shared" si="1"/>
        <v>611.91335740072202</v>
      </c>
      <c r="I34" s="7">
        <v>152612</v>
      </c>
      <c r="J34" s="7">
        <v>38264</v>
      </c>
      <c r="K34" s="7">
        <v>3988.3964039305874</v>
      </c>
      <c r="L34" s="7">
        <v>4149.3125121055091</v>
      </c>
      <c r="M34" s="12">
        <v>135077</v>
      </c>
      <c r="N34" s="12">
        <v>30826</v>
      </c>
      <c r="O34" s="12">
        <v>4149.3125121055091</v>
      </c>
      <c r="P34" s="12">
        <v>17535</v>
      </c>
      <c r="Q34" s="12">
        <v>7438</v>
      </c>
      <c r="R34" s="12">
        <v>2357.4885721968271</v>
      </c>
      <c r="S34" s="2">
        <v>153.5</v>
      </c>
      <c r="T34" s="2">
        <v>200</v>
      </c>
      <c r="U34" s="6">
        <v>767.5</v>
      </c>
      <c r="V34" s="7">
        <v>41129</v>
      </c>
      <c r="W34" s="7">
        <v>21863</v>
      </c>
      <c r="X34" s="7">
        <f t="shared" si="2"/>
        <v>1881.2148378539084</v>
      </c>
      <c r="Y34" s="7">
        <f t="shared" si="7"/>
        <v>1886.9866199715123</v>
      </c>
      <c r="Z34" s="12">
        <v>29235</v>
      </c>
      <c r="AA34" s="12">
        <v>14978</v>
      </c>
      <c r="AB34" s="7">
        <v>1951.8627320069436</v>
      </c>
      <c r="AC34" s="12">
        <v>11894</v>
      </c>
      <c r="AD34" s="12">
        <v>6885</v>
      </c>
      <c r="AE34" s="7">
        <v>1727.523602033406</v>
      </c>
      <c r="AF34" s="6">
        <v>4638</v>
      </c>
      <c r="AG34" s="6">
        <v>1790</v>
      </c>
      <c r="AH34" s="6">
        <v>2591.0614525139667</v>
      </c>
      <c r="AI34" s="3"/>
      <c r="AJ34" s="7">
        <f t="shared" si="3"/>
        <v>209058</v>
      </c>
      <c r="AK34" s="7">
        <f t="shared" si="4"/>
        <v>69597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x14ac:dyDescent="0.35">
      <c r="B35" s="6"/>
      <c r="C35" s="6"/>
      <c r="D35" s="7"/>
      <c r="E35" s="1"/>
      <c r="F35" s="6"/>
      <c r="G35" s="6"/>
      <c r="H35" s="7"/>
      <c r="I35" s="7"/>
      <c r="J35" s="7"/>
      <c r="K35" s="7"/>
      <c r="L35" s="7"/>
      <c r="M35" s="12"/>
      <c r="N35" s="12"/>
      <c r="O35" s="12"/>
      <c r="P35" s="12"/>
      <c r="Q35" s="12"/>
      <c r="R35" s="12"/>
      <c r="S35" s="2"/>
      <c r="T35" s="2"/>
      <c r="U35" s="6"/>
      <c r="V35" s="7"/>
      <c r="W35" s="7"/>
      <c r="X35" s="7"/>
      <c r="Y35" s="7"/>
      <c r="Z35" s="12"/>
      <c r="AA35" s="12"/>
      <c r="AB35" s="7"/>
      <c r="AC35" s="12"/>
      <c r="AD35" s="12"/>
      <c r="AE35" s="7"/>
      <c r="AF35" s="6"/>
      <c r="AG35" s="6"/>
      <c r="AH35" s="6"/>
      <c r="AI35" s="3"/>
      <c r="AJ35" s="7"/>
      <c r="AK35" s="7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x14ac:dyDescent="0.35">
      <c r="A36">
        <v>2006</v>
      </c>
      <c r="B36" s="6">
        <v>5527</v>
      </c>
      <c r="C36" s="6">
        <v>3759.8</v>
      </c>
      <c r="D36" s="7">
        <f t="shared" si="0"/>
        <v>1470.025001329858</v>
      </c>
      <c r="E36" s="1">
        <v>2046</v>
      </c>
      <c r="F36" s="6">
        <v>582</v>
      </c>
      <c r="G36" s="6">
        <v>746</v>
      </c>
      <c r="H36" s="7">
        <f t="shared" si="1"/>
        <v>780.16085790884711</v>
      </c>
      <c r="I36" s="7">
        <v>175814</v>
      </c>
      <c r="J36" s="7">
        <v>41505</v>
      </c>
      <c r="K36" s="7">
        <v>4235.9715696903986</v>
      </c>
      <c r="L36" s="7">
        <v>4575.1374783133442</v>
      </c>
      <c r="M36" s="12">
        <v>163118</v>
      </c>
      <c r="N36" s="12">
        <v>33984</v>
      </c>
      <c r="O36" s="12">
        <v>4575.1374783133442</v>
      </c>
      <c r="P36" s="12">
        <v>12696</v>
      </c>
      <c r="Q36" s="12">
        <v>7521</v>
      </c>
      <c r="R36" s="12">
        <v>1688.0733944954129</v>
      </c>
      <c r="S36" s="2">
        <v>280</v>
      </c>
      <c r="T36" s="2">
        <v>339</v>
      </c>
      <c r="U36" s="6">
        <v>825.95870206489678</v>
      </c>
      <c r="V36" s="7">
        <v>38898</v>
      </c>
      <c r="W36" s="7">
        <v>19347</v>
      </c>
      <c r="X36" s="7">
        <f t="shared" si="2"/>
        <v>2010.544270429524</v>
      </c>
      <c r="Y36" s="7">
        <f t="shared" si="7"/>
        <v>2010.8794456167038</v>
      </c>
      <c r="Z36" s="12">
        <v>30864</v>
      </c>
      <c r="AA36" s="12">
        <v>15249</v>
      </c>
      <c r="AB36" s="7">
        <v>2024.0015738736968</v>
      </c>
      <c r="AC36" s="12">
        <v>8034</v>
      </c>
      <c r="AD36" s="12">
        <v>4098</v>
      </c>
      <c r="AE36" s="7">
        <v>1960.4685212298682</v>
      </c>
      <c r="AF36" s="6">
        <v>998</v>
      </c>
      <c r="AG36" s="6">
        <v>365</v>
      </c>
      <c r="AH36" s="6">
        <v>2734.2465753424699</v>
      </c>
      <c r="AI36" s="3"/>
      <c r="AJ36" s="7">
        <f t="shared" si="3"/>
        <v>222158</v>
      </c>
      <c r="AK36" s="7">
        <f t="shared" si="4"/>
        <v>66061.8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x14ac:dyDescent="0.35">
      <c r="A37">
        <v>2007</v>
      </c>
      <c r="B37" s="6">
        <v>3874</v>
      </c>
      <c r="C37" s="6">
        <v>2350</v>
      </c>
      <c r="D37" s="7">
        <f t="shared" si="0"/>
        <v>1648.5106382978722</v>
      </c>
      <c r="E37" s="1">
        <v>1357</v>
      </c>
      <c r="F37" s="6">
        <v>346</v>
      </c>
      <c r="G37" s="6">
        <v>642</v>
      </c>
      <c r="H37" s="7">
        <f t="shared" si="1"/>
        <v>538.94080996884725</v>
      </c>
      <c r="I37" s="7">
        <v>113597</v>
      </c>
      <c r="J37" s="7">
        <v>35907</v>
      </c>
      <c r="K37" s="7">
        <v>3163.6449717325313</v>
      </c>
      <c r="L37" s="7">
        <v>3466.5872349320439</v>
      </c>
      <c r="M37" s="12">
        <v>102742</v>
      </c>
      <c r="N37" s="12">
        <v>27838</v>
      </c>
      <c r="O37" s="12">
        <v>3466.5872349320439</v>
      </c>
      <c r="P37" s="12">
        <v>10855</v>
      </c>
      <c r="Q37" s="12">
        <v>8069</v>
      </c>
      <c r="R37" s="12">
        <v>1345.272028752014</v>
      </c>
      <c r="S37" s="2">
        <v>139</v>
      </c>
      <c r="T37" s="2">
        <v>197</v>
      </c>
      <c r="U37" s="6">
        <v>705.58375634517768</v>
      </c>
      <c r="V37" s="7">
        <v>63055</v>
      </c>
      <c r="W37" s="7">
        <v>24612</v>
      </c>
      <c r="X37" s="7">
        <f t="shared" si="2"/>
        <v>2561.9616447261501</v>
      </c>
      <c r="Y37" s="7">
        <f t="shared" si="7"/>
        <v>2819.897532408967</v>
      </c>
      <c r="Z37" s="12">
        <v>51117</v>
      </c>
      <c r="AA37" s="12">
        <v>16254</v>
      </c>
      <c r="AB37" s="7">
        <v>3144.8874123292726</v>
      </c>
      <c r="AC37" s="12">
        <v>11938</v>
      </c>
      <c r="AD37" s="12">
        <v>8358</v>
      </c>
      <c r="AE37" s="7">
        <v>1428.3321368748504</v>
      </c>
      <c r="AF37" s="6">
        <v>2648</v>
      </c>
      <c r="AG37" s="6">
        <v>1125</v>
      </c>
      <c r="AH37" s="6">
        <v>2353.7777777777778</v>
      </c>
      <c r="AI37" s="3"/>
      <c r="AJ37" s="7">
        <f t="shared" si="3"/>
        <v>183717</v>
      </c>
      <c r="AK37" s="7">
        <f t="shared" si="4"/>
        <v>64833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x14ac:dyDescent="0.35">
      <c r="A38">
        <v>2008</v>
      </c>
      <c r="B38" s="6">
        <v>3329</v>
      </c>
      <c r="C38" s="6">
        <v>2035</v>
      </c>
      <c r="D38" s="7">
        <f t="shared" si="0"/>
        <v>1635.8722358722359</v>
      </c>
      <c r="E38" s="1">
        <v>1264</v>
      </c>
      <c r="F38" s="6">
        <v>293</v>
      </c>
      <c r="G38" s="6">
        <v>471</v>
      </c>
      <c r="H38" s="7">
        <f t="shared" si="1"/>
        <v>622.08067940552019</v>
      </c>
      <c r="I38" s="7">
        <v>145598</v>
      </c>
      <c r="J38" s="7">
        <v>37812</v>
      </c>
      <c r="K38" s="7">
        <v>3850.5765365492434</v>
      </c>
      <c r="L38" s="7">
        <v>4103.31373016003</v>
      </c>
      <c r="M38" s="12">
        <v>130044</v>
      </c>
      <c r="N38" s="12">
        <v>29817</v>
      </c>
      <c r="O38" s="12">
        <v>4103.31373016003</v>
      </c>
      <c r="P38" s="12">
        <v>15554</v>
      </c>
      <c r="Q38" s="12">
        <v>7995</v>
      </c>
      <c r="R38" s="12">
        <v>1945.4659161976235</v>
      </c>
      <c r="S38" s="2">
        <v>168</v>
      </c>
      <c r="T38" s="2">
        <v>221</v>
      </c>
      <c r="U38" s="6">
        <v>760.18099547511304</v>
      </c>
      <c r="V38" s="7">
        <v>72361</v>
      </c>
      <c r="W38" s="7">
        <v>28356</v>
      </c>
      <c r="X38" s="7">
        <f t="shared" si="2"/>
        <v>2551.8761461419103</v>
      </c>
      <c r="Y38" s="7">
        <f t="shared" si="7"/>
        <v>2783.9320403477905</v>
      </c>
      <c r="Z38" s="12">
        <v>57693</v>
      </c>
      <c r="AA38" s="12">
        <v>18540</v>
      </c>
      <c r="AB38" s="7">
        <v>3111.8122977346275</v>
      </c>
      <c r="AC38" s="12">
        <v>14668</v>
      </c>
      <c r="AD38" s="12">
        <v>9816</v>
      </c>
      <c r="AE38" s="7">
        <v>1494.2950285248573</v>
      </c>
      <c r="AF38" s="6">
        <v>0</v>
      </c>
      <c r="AG38" s="6">
        <v>0</v>
      </c>
      <c r="AH38" s="6">
        <v>0</v>
      </c>
      <c r="AI38" s="2"/>
      <c r="AJ38" s="7">
        <f t="shared" si="3"/>
        <v>221802</v>
      </c>
      <c r="AK38" s="7">
        <f t="shared" si="4"/>
        <v>68895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x14ac:dyDescent="0.35">
      <c r="A39">
        <v>2009</v>
      </c>
      <c r="B39" s="6">
        <v>3315</v>
      </c>
      <c r="C39" s="6">
        <v>1936</v>
      </c>
      <c r="D39" s="7">
        <f t="shared" si="0"/>
        <v>1712.293388429752</v>
      </c>
      <c r="E39" s="1">
        <v>1194</v>
      </c>
      <c r="F39" s="6">
        <v>198</v>
      </c>
      <c r="G39" s="6">
        <v>322</v>
      </c>
      <c r="H39" s="7">
        <f t="shared" si="1"/>
        <v>614.90683229813669</v>
      </c>
      <c r="I39" s="7">
        <v>165417</v>
      </c>
      <c r="J39" s="7">
        <v>53745</v>
      </c>
      <c r="K39" s="7">
        <v>3077.811889478091</v>
      </c>
      <c r="L39" s="7">
        <v>3172.4408863374165</v>
      </c>
      <c r="M39" s="12">
        <v>144528</v>
      </c>
      <c r="N39" s="12">
        <v>43218</v>
      </c>
      <c r="O39" s="12">
        <v>3172.4408863374165</v>
      </c>
      <c r="P39" s="12">
        <v>20889</v>
      </c>
      <c r="Q39" s="12">
        <v>10527</v>
      </c>
      <c r="R39" s="12">
        <v>1984.3260188087775</v>
      </c>
      <c r="S39" s="2">
        <v>186</v>
      </c>
      <c r="T39" s="2">
        <v>215</v>
      </c>
      <c r="U39" s="6">
        <v>865.11627906976742</v>
      </c>
      <c r="V39" s="7">
        <v>56421</v>
      </c>
      <c r="W39" s="7">
        <v>28173</v>
      </c>
      <c r="X39" s="7">
        <f t="shared" si="2"/>
        <v>2002.6621233095518</v>
      </c>
      <c r="Y39" s="7">
        <f t="shared" si="7"/>
        <v>2043.0456573374311</v>
      </c>
      <c r="Z39" s="12">
        <v>42995</v>
      </c>
      <c r="AA39" s="12">
        <v>19630</v>
      </c>
      <c r="AB39" s="7">
        <v>2190.2699949057569</v>
      </c>
      <c r="AC39" s="12">
        <v>13426</v>
      </c>
      <c r="AD39" s="12">
        <v>8543</v>
      </c>
      <c r="AE39" s="7">
        <v>1571.5790705841039</v>
      </c>
      <c r="AF39" s="6">
        <v>0</v>
      </c>
      <c r="AG39" s="6">
        <v>0</v>
      </c>
      <c r="AH39" s="6">
        <v>0</v>
      </c>
      <c r="AI39" s="2"/>
      <c r="AJ39" s="7">
        <f t="shared" si="3"/>
        <v>225566</v>
      </c>
      <c r="AK39" s="7">
        <f t="shared" si="4"/>
        <v>84391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x14ac:dyDescent="0.35">
      <c r="A40">
        <v>2010</v>
      </c>
      <c r="B40" s="6">
        <v>2562</v>
      </c>
      <c r="C40" s="6">
        <v>1561</v>
      </c>
      <c r="D40" s="7">
        <f t="shared" si="0"/>
        <v>1641.2556053811661</v>
      </c>
      <c r="E40" s="1">
        <v>978</v>
      </c>
      <c r="F40" s="6">
        <v>203</v>
      </c>
      <c r="G40" s="6">
        <v>309</v>
      </c>
      <c r="H40" s="7">
        <f t="shared" si="1"/>
        <v>656.95792880258898</v>
      </c>
      <c r="I40" s="7">
        <v>76591</v>
      </c>
      <c r="J40" s="7">
        <v>23946</v>
      </c>
      <c r="K40" s="7">
        <v>3198.4882652635097</v>
      </c>
      <c r="L40" s="7">
        <v>3337.7163757208691</v>
      </c>
      <c r="M40" s="12">
        <v>63522</v>
      </c>
      <c r="N40" s="12">
        <v>17662</v>
      </c>
      <c r="O40" s="12">
        <v>3337.7163757208691</v>
      </c>
      <c r="P40" s="12">
        <v>13069</v>
      </c>
      <c r="Q40" s="12">
        <v>6284</v>
      </c>
      <c r="R40" s="12">
        <v>2079.7262889879062</v>
      </c>
      <c r="S40" s="2">
        <v>121</v>
      </c>
      <c r="T40" s="2">
        <v>209</v>
      </c>
      <c r="U40" s="6">
        <v>578.9473684210526</v>
      </c>
      <c r="V40" s="7">
        <v>33256</v>
      </c>
      <c r="W40" s="7">
        <v>20010</v>
      </c>
      <c r="X40" s="7">
        <f t="shared" si="2"/>
        <v>1661.9690154922539</v>
      </c>
      <c r="Y40" s="7">
        <f t="shared" si="7"/>
        <v>1673.1459223393624</v>
      </c>
      <c r="Z40" s="12">
        <v>26342</v>
      </c>
      <c r="AA40" s="12">
        <v>15146</v>
      </c>
      <c r="AB40" s="7">
        <v>1739.2050706457148</v>
      </c>
      <c r="AC40" s="12">
        <v>6914</v>
      </c>
      <c r="AD40" s="12">
        <v>4864</v>
      </c>
      <c r="AE40" s="7">
        <v>1421.4638157894738</v>
      </c>
      <c r="AF40" s="6">
        <v>0</v>
      </c>
      <c r="AG40" s="6">
        <v>0</v>
      </c>
      <c r="AH40" s="6">
        <v>0</v>
      </c>
      <c r="AI40" s="2"/>
      <c r="AJ40" s="7">
        <f t="shared" si="3"/>
        <v>112821</v>
      </c>
      <c r="AK40" s="7">
        <f t="shared" si="4"/>
        <v>46035</v>
      </c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x14ac:dyDescent="0.35">
      <c r="A41">
        <v>2011</v>
      </c>
      <c r="B41" s="6">
        <v>2838</v>
      </c>
      <c r="C41" s="6">
        <v>1936</v>
      </c>
      <c r="D41" s="7">
        <f t="shared" si="0"/>
        <v>1465.9090909090908</v>
      </c>
      <c r="E41" s="1">
        <v>704</v>
      </c>
      <c r="F41" s="6">
        <v>203</v>
      </c>
      <c r="G41" s="6">
        <v>323</v>
      </c>
      <c r="H41" s="7">
        <f t="shared" si="1"/>
        <v>628.482972136223</v>
      </c>
      <c r="I41" s="7">
        <v>101238</v>
      </c>
      <c r="J41" s="7">
        <v>29295</v>
      </c>
      <c r="K41" s="7">
        <v>3455.8115719406046</v>
      </c>
      <c r="L41" s="7">
        <v>3588.2999043079662</v>
      </c>
      <c r="M41" s="12">
        <v>86714</v>
      </c>
      <c r="N41" s="12">
        <v>22696</v>
      </c>
      <c r="O41" s="12">
        <v>3588.2999043079662</v>
      </c>
      <c r="P41" s="12">
        <v>14524</v>
      </c>
      <c r="Q41" s="12">
        <v>6599</v>
      </c>
      <c r="R41" s="12">
        <v>2200.9395362933778</v>
      </c>
      <c r="S41" s="2">
        <v>140</v>
      </c>
      <c r="T41" s="2">
        <v>242</v>
      </c>
      <c r="U41" s="6">
        <v>578.51239669421489</v>
      </c>
      <c r="V41" s="7">
        <v>39630</v>
      </c>
      <c r="W41" s="7">
        <v>23056</v>
      </c>
      <c r="X41" s="7">
        <f t="shared" si="2"/>
        <v>1718.8584316446911</v>
      </c>
      <c r="Y41" s="7">
        <f t="shared" si="7"/>
        <v>1725.0834121334976</v>
      </c>
      <c r="Z41" s="12">
        <v>23149</v>
      </c>
      <c r="AA41" s="12">
        <v>12778</v>
      </c>
      <c r="AB41" s="7">
        <v>1811.6293629676006</v>
      </c>
      <c r="AC41" s="12">
        <v>16481</v>
      </c>
      <c r="AD41" s="12">
        <v>10278</v>
      </c>
      <c r="AE41" s="7">
        <v>1603.5220860089512</v>
      </c>
      <c r="AF41" s="6">
        <v>0</v>
      </c>
      <c r="AG41" s="6">
        <v>0</v>
      </c>
      <c r="AH41" s="6">
        <v>0</v>
      </c>
      <c r="AI41" s="2"/>
      <c r="AJ41" s="7">
        <f t="shared" si="3"/>
        <v>144151</v>
      </c>
      <c r="AK41" s="7">
        <f t="shared" si="4"/>
        <v>54852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x14ac:dyDescent="0.35">
      <c r="A42">
        <v>2012</v>
      </c>
      <c r="B42" s="6">
        <v>3370</v>
      </c>
      <c r="C42" s="6">
        <v>2422</v>
      </c>
      <c r="D42" s="7">
        <f t="shared" si="0"/>
        <v>1391.4120561519405</v>
      </c>
      <c r="E42" s="1">
        <v>1798</v>
      </c>
      <c r="F42" s="6">
        <v>258</v>
      </c>
      <c r="G42" s="6">
        <v>255</v>
      </c>
      <c r="H42" s="7">
        <f t="shared" si="1"/>
        <v>1011.7647058823529</v>
      </c>
      <c r="I42" s="7">
        <v>152443</v>
      </c>
      <c r="J42" s="7">
        <v>37865</v>
      </c>
      <c r="K42" s="7">
        <v>4025.9606496764818</v>
      </c>
      <c r="L42" s="7">
        <v>4107.1122627434706</v>
      </c>
      <c r="M42" s="12">
        <v>130831</v>
      </c>
      <c r="N42" s="12">
        <v>30353</v>
      </c>
      <c r="O42" s="12">
        <v>4107.1122627434706</v>
      </c>
      <c r="P42" s="12">
        <v>21612</v>
      </c>
      <c r="Q42" s="12">
        <v>7512</v>
      </c>
      <c r="R42" s="12">
        <v>2876.9968051118208</v>
      </c>
      <c r="S42" s="2">
        <v>121</v>
      </c>
      <c r="T42" s="2">
        <v>218</v>
      </c>
      <c r="U42" s="6">
        <v>555.04587155963304</v>
      </c>
      <c r="V42" s="7">
        <v>48719</v>
      </c>
      <c r="W42" s="7">
        <v>24168</v>
      </c>
      <c r="X42" s="7">
        <f t="shared" si="2"/>
        <v>2015.8474015226745</v>
      </c>
      <c r="Y42" s="7">
        <f t="shared" si="7"/>
        <v>2058.0203050650994</v>
      </c>
      <c r="Z42" s="12">
        <v>38208</v>
      </c>
      <c r="AA42" s="12">
        <v>17383</v>
      </c>
      <c r="AB42" s="7">
        <v>2198.0095495599148</v>
      </c>
      <c r="AC42" s="12">
        <v>10511</v>
      </c>
      <c r="AD42" s="12">
        <v>6785</v>
      </c>
      <c r="AE42" s="7">
        <v>1549.1525423728813</v>
      </c>
      <c r="AF42" s="6">
        <v>0</v>
      </c>
      <c r="AG42" s="6">
        <v>0</v>
      </c>
      <c r="AH42" s="6">
        <v>0</v>
      </c>
      <c r="AI42" s="2"/>
      <c r="AJ42" s="7">
        <f t="shared" si="3"/>
        <v>205008</v>
      </c>
      <c r="AK42" s="7">
        <f t="shared" si="4"/>
        <v>64928</v>
      </c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x14ac:dyDescent="0.35">
      <c r="A43">
        <v>2013</v>
      </c>
      <c r="B43" s="6">
        <v>1515</v>
      </c>
      <c r="C43" s="6">
        <v>1164</v>
      </c>
      <c r="D43" s="7">
        <f t="shared" si="0"/>
        <v>1301.5463917525774</v>
      </c>
      <c r="E43" s="1">
        <v>476</v>
      </c>
      <c r="F43" s="6">
        <v>201</v>
      </c>
      <c r="G43" s="6">
        <v>332</v>
      </c>
      <c r="H43" s="7">
        <f t="shared" si="1"/>
        <v>605.42168674698792</v>
      </c>
      <c r="I43" s="7">
        <v>149925</v>
      </c>
      <c r="J43" s="7">
        <v>39667</v>
      </c>
      <c r="K43" s="7">
        <v>3779.5900874782565</v>
      </c>
      <c r="L43" s="7">
        <v>3901.1931491795822</v>
      </c>
      <c r="M43" s="12">
        <v>135125</v>
      </c>
      <c r="N43" s="12">
        <v>33108</v>
      </c>
      <c r="O43" s="12">
        <v>3901.1931491795822</v>
      </c>
      <c r="P43" s="12">
        <v>14800</v>
      </c>
      <c r="Q43" s="12">
        <v>6559</v>
      </c>
      <c r="R43" s="12">
        <v>2256.4415307211466</v>
      </c>
      <c r="S43" s="2">
        <v>124</v>
      </c>
      <c r="T43" s="2">
        <v>234</v>
      </c>
      <c r="U43" s="6">
        <v>529.91452991452991</v>
      </c>
      <c r="V43" s="7">
        <v>50177</v>
      </c>
      <c r="W43" s="7">
        <v>20352</v>
      </c>
      <c r="X43" s="7">
        <f t="shared" si="2"/>
        <v>2465.4579402515724</v>
      </c>
      <c r="Y43" s="7">
        <f t="shared" si="7"/>
        <v>2574.5240010003754</v>
      </c>
      <c r="Z43" s="12">
        <v>40310</v>
      </c>
      <c r="AA43" s="12">
        <v>14403</v>
      </c>
      <c r="AB43" s="7">
        <v>2798.7224883704785</v>
      </c>
      <c r="AC43" s="12">
        <v>9867</v>
      </c>
      <c r="AD43" s="12">
        <v>5949</v>
      </c>
      <c r="AE43" s="7">
        <v>1658.598083711548</v>
      </c>
      <c r="AF43" s="6">
        <v>0</v>
      </c>
      <c r="AG43" s="6">
        <v>0</v>
      </c>
      <c r="AH43" s="6">
        <v>0</v>
      </c>
      <c r="AI43" s="2"/>
      <c r="AJ43" s="7">
        <f t="shared" si="3"/>
        <v>202052</v>
      </c>
      <c r="AK43" s="7">
        <f t="shared" si="4"/>
        <v>61749</v>
      </c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x14ac:dyDescent="0.35">
      <c r="A44">
        <v>2014</v>
      </c>
      <c r="B44" s="6">
        <v>1029</v>
      </c>
      <c r="C44" s="6">
        <v>578</v>
      </c>
      <c r="D44" s="7">
        <f t="shared" si="0"/>
        <v>1780.2768166089966</v>
      </c>
      <c r="E44" s="1"/>
      <c r="F44" s="6">
        <v>340</v>
      </c>
      <c r="G44" s="6">
        <v>463</v>
      </c>
      <c r="H44" s="7">
        <f t="shared" si="1"/>
        <v>734.34125269978404</v>
      </c>
      <c r="I44" s="7">
        <v>112235</v>
      </c>
      <c r="J44" s="7">
        <v>29891</v>
      </c>
      <c r="K44" s="7">
        <v>3754.8091398748788</v>
      </c>
      <c r="L44" s="7">
        <v>3963.0259245401417</v>
      </c>
      <c r="M44" s="12">
        <v>97339</v>
      </c>
      <c r="N44" s="12">
        <v>22952</v>
      </c>
      <c r="O44" s="12">
        <v>3963.0259245401417</v>
      </c>
      <c r="P44" s="12">
        <v>14896</v>
      </c>
      <c r="Q44" s="12">
        <v>6939</v>
      </c>
      <c r="R44" s="12">
        <v>2146.7070183023493</v>
      </c>
      <c r="S44" s="2">
        <v>129</v>
      </c>
      <c r="T44" s="2">
        <v>226</v>
      </c>
      <c r="U44" s="6">
        <v>570.7964601769911</v>
      </c>
      <c r="V44" s="7">
        <v>33673</v>
      </c>
      <c r="W44" s="7">
        <v>14108</v>
      </c>
      <c r="X44" s="7">
        <f t="shared" si="2"/>
        <v>2386.8018145732917</v>
      </c>
      <c r="Y44" s="7">
        <f t="shared" si="7"/>
        <v>2528.023884287451</v>
      </c>
      <c r="Z44" s="12">
        <v>25818</v>
      </c>
      <c r="AA44" s="12">
        <v>9181</v>
      </c>
      <c r="AB44" s="7">
        <v>2812.1119703735976</v>
      </c>
      <c r="AC44" s="12">
        <v>7855</v>
      </c>
      <c r="AD44" s="12">
        <v>4927</v>
      </c>
      <c r="AE44" s="7">
        <v>1594.2764359650903</v>
      </c>
      <c r="AF44" s="8">
        <v>0</v>
      </c>
      <c r="AG44" s="8">
        <v>0</v>
      </c>
      <c r="AH44" s="8">
        <v>0</v>
      </c>
      <c r="AI44" s="4"/>
      <c r="AJ44" s="7">
        <f t="shared" si="3"/>
        <v>147503</v>
      </c>
      <c r="AK44" s="7">
        <f t="shared" si="4"/>
        <v>45266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x14ac:dyDescent="0.35">
      <c r="A45">
        <v>2015</v>
      </c>
      <c r="B45" s="6">
        <v>420</v>
      </c>
      <c r="C45" s="6">
        <v>296</v>
      </c>
      <c r="D45" s="7">
        <f t="shared" si="0"/>
        <v>1418.918918918919</v>
      </c>
      <c r="E45" s="1"/>
      <c r="F45" s="6">
        <v>268</v>
      </c>
      <c r="G45" s="6">
        <v>402</v>
      </c>
      <c r="H45" s="7">
        <f t="shared" si="1"/>
        <v>666.66666666666663</v>
      </c>
      <c r="I45" s="7">
        <v>110826</v>
      </c>
      <c r="J45" s="7">
        <v>27412</v>
      </c>
      <c r="K45" s="7">
        <v>4042.973880052532</v>
      </c>
      <c r="L45" s="7">
        <v>4333.8695796678039</v>
      </c>
      <c r="M45" s="12">
        <v>100304</v>
      </c>
      <c r="N45" s="12">
        <v>21853</v>
      </c>
      <c r="O45" s="12">
        <v>4333.8695796678039</v>
      </c>
      <c r="P45" s="12">
        <v>10522</v>
      </c>
      <c r="Q45" s="12">
        <v>5559</v>
      </c>
      <c r="R45" s="12">
        <v>1892.7864723871201</v>
      </c>
      <c r="S45" s="2">
        <v>103</v>
      </c>
      <c r="T45" s="2">
        <v>181</v>
      </c>
      <c r="U45" s="6">
        <v>569.06077348066299</v>
      </c>
      <c r="V45" s="7">
        <v>45262</v>
      </c>
      <c r="W45" s="7">
        <v>18876</v>
      </c>
      <c r="X45" s="7">
        <f t="shared" si="2"/>
        <v>2397.8597160415338</v>
      </c>
      <c r="Y45" s="7">
        <f t="shared" si="7"/>
        <v>2482.1272197131912</v>
      </c>
      <c r="Z45" s="12">
        <v>35112</v>
      </c>
      <c r="AA45" s="12">
        <v>13005</v>
      </c>
      <c r="AB45" s="7">
        <v>2699.8846597462511</v>
      </c>
      <c r="AC45" s="12">
        <v>10150</v>
      </c>
      <c r="AD45" s="12">
        <v>5871</v>
      </c>
      <c r="AE45" s="7">
        <v>1728.8366547436553</v>
      </c>
      <c r="AF45" s="8">
        <v>0</v>
      </c>
      <c r="AG45" s="8">
        <v>0</v>
      </c>
      <c r="AH45" s="8">
        <v>0</v>
      </c>
      <c r="AI45" s="4"/>
      <c r="AJ45" s="7">
        <f t="shared" si="3"/>
        <v>156957</v>
      </c>
      <c r="AK45" s="7">
        <f t="shared" si="4"/>
        <v>47167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x14ac:dyDescent="0.35">
      <c r="A46">
        <v>2016</v>
      </c>
      <c r="B46" s="7">
        <v>0</v>
      </c>
      <c r="C46" s="7">
        <v>0</v>
      </c>
      <c r="D46" s="7">
        <v>0</v>
      </c>
      <c r="F46" s="7">
        <v>590</v>
      </c>
      <c r="G46" s="7">
        <v>831</v>
      </c>
      <c r="H46" s="7">
        <f t="shared" si="1"/>
        <v>709.98796630565585</v>
      </c>
      <c r="I46" s="7">
        <v>167377</v>
      </c>
      <c r="J46" s="7">
        <v>44218</v>
      </c>
      <c r="K46" s="7">
        <v>3785.268442715636</v>
      </c>
      <c r="L46" s="7">
        <v>3944.4761042955429</v>
      </c>
      <c r="M46" s="7">
        <v>155797</v>
      </c>
      <c r="N46" s="12">
        <v>38008</v>
      </c>
      <c r="O46" s="12">
        <v>3944.4761042955429</v>
      </c>
      <c r="P46" s="7">
        <v>11580</v>
      </c>
      <c r="Q46" s="7">
        <v>6210</v>
      </c>
      <c r="R46" s="12">
        <v>1864.7342995169083</v>
      </c>
      <c r="S46" s="4">
        <v>268</v>
      </c>
      <c r="T46" s="4">
        <v>202</v>
      </c>
      <c r="U46" s="7">
        <v>1326.7326732673268</v>
      </c>
      <c r="V46" s="7">
        <v>38816</v>
      </c>
      <c r="W46" s="7">
        <v>18811</v>
      </c>
      <c r="X46" s="7">
        <f t="shared" si="2"/>
        <v>2063.4734995481367</v>
      </c>
      <c r="Y46" s="7">
        <f t="shared" si="7"/>
        <v>2101.1342202258425</v>
      </c>
      <c r="Z46" s="7">
        <v>27978</v>
      </c>
      <c r="AA46" s="7">
        <v>12352</v>
      </c>
      <c r="AB46" s="7">
        <v>2265.0582901554403</v>
      </c>
      <c r="AC46" s="7">
        <v>10838</v>
      </c>
      <c r="AD46" s="7">
        <v>6459</v>
      </c>
      <c r="AE46" s="7">
        <v>1677.9687258089489</v>
      </c>
      <c r="AF46" s="7"/>
      <c r="AG46" s="7"/>
      <c r="AH46" s="7"/>
      <c r="AJ46" s="7">
        <f t="shared" si="3"/>
        <v>206985</v>
      </c>
      <c r="AK46" s="7">
        <f t="shared" si="4"/>
        <v>64062</v>
      </c>
      <c r="AL46" s="7"/>
      <c r="AO46" s="7"/>
      <c r="AP46" s="7"/>
      <c r="AQ46" s="7"/>
      <c r="AR46" s="7"/>
      <c r="AU46" s="7"/>
    </row>
    <row r="47" spans="1:49" x14ac:dyDescent="0.35">
      <c r="A47">
        <v>2017</v>
      </c>
      <c r="B47" s="8">
        <v>0</v>
      </c>
      <c r="C47" s="7">
        <v>0</v>
      </c>
      <c r="D47" s="7">
        <v>0</v>
      </c>
      <c r="F47" s="8">
        <v>574</v>
      </c>
      <c r="G47" s="7">
        <v>773</v>
      </c>
      <c r="H47" s="7">
        <f t="shared" si="1"/>
        <v>742.56144890038809</v>
      </c>
      <c r="I47" s="7">
        <v>147102</v>
      </c>
      <c r="J47" s="7">
        <v>39336</v>
      </c>
      <c r="K47" s="7">
        <v>3739.6278218425869</v>
      </c>
      <c r="L47" s="7">
        <v>3892.3547565417875</v>
      </c>
      <c r="M47" s="12">
        <v>132127</v>
      </c>
      <c r="N47" s="12">
        <v>32282</v>
      </c>
      <c r="O47" s="12">
        <v>3892.3547565417875</v>
      </c>
      <c r="P47" s="12">
        <v>14975</v>
      </c>
      <c r="Q47" s="12">
        <v>7054</v>
      </c>
      <c r="R47" s="12">
        <v>2122.908987808336</v>
      </c>
      <c r="S47" s="4">
        <v>301</v>
      </c>
      <c r="T47" s="4">
        <v>213</v>
      </c>
      <c r="U47" s="7">
        <v>1413.1455399061033</v>
      </c>
      <c r="V47" s="7">
        <v>41238</v>
      </c>
      <c r="W47" s="7">
        <v>19747</v>
      </c>
      <c r="X47" s="7">
        <f t="shared" si="2"/>
        <v>2088.3172127411758</v>
      </c>
      <c r="Y47" s="7">
        <f t="shared" si="7"/>
        <v>2127.2912541224964</v>
      </c>
      <c r="Z47" s="7">
        <v>29814</v>
      </c>
      <c r="AA47" s="7">
        <v>12997</v>
      </c>
      <c r="AB47" s="7">
        <v>2293.9139801492652</v>
      </c>
      <c r="AC47" s="7">
        <v>11424</v>
      </c>
      <c r="AD47" s="7">
        <v>6750</v>
      </c>
      <c r="AE47" s="7">
        <v>1692.4444444444443</v>
      </c>
      <c r="AF47" s="7"/>
      <c r="AG47" s="7"/>
      <c r="AH47" s="7"/>
      <c r="AJ47" s="7">
        <f t="shared" si="3"/>
        <v>189127</v>
      </c>
      <c r="AK47" s="7">
        <f t="shared" si="4"/>
        <v>60069</v>
      </c>
      <c r="AL47" s="7"/>
      <c r="AO47" s="7"/>
      <c r="AP47" s="7"/>
      <c r="AQ47" s="7"/>
      <c r="AR47" s="7"/>
      <c r="AU47" s="7"/>
    </row>
    <row r="48" spans="1:49" x14ac:dyDescent="0.35">
      <c r="B48" s="7">
        <f>B36-B45</f>
        <v>5107</v>
      </c>
      <c r="I48" s="7">
        <f>I36-I47</f>
        <v>28712</v>
      </c>
      <c r="AF48" s="7"/>
      <c r="AG48" s="7"/>
      <c r="AH48" s="7"/>
      <c r="AJ48" s="7">
        <f>AJ36-AJ47</f>
        <v>33031</v>
      </c>
      <c r="AK48" s="7"/>
      <c r="AL48" s="7"/>
      <c r="AO48" s="7"/>
      <c r="AP48" s="7"/>
      <c r="AQ48" s="7"/>
      <c r="AR48" s="7"/>
    </row>
    <row r="49" spans="32:44" x14ac:dyDescent="0.35">
      <c r="AF49" s="7"/>
      <c r="AG49" s="7"/>
      <c r="AH49" s="7"/>
      <c r="AK49" s="7"/>
      <c r="AO49" s="7"/>
      <c r="AP49" s="7"/>
      <c r="AQ49" s="7"/>
      <c r="AR49" s="7"/>
    </row>
    <row r="50" spans="32:44" x14ac:dyDescent="0.35">
      <c r="AK50" s="7"/>
      <c r="AO50" s="7"/>
      <c r="AP50" s="7"/>
      <c r="AQ50" s="7"/>
      <c r="AR50" s="7"/>
    </row>
    <row r="51" spans="32:44" x14ac:dyDescent="0.35">
      <c r="AK51" s="7"/>
      <c r="AO51" s="7"/>
      <c r="AP51" s="7"/>
      <c r="AQ51" s="7"/>
    </row>
    <row r="52" spans="32:44" x14ac:dyDescent="0.35">
      <c r="AK52" s="7"/>
      <c r="AO52" s="7"/>
      <c r="AP52" s="7"/>
      <c r="AQ52" s="7"/>
    </row>
    <row r="53" spans="32:44" x14ac:dyDescent="0.35">
      <c r="AK53" s="7"/>
      <c r="AO53" s="7"/>
      <c r="AP53" s="7"/>
      <c r="AQ53" s="7"/>
    </row>
    <row r="54" spans="32:44" x14ac:dyDescent="0.35">
      <c r="AK54" s="7"/>
      <c r="AO54" s="7"/>
      <c r="AP54" s="7"/>
      <c r="AQ54" s="7"/>
    </row>
    <row r="55" spans="32:44" x14ac:dyDescent="0.35">
      <c r="AK55" s="7"/>
      <c r="AO55" s="7"/>
      <c r="AP55" s="7"/>
      <c r="AQ55" s="7"/>
    </row>
    <row r="56" spans="32:44" x14ac:dyDescent="0.35">
      <c r="AK56" s="7"/>
      <c r="AO56" s="7"/>
      <c r="AP56" s="7"/>
      <c r="AQ56" s="7"/>
    </row>
    <row r="57" spans="32:44" x14ac:dyDescent="0.35">
      <c r="AK57" s="7"/>
      <c r="AO57" s="7"/>
      <c r="AP57" s="7"/>
      <c r="AQ57" s="7"/>
    </row>
  </sheetData>
  <mergeCells count="1">
    <mergeCell ref="A1:L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EEC38-5EFA-4B88-A03A-DE4067D3C601}">
  <dimension ref="A1:I43"/>
  <sheetViews>
    <sheetView workbookViewId="0">
      <pane ySplit="1" topLeftCell="A2" activePane="bottomLeft" state="frozen"/>
      <selection pane="bottomLeft"/>
    </sheetView>
  </sheetViews>
  <sheetFormatPr baseColWidth="10" defaultRowHeight="14.5" x14ac:dyDescent="0.35"/>
  <sheetData>
    <row r="1" spans="1:9" x14ac:dyDescent="0.35">
      <c r="A1" t="s">
        <v>36</v>
      </c>
      <c r="B1" t="s">
        <v>38</v>
      </c>
      <c r="C1" t="s">
        <v>37</v>
      </c>
      <c r="D1" t="s">
        <v>39</v>
      </c>
      <c r="E1" t="s">
        <v>50</v>
      </c>
      <c r="F1" t="s">
        <v>42</v>
      </c>
      <c r="G1" t="s">
        <v>43</v>
      </c>
      <c r="H1" t="s">
        <v>51</v>
      </c>
      <c r="I1" t="s">
        <v>46</v>
      </c>
    </row>
    <row r="2" spans="1:9" x14ac:dyDescent="0.35">
      <c r="A2">
        <v>1976</v>
      </c>
      <c r="B2" s="7">
        <v>109092</v>
      </c>
      <c r="C2" s="7">
        <v>61295</v>
      </c>
      <c r="D2" s="7">
        <v>136480</v>
      </c>
      <c r="E2" s="7">
        <v>24600</v>
      </c>
      <c r="H2" s="7">
        <f>B2+D2+F2</f>
        <v>245572</v>
      </c>
      <c r="I2" s="7">
        <f>C2+E2+G2</f>
        <v>85895</v>
      </c>
    </row>
    <row r="3" spans="1:9" x14ac:dyDescent="0.35">
      <c r="A3">
        <v>1977</v>
      </c>
      <c r="B3" s="7">
        <v>145527</v>
      </c>
      <c r="C3" s="7">
        <v>76871</v>
      </c>
      <c r="D3" s="7">
        <v>213110</v>
      </c>
      <c r="E3" s="7">
        <v>25200</v>
      </c>
      <c r="H3" s="7">
        <f t="shared" ref="H3:H43" si="0">B3+D3+F3</f>
        <v>358637</v>
      </c>
      <c r="I3" s="7">
        <f t="shared" ref="I3:I43" si="1">C3+E3+G3</f>
        <v>102071</v>
      </c>
    </row>
    <row r="4" spans="1:9" x14ac:dyDescent="0.35">
      <c r="A4">
        <v>1978</v>
      </c>
      <c r="B4" s="7">
        <v>130173</v>
      </c>
      <c r="C4" s="7">
        <v>75679</v>
      </c>
      <c r="D4" s="7">
        <v>229020</v>
      </c>
      <c r="E4" s="7">
        <v>26400</v>
      </c>
      <c r="H4" s="7">
        <f t="shared" si="0"/>
        <v>359193</v>
      </c>
      <c r="I4" s="7">
        <f t="shared" si="1"/>
        <v>102079</v>
      </c>
    </row>
    <row r="5" spans="1:9" x14ac:dyDescent="0.35">
      <c r="A5">
        <v>1979</v>
      </c>
      <c r="B5" s="7">
        <v>103621</v>
      </c>
      <c r="C5" s="7">
        <v>54294</v>
      </c>
      <c r="D5" s="7">
        <v>232400</v>
      </c>
      <c r="E5" s="7">
        <v>25900</v>
      </c>
      <c r="H5" s="7">
        <f t="shared" si="0"/>
        <v>336021</v>
      </c>
      <c r="I5" s="7">
        <f t="shared" si="1"/>
        <v>80194</v>
      </c>
    </row>
    <row r="6" spans="1:9" x14ac:dyDescent="0.35">
      <c r="A6">
        <v>1980</v>
      </c>
      <c r="B6" s="7">
        <v>100180</v>
      </c>
      <c r="C6" s="7">
        <v>48500</v>
      </c>
      <c r="D6" s="7">
        <v>236400</v>
      </c>
      <c r="E6" s="7">
        <v>25700</v>
      </c>
      <c r="H6" s="7">
        <f t="shared" si="0"/>
        <v>336580</v>
      </c>
      <c r="I6" s="7">
        <f t="shared" si="1"/>
        <v>74200</v>
      </c>
    </row>
    <row r="7" spans="1:9" x14ac:dyDescent="0.35">
      <c r="A7">
        <v>1981</v>
      </c>
      <c r="B7" s="7">
        <v>83375</v>
      </c>
      <c r="C7" s="7">
        <v>39250</v>
      </c>
      <c r="D7" s="7">
        <v>229550</v>
      </c>
      <c r="E7" s="7">
        <v>24500</v>
      </c>
      <c r="H7" s="7">
        <f t="shared" si="0"/>
        <v>312925</v>
      </c>
      <c r="I7" s="7">
        <f t="shared" si="1"/>
        <v>63750</v>
      </c>
    </row>
    <row r="8" spans="1:9" x14ac:dyDescent="0.35">
      <c r="A8">
        <v>1982</v>
      </c>
      <c r="B8" s="7">
        <v>84360</v>
      </c>
      <c r="C8" s="7">
        <v>35900</v>
      </c>
      <c r="D8" s="7">
        <v>179650</v>
      </c>
      <c r="E8" s="7">
        <v>21600</v>
      </c>
      <c r="H8" s="7">
        <f t="shared" si="0"/>
        <v>264010</v>
      </c>
      <c r="I8" s="7">
        <f t="shared" si="1"/>
        <v>57500</v>
      </c>
    </row>
    <row r="9" spans="1:9" x14ac:dyDescent="0.35">
      <c r="A9">
        <v>1983</v>
      </c>
      <c r="B9" s="7">
        <v>68320</v>
      </c>
      <c r="C9" s="7">
        <v>31770</v>
      </c>
      <c r="D9" s="7">
        <v>175300</v>
      </c>
      <c r="E9" s="7">
        <v>22900</v>
      </c>
      <c r="H9" s="7">
        <f t="shared" si="0"/>
        <v>243620</v>
      </c>
      <c r="I9" s="7">
        <f t="shared" si="1"/>
        <v>54670</v>
      </c>
    </row>
    <row r="10" spans="1:9" x14ac:dyDescent="0.35">
      <c r="A10">
        <v>1984</v>
      </c>
      <c r="B10" s="7">
        <v>74940</v>
      </c>
      <c r="C10" s="7">
        <v>35000</v>
      </c>
      <c r="D10" s="7">
        <v>144200</v>
      </c>
      <c r="E10" s="7">
        <v>18480</v>
      </c>
      <c r="H10" s="7">
        <f t="shared" si="0"/>
        <v>219140</v>
      </c>
      <c r="I10" s="7">
        <f t="shared" si="1"/>
        <v>53480</v>
      </c>
    </row>
    <row r="11" spans="1:9" x14ac:dyDescent="0.35">
      <c r="A11">
        <v>1985</v>
      </c>
      <c r="B11" s="7">
        <v>78690</v>
      </c>
      <c r="C11" s="7">
        <v>38450</v>
      </c>
      <c r="D11" s="7">
        <v>162893</v>
      </c>
      <c r="E11" s="7">
        <v>20280</v>
      </c>
      <c r="H11" s="7">
        <f t="shared" si="0"/>
        <v>241583</v>
      </c>
      <c r="I11" s="7">
        <f t="shared" si="1"/>
        <v>58730</v>
      </c>
    </row>
    <row r="12" spans="1:9" x14ac:dyDescent="0.35">
      <c r="A12">
        <v>1986</v>
      </c>
      <c r="B12" s="7">
        <v>89325</v>
      </c>
      <c r="C12" s="7">
        <v>40660</v>
      </c>
      <c r="D12" s="7">
        <v>150755</v>
      </c>
      <c r="E12" s="7">
        <v>18730</v>
      </c>
      <c r="H12" s="7">
        <f t="shared" si="0"/>
        <v>240080</v>
      </c>
      <c r="I12" s="7">
        <f t="shared" si="1"/>
        <v>59390</v>
      </c>
    </row>
    <row r="13" spans="1:9" x14ac:dyDescent="0.35">
      <c r="A13">
        <v>1987</v>
      </c>
      <c r="B13" s="7">
        <v>109850</v>
      </c>
      <c r="C13" s="7">
        <v>55508</v>
      </c>
      <c r="D13" s="7">
        <v>167425</v>
      </c>
      <c r="E13" s="7">
        <v>22130</v>
      </c>
      <c r="H13" s="7">
        <f t="shared" si="0"/>
        <v>277275</v>
      </c>
      <c r="I13" s="7">
        <f t="shared" si="1"/>
        <v>77638</v>
      </c>
    </row>
    <row r="14" spans="1:9" x14ac:dyDescent="0.35">
      <c r="A14">
        <v>1988</v>
      </c>
      <c r="B14" s="7">
        <v>143757</v>
      </c>
      <c r="C14" s="7">
        <v>73305</v>
      </c>
      <c r="D14" s="7">
        <v>110160</v>
      </c>
      <c r="E14" s="7">
        <v>17110</v>
      </c>
      <c r="H14" s="7">
        <f t="shared" si="0"/>
        <v>253917</v>
      </c>
      <c r="I14" s="7">
        <f t="shared" si="1"/>
        <v>90415</v>
      </c>
    </row>
    <row r="15" spans="1:9" x14ac:dyDescent="0.35">
      <c r="A15">
        <v>1989</v>
      </c>
      <c r="B15" s="7">
        <v>168023</v>
      </c>
      <c r="C15" s="7">
        <v>77573</v>
      </c>
      <c r="D15" s="7">
        <v>163677</v>
      </c>
      <c r="E15" s="7">
        <v>21186</v>
      </c>
      <c r="H15" s="7">
        <f t="shared" si="0"/>
        <v>331700</v>
      </c>
      <c r="I15" s="7">
        <f t="shared" si="1"/>
        <v>98759</v>
      </c>
    </row>
    <row r="16" spans="1:9" x14ac:dyDescent="0.35">
      <c r="A16">
        <v>1990</v>
      </c>
      <c r="B16" s="7">
        <v>179790</v>
      </c>
      <c r="C16" s="7">
        <v>87040</v>
      </c>
      <c r="D16" s="7">
        <v>180866</v>
      </c>
      <c r="E16" s="7">
        <v>21987</v>
      </c>
      <c r="H16" s="7">
        <f t="shared" si="0"/>
        <v>360656</v>
      </c>
      <c r="I16" s="7">
        <f t="shared" si="1"/>
        <v>109027</v>
      </c>
    </row>
    <row r="17" spans="1:9" x14ac:dyDescent="0.35">
      <c r="A17">
        <v>1991</v>
      </c>
      <c r="B17" s="7">
        <v>144314</v>
      </c>
      <c r="C17" s="7">
        <v>66300</v>
      </c>
      <c r="D17" s="7">
        <v>113582</v>
      </c>
      <c r="E17" s="7">
        <v>21184</v>
      </c>
      <c r="H17" s="7">
        <f t="shared" si="0"/>
        <v>257896</v>
      </c>
      <c r="I17" s="7">
        <f t="shared" si="1"/>
        <v>87484</v>
      </c>
    </row>
    <row r="18" spans="1:9" x14ac:dyDescent="0.35">
      <c r="A18">
        <v>1992</v>
      </c>
      <c r="B18" s="7">
        <v>170058.65</v>
      </c>
      <c r="C18" s="7">
        <v>80641</v>
      </c>
      <c r="D18" s="7">
        <v>198759</v>
      </c>
      <c r="E18" s="7">
        <v>30623</v>
      </c>
      <c r="H18" s="7">
        <f t="shared" si="0"/>
        <v>368817.65</v>
      </c>
      <c r="I18" s="7">
        <f t="shared" si="1"/>
        <v>111264</v>
      </c>
    </row>
    <row r="19" spans="1:9" x14ac:dyDescent="0.35">
      <c r="A19">
        <v>1993</v>
      </c>
      <c r="B19" s="7">
        <v>136613</v>
      </c>
      <c r="C19" s="7">
        <v>63012</v>
      </c>
      <c r="D19" s="7">
        <v>231431</v>
      </c>
      <c r="E19" s="7">
        <v>27185</v>
      </c>
      <c r="H19" s="7">
        <f t="shared" si="0"/>
        <v>368044</v>
      </c>
      <c r="I19" s="7">
        <f t="shared" si="1"/>
        <v>90197</v>
      </c>
    </row>
    <row r="20" spans="1:9" x14ac:dyDescent="0.35">
      <c r="A20">
        <v>1994</v>
      </c>
      <c r="B20" s="7">
        <v>135898</v>
      </c>
      <c r="C20" s="7">
        <v>58785</v>
      </c>
      <c r="D20" s="7">
        <v>206372.2</v>
      </c>
      <c r="E20" s="7">
        <v>23260.799999999999</v>
      </c>
      <c r="H20" s="7">
        <f t="shared" si="0"/>
        <v>342270.2</v>
      </c>
      <c r="I20" s="7">
        <f t="shared" si="1"/>
        <v>82045.8</v>
      </c>
    </row>
    <row r="21" spans="1:9" x14ac:dyDescent="0.35">
      <c r="A21">
        <v>1995</v>
      </c>
      <c r="B21" s="7">
        <v>155096.20000000001</v>
      </c>
      <c r="C21" s="7">
        <v>57036.5</v>
      </c>
      <c r="D21" s="7">
        <v>177759</v>
      </c>
      <c r="E21" s="7">
        <v>20883</v>
      </c>
      <c r="H21" s="7">
        <f t="shared" si="0"/>
        <v>332855.2</v>
      </c>
      <c r="I21" s="7">
        <f t="shared" si="1"/>
        <v>77919.5</v>
      </c>
    </row>
    <row r="22" spans="1:9" x14ac:dyDescent="0.35">
      <c r="A22">
        <v>1996</v>
      </c>
      <c r="B22" s="7">
        <v>99061.065000000017</v>
      </c>
      <c r="C22" s="7">
        <v>39714</v>
      </c>
      <c r="D22" s="7">
        <v>160727.4</v>
      </c>
      <c r="E22" s="7">
        <v>20081.8</v>
      </c>
      <c r="H22" s="7">
        <f t="shared" si="0"/>
        <v>259788.46500000003</v>
      </c>
      <c r="I22" s="7">
        <f t="shared" si="1"/>
        <v>59795.8</v>
      </c>
    </row>
    <row r="23" spans="1:9" x14ac:dyDescent="0.35">
      <c r="A23">
        <v>1997</v>
      </c>
      <c r="B23" s="7">
        <v>111274.70000000001</v>
      </c>
      <c r="C23" s="7">
        <v>41810.699999999997</v>
      </c>
      <c r="D23" s="7">
        <v>189275.2</v>
      </c>
      <c r="E23" s="7">
        <v>21865.599999999999</v>
      </c>
      <c r="H23" s="7">
        <f t="shared" si="0"/>
        <v>300549.90000000002</v>
      </c>
      <c r="I23" s="7">
        <f t="shared" si="1"/>
        <v>63676.299999999996</v>
      </c>
    </row>
    <row r="24" spans="1:9" x14ac:dyDescent="0.35">
      <c r="A24">
        <v>1998</v>
      </c>
      <c r="B24" s="7">
        <v>97082.9</v>
      </c>
      <c r="C24" s="7">
        <v>45100</v>
      </c>
      <c r="D24" s="7">
        <v>137764.5</v>
      </c>
      <c r="E24" s="7">
        <v>21090</v>
      </c>
      <c r="H24" s="7">
        <f t="shared" si="0"/>
        <v>234847.4</v>
      </c>
      <c r="I24" s="7">
        <f t="shared" si="1"/>
        <v>66190</v>
      </c>
    </row>
    <row r="25" spans="1:9" x14ac:dyDescent="0.35">
      <c r="A25">
        <v>1999</v>
      </c>
      <c r="B25" s="7">
        <v>131600</v>
      </c>
      <c r="C25" s="7">
        <v>54405.5</v>
      </c>
      <c r="D25" s="7">
        <v>199745</v>
      </c>
      <c r="E25" s="7">
        <v>25721.5</v>
      </c>
      <c r="H25" s="7">
        <f t="shared" si="0"/>
        <v>331345</v>
      </c>
      <c r="I25" s="7">
        <f t="shared" si="1"/>
        <v>80127</v>
      </c>
    </row>
    <row r="26" spans="1:9" x14ac:dyDescent="0.35">
      <c r="A26">
        <v>2000</v>
      </c>
      <c r="B26" s="7">
        <v>133225.4</v>
      </c>
      <c r="C26" s="7">
        <v>54508.6</v>
      </c>
      <c r="D26" s="7">
        <v>196885.5</v>
      </c>
      <c r="E26" s="7">
        <v>24800</v>
      </c>
      <c r="H26" s="7">
        <f t="shared" si="0"/>
        <v>330110.90000000002</v>
      </c>
      <c r="I26" s="7">
        <f t="shared" si="1"/>
        <v>79308.600000000006</v>
      </c>
    </row>
    <row r="27" spans="1:9" x14ac:dyDescent="0.35">
      <c r="A27">
        <v>2001</v>
      </c>
      <c r="B27" s="7">
        <v>131814</v>
      </c>
      <c r="C27" s="7">
        <v>54842</v>
      </c>
      <c r="D27" s="7">
        <v>171365</v>
      </c>
      <c r="E27" s="7">
        <v>22723</v>
      </c>
      <c r="H27" s="7">
        <f t="shared" si="0"/>
        <v>303179</v>
      </c>
      <c r="I27" s="7">
        <f t="shared" si="1"/>
        <v>77565</v>
      </c>
    </row>
    <row r="28" spans="1:9" x14ac:dyDescent="0.35">
      <c r="A28">
        <v>2002</v>
      </c>
      <c r="B28" s="7">
        <v>131482.1</v>
      </c>
      <c r="C28" s="7">
        <v>52102.5</v>
      </c>
      <c r="D28" s="7">
        <v>176207</v>
      </c>
      <c r="E28" s="7">
        <v>24439</v>
      </c>
      <c r="H28" s="7">
        <f t="shared" si="0"/>
        <v>307689.09999999998</v>
      </c>
      <c r="I28" s="7">
        <f t="shared" si="1"/>
        <v>76541.5</v>
      </c>
    </row>
    <row r="29" spans="1:9" x14ac:dyDescent="0.35">
      <c r="A29">
        <v>2003</v>
      </c>
      <c r="B29" s="7">
        <v>197657</v>
      </c>
      <c r="C29" s="7">
        <v>69183</v>
      </c>
      <c r="D29" s="7">
        <v>195955</v>
      </c>
      <c r="E29" s="7">
        <v>24116</v>
      </c>
      <c r="F29">
        <v>6102</v>
      </c>
      <c r="G29">
        <v>1084</v>
      </c>
      <c r="H29" s="7">
        <f t="shared" si="0"/>
        <v>399714</v>
      </c>
      <c r="I29" s="7">
        <f t="shared" si="1"/>
        <v>94383</v>
      </c>
    </row>
    <row r="30" spans="1:9" x14ac:dyDescent="0.35">
      <c r="A30">
        <v>2004</v>
      </c>
      <c r="B30" s="7">
        <v>218270.5</v>
      </c>
      <c r="C30" s="7">
        <v>72113</v>
      </c>
      <c r="D30" s="7">
        <v>213073</v>
      </c>
      <c r="E30" s="7">
        <v>22153</v>
      </c>
      <c r="F30">
        <v>6907</v>
      </c>
      <c r="G30">
        <v>1001</v>
      </c>
      <c r="H30" s="7">
        <f t="shared" si="0"/>
        <v>438250.5</v>
      </c>
      <c r="I30" s="7">
        <f t="shared" si="1"/>
        <v>95267</v>
      </c>
    </row>
    <row r="31" spans="1:9" x14ac:dyDescent="0.35">
      <c r="A31">
        <v>2005</v>
      </c>
      <c r="B31" s="7">
        <v>209058</v>
      </c>
      <c r="C31" s="7">
        <v>69597</v>
      </c>
      <c r="D31" s="7">
        <v>222775</v>
      </c>
      <c r="E31" s="7">
        <v>22265</v>
      </c>
      <c r="F31">
        <v>7621</v>
      </c>
      <c r="G31">
        <v>1032</v>
      </c>
      <c r="H31" s="7">
        <f t="shared" si="0"/>
        <v>439454</v>
      </c>
      <c r="I31" s="7">
        <f t="shared" si="1"/>
        <v>92894</v>
      </c>
    </row>
    <row r="32" spans="1:9" x14ac:dyDescent="0.35">
      <c r="A32">
        <v>2006</v>
      </c>
      <c r="B32" s="7">
        <v>222158</v>
      </c>
      <c r="C32" s="7">
        <v>66061.8</v>
      </c>
      <c r="D32" s="7">
        <v>232281</v>
      </c>
      <c r="E32" s="7">
        <v>23888</v>
      </c>
      <c r="F32">
        <v>4783</v>
      </c>
      <c r="G32">
        <v>1094</v>
      </c>
      <c r="H32" s="7">
        <f t="shared" si="0"/>
        <v>459222</v>
      </c>
      <c r="I32" s="7">
        <f t="shared" si="1"/>
        <v>91043.8</v>
      </c>
    </row>
    <row r="33" spans="1:9" x14ac:dyDescent="0.35">
      <c r="A33">
        <v>2007</v>
      </c>
      <c r="B33" s="7">
        <v>183717</v>
      </c>
      <c r="C33" s="7">
        <v>64833</v>
      </c>
      <c r="D33" s="7">
        <v>262002</v>
      </c>
      <c r="E33" s="7">
        <v>26406</v>
      </c>
      <c r="F33">
        <v>10357</v>
      </c>
      <c r="G33">
        <v>1395</v>
      </c>
      <c r="H33" s="7">
        <f t="shared" si="0"/>
        <v>456076</v>
      </c>
      <c r="I33" s="7">
        <f t="shared" si="1"/>
        <v>92634</v>
      </c>
    </row>
    <row r="34" spans="1:9" x14ac:dyDescent="0.35">
      <c r="A34">
        <v>2008</v>
      </c>
      <c r="B34" s="7">
        <v>221802</v>
      </c>
      <c r="C34" s="7">
        <v>68895</v>
      </c>
      <c r="D34" s="7">
        <v>245585</v>
      </c>
      <c r="E34" s="7">
        <v>24007</v>
      </c>
      <c r="F34">
        <v>10621</v>
      </c>
      <c r="G34">
        <v>1335</v>
      </c>
      <c r="H34" s="7">
        <f t="shared" si="0"/>
        <v>478008</v>
      </c>
      <c r="I34" s="7">
        <f t="shared" si="1"/>
        <v>94237</v>
      </c>
    </row>
    <row r="35" spans="1:9" x14ac:dyDescent="0.35">
      <c r="A35">
        <v>2009</v>
      </c>
      <c r="B35" s="7">
        <v>225566</v>
      </c>
      <c r="C35" s="7">
        <v>84391</v>
      </c>
      <c r="D35" s="7">
        <v>310650</v>
      </c>
      <c r="E35" s="7">
        <v>29217</v>
      </c>
      <c r="F35">
        <v>9441</v>
      </c>
      <c r="G35">
        <v>1157</v>
      </c>
      <c r="H35" s="7">
        <f t="shared" si="0"/>
        <v>545657</v>
      </c>
      <c r="I35" s="7">
        <f t="shared" si="1"/>
        <v>114765</v>
      </c>
    </row>
    <row r="36" spans="1:9" x14ac:dyDescent="0.35">
      <c r="A36">
        <v>2010</v>
      </c>
      <c r="B36" s="7">
        <v>112821</v>
      </c>
      <c r="C36" s="7">
        <v>46035</v>
      </c>
      <c r="D36" s="7">
        <v>284451</v>
      </c>
      <c r="E36" s="7">
        <v>28086</v>
      </c>
      <c r="F36">
        <v>7908</v>
      </c>
      <c r="G36">
        <v>996</v>
      </c>
      <c r="H36" s="7">
        <f t="shared" si="0"/>
        <v>405180</v>
      </c>
      <c r="I36" s="7">
        <f t="shared" si="1"/>
        <v>75117</v>
      </c>
    </row>
    <row r="37" spans="1:9" x14ac:dyDescent="0.35">
      <c r="A37">
        <v>2011</v>
      </c>
      <c r="B37" s="7">
        <v>144151</v>
      </c>
      <c r="C37" s="7">
        <v>54852</v>
      </c>
      <c r="D37" s="7">
        <v>277931</v>
      </c>
      <c r="E37" s="7">
        <v>27196</v>
      </c>
      <c r="F37">
        <v>6141</v>
      </c>
      <c r="G37">
        <v>857</v>
      </c>
      <c r="H37" s="7">
        <f t="shared" si="0"/>
        <v>428223</v>
      </c>
      <c r="I37" s="7">
        <f t="shared" si="1"/>
        <v>82905</v>
      </c>
    </row>
    <row r="38" spans="1:9" x14ac:dyDescent="0.35">
      <c r="A38">
        <v>2012</v>
      </c>
      <c r="B38" s="7">
        <v>205008</v>
      </c>
      <c r="C38" s="7">
        <v>64928</v>
      </c>
      <c r="D38" s="7">
        <v>262142</v>
      </c>
      <c r="E38" s="7">
        <v>24914</v>
      </c>
      <c r="F38">
        <v>12487</v>
      </c>
      <c r="G38">
        <v>838</v>
      </c>
      <c r="H38" s="7">
        <f t="shared" si="0"/>
        <v>479637</v>
      </c>
      <c r="I38" s="7">
        <f t="shared" si="1"/>
        <v>90680</v>
      </c>
    </row>
    <row r="39" spans="1:9" x14ac:dyDescent="0.35">
      <c r="A39">
        <v>2013</v>
      </c>
      <c r="B39" s="7">
        <v>202052</v>
      </c>
      <c r="C39" s="7">
        <v>61749</v>
      </c>
      <c r="D39" s="7">
        <v>316454</v>
      </c>
      <c r="E39" s="7">
        <v>29614</v>
      </c>
      <c r="F39">
        <v>8088</v>
      </c>
      <c r="G39">
        <v>832</v>
      </c>
      <c r="H39" s="7">
        <f t="shared" si="0"/>
        <v>526594</v>
      </c>
      <c r="I39" s="7">
        <f t="shared" si="1"/>
        <v>92195</v>
      </c>
    </row>
    <row r="40" spans="1:9" x14ac:dyDescent="0.35">
      <c r="A40">
        <v>2014</v>
      </c>
      <c r="B40" s="7">
        <v>147503</v>
      </c>
      <c r="C40" s="7">
        <v>45266</v>
      </c>
      <c r="D40" s="7">
        <v>147014</v>
      </c>
      <c r="E40" s="7">
        <v>16942</v>
      </c>
      <c r="F40">
        <v>12420</v>
      </c>
      <c r="G40">
        <v>777</v>
      </c>
      <c r="H40" s="7">
        <f t="shared" si="0"/>
        <v>306937</v>
      </c>
      <c r="I40" s="7">
        <f t="shared" si="1"/>
        <v>62985</v>
      </c>
    </row>
    <row r="41" spans="1:9" x14ac:dyDescent="0.35">
      <c r="A41">
        <v>2015</v>
      </c>
      <c r="B41" s="7">
        <v>156957</v>
      </c>
      <c r="C41" s="7">
        <v>47167</v>
      </c>
      <c r="D41" s="7">
        <v>176377</v>
      </c>
      <c r="E41" s="7">
        <v>18488</v>
      </c>
      <c r="F41">
        <v>18632</v>
      </c>
      <c r="G41">
        <v>1125</v>
      </c>
      <c r="H41" s="7">
        <f t="shared" si="0"/>
        <v>351966</v>
      </c>
      <c r="I41" s="7">
        <f t="shared" si="1"/>
        <v>66780</v>
      </c>
    </row>
    <row r="42" spans="1:9" x14ac:dyDescent="0.35">
      <c r="A42">
        <v>2016</v>
      </c>
      <c r="B42" s="7">
        <v>206985</v>
      </c>
      <c r="C42" s="7">
        <v>64062</v>
      </c>
      <c r="D42" s="7">
        <v>184468</v>
      </c>
      <c r="E42" s="7">
        <v>20770</v>
      </c>
      <c r="F42">
        <v>22277</v>
      </c>
      <c r="G42">
        <v>1685</v>
      </c>
      <c r="H42" s="7">
        <f t="shared" si="0"/>
        <v>413730</v>
      </c>
      <c r="I42" s="7">
        <f t="shared" si="1"/>
        <v>86517</v>
      </c>
    </row>
    <row r="43" spans="1:9" x14ac:dyDescent="0.35">
      <c r="A43">
        <v>2017</v>
      </c>
      <c r="B43" s="7">
        <v>189127</v>
      </c>
      <c r="C43" s="7">
        <v>60069</v>
      </c>
      <c r="D43" s="7">
        <v>225063</v>
      </c>
      <c r="E43" s="7">
        <v>24624</v>
      </c>
      <c r="F43">
        <v>14201</v>
      </c>
      <c r="G43">
        <v>1488</v>
      </c>
      <c r="H43" s="7">
        <f t="shared" si="0"/>
        <v>428391</v>
      </c>
      <c r="I43" s="7">
        <f t="shared" si="1"/>
        <v>86181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E95C2-950E-4C74-B9A4-63E86559CB6D}">
  <dimension ref="A1:T29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D6" sqref="D6"/>
    </sheetView>
  </sheetViews>
  <sheetFormatPr baseColWidth="10" defaultRowHeight="14.5" x14ac:dyDescent="0.35"/>
  <cols>
    <col min="4" max="4" width="12.90625" customWidth="1"/>
  </cols>
  <sheetData>
    <row r="1" spans="1:20" x14ac:dyDescent="0.35">
      <c r="A1" t="s">
        <v>69</v>
      </c>
    </row>
    <row r="2" spans="1:20" x14ac:dyDescent="0.35">
      <c r="A2" t="s">
        <v>0</v>
      </c>
      <c r="B2" s="18" t="s">
        <v>30</v>
      </c>
      <c r="C2" t="s">
        <v>1</v>
      </c>
      <c r="D2" t="s">
        <v>5</v>
      </c>
      <c r="E2" s="18" t="s">
        <v>31</v>
      </c>
      <c r="F2" t="s">
        <v>1</v>
      </c>
      <c r="G2" t="s">
        <v>5</v>
      </c>
      <c r="H2" s="18" t="s">
        <v>32</v>
      </c>
      <c r="I2" t="s">
        <v>1</v>
      </c>
      <c r="J2" t="s">
        <v>5</v>
      </c>
      <c r="K2" s="18" t="s">
        <v>33</v>
      </c>
      <c r="L2" t="s">
        <v>1</v>
      </c>
      <c r="M2" t="s">
        <v>5</v>
      </c>
      <c r="N2" s="18" t="s">
        <v>34</v>
      </c>
      <c r="O2" t="s">
        <v>1</v>
      </c>
      <c r="P2" t="s">
        <v>5</v>
      </c>
      <c r="R2" t="s">
        <v>44</v>
      </c>
      <c r="S2" t="s">
        <v>45</v>
      </c>
    </row>
    <row r="3" spans="1:20" x14ac:dyDescent="0.35">
      <c r="A3">
        <v>2003</v>
      </c>
      <c r="C3" s="2"/>
      <c r="D3" s="6"/>
      <c r="E3" s="1"/>
      <c r="F3" s="2"/>
      <c r="G3" s="2"/>
      <c r="H3" s="2"/>
      <c r="I3" s="2"/>
      <c r="J3" s="2"/>
      <c r="K3">
        <v>5546</v>
      </c>
      <c r="L3">
        <v>1018</v>
      </c>
      <c r="M3" s="23">
        <f>(K3/L3)*1000</f>
        <v>5447.9371316306479</v>
      </c>
      <c r="N3">
        <v>556</v>
      </c>
      <c r="O3">
        <v>66</v>
      </c>
      <c r="P3" s="10">
        <f>(N3/O3)*1000</f>
        <v>8424.242424242424</v>
      </c>
      <c r="Q3" s="3"/>
      <c r="R3" s="10">
        <f>B3+E3+H3+K3+N3</f>
        <v>6102</v>
      </c>
      <c r="S3" s="10">
        <f>C3+F3+I3+L3+O3</f>
        <v>1084</v>
      </c>
      <c r="T3" s="3"/>
    </row>
    <row r="4" spans="1:20" x14ac:dyDescent="0.35">
      <c r="A4">
        <v>2004</v>
      </c>
      <c r="C4" s="2"/>
      <c r="D4" s="6"/>
      <c r="E4">
        <v>586</v>
      </c>
      <c r="F4">
        <v>161</v>
      </c>
      <c r="G4" s="7">
        <f>(E4/F4)*1000</f>
        <v>3639.7515527950309</v>
      </c>
      <c r="H4" s="19"/>
      <c r="I4" s="2"/>
      <c r="J4" s="2"/>
      <c r="K4">
        <v>5765</v>
      </c>
      <c r="L4">
        <v>787</v>
      </c>
      <c r="M4" s="23">
        <f t="shared" ref="M4:M17" si="0">(K4/L4)*1000</f>
        <v>7325.2858958068618</v>
      </c>
      <c r="N4">
        <v>556</v>
      </c>
      <c r="O4">
        <v>53</v>
      </c>
      <c r="P4" s="10">
        <f t="shared" ref="P4:P17" si="1">(N4/O4)*1000</f>
        <v>10490.566037735849</v>
      </c>
      <c r="Q4" s="2"/>
      <c r="R4" s="10">
        <f t="shared" ref="R4:R17" si="2">B4+E4+H4+K4+N4</f>
        <v>6907</v>
      </c>
      <c r="S4" s="10">
        <f t="shared" ref="S4:S17" si="3">C4+F4+I4+L4+O4</f>
        <v>1001</v>
      </c>
      <c r="T4" s="2"/>
    </row>
    <row r="5" spans="1:20" x14ac:dyDescent="0.35">
      <c r="A5">
        <v>2005</v>
      </c>
      <c r="C5" s="2"/>
      <c r="D5" s="6"/>
      <c r="E5">
        <v>142</v>
      </c>
      <c r="F5">
        <v>18</v>
      </c>
      <c r="G5" s="7">
        <f t="shared" ref="G5:G17" si="4">(E5/F5)*1000</f>
        <v>7888.8888888888896</v>
      </c>
      <c r="H5" s="19"/>
      <c r="I5" s="2"/>
      <c r="J5" s="2"/>
      <c r="K5">
        <v>6973</v>
      </c>
      <c r="L5">
        <v>962</v>
      </c>
      <c r="M5" s="23">
        <f t="shared" si="0"/>
        <v>7248.4407484407484</v>
      </c>
      <c r="N5">
        <v>506</v>
      </c>
      <c r="O5">
        <v>52</v>
      </c>
      <c r="P5" s="10">
        <f t="shared" si="1"/>
        <v>9730.7692307692305</v>
      </c>
      <c r="Q5" s="2"/>
      <c r="R5" s="10">
        <f t="shared" si="2"/>
        <v>7621</v>
      </c>
      <c r="S5" s="10">
        <f t="shared" si="3"/>
        <v>1032</v>
      </c>
      <c r="T5" s="2"/>
    </row>
    <row r="6" spans="1:20" x14ac:dyDescent="0.35">
      <c r="A6">
        <v>2006</v>
      </c>
      <c r="B6">
        <v>93</v>
      </c>
      <c r="C6">
        <v>13</v>
      </c>
      <c r="D6" s="6">
        <f>(B6/13)*1000</f>
        <v>7153.8461538461543</v>
      </c>
      <c r="E6">
        <v>92</v>
      </c>
      <c r="F6">
        <v>28</v>
      </c>
      <c r="G6" s="7">
        <f t="shared" si="4"/>
        <v>3285.7142857142858</v>
      </c>
      <c r="H6" s="19"/>
      <c r="I6" s="2"/>
      <c r="J6" s="2"/>
      <c r="K6">
        <v>4235</v>
      </c>
      <c r="L6">
        <v>1015</v>
      </c>
      <c r="M6" s="23">
        <f t="shared" si="0"/>
        <v>4172.4137931034484</v>
      </c>
      <c r="N6" s="18">
        <v>363</v>
      </c>
      <c r="O6">
        <v>38</v>
      </c>
      <c r="P6" s="10">
        <f t="shared" si="1"/>
        <v>9552.6315789473683</v>
      </c>
      <c r="Q6" s="2"/>
      <c r="R6" s="10">
        <f t="shared" si="2"/>
        <v>4783</v>
      </c>
      <c r="S6" s="10">
        <f t="shared" si="3"/>
        <v>1094</v>
      </c>
      <c r="T6" s="2"/>
    </row>
    <row r="7" spans="1:20" x14ac:dyDescent="0.35">
      <c r="A7">
        <v>2007</v>
      </c>
      <c r="B7" s="18">
        <v>20</v>
      </c>
      <c r="C7" s="18">
        <v>4</v>
      </c>
      <c r="D7">
        <v>5000</v>
      </c>
      <c r="E7">
        <v>295</v>
      </c>
      <c r="F7">
        <v>40</v>
      </c>
      <c r="G7" s="7">
        <f t="shared" si="4"/>
        <v>7375</v>
      </c>
      <c r="H7">
        <v>36</v>
      </c>
      <c r="I7">
        <v>2</v>
      </c>
      <c r="J7" s="6">
        <f>(H7/I7)*1000</f>
        <v>18000</v>
      </c>
      <c r="K7">
        <v>9297</v>
      </c>
      <c r="L7" s="22">
        <v>1278</v>
      </c>
      <c r="M7" s="23">
        <f t="shared" si="0"/>
        <v>7274.6478873239439</v>
      </c>
      <c r="N7">
        <v>709</v>
      </c>
      <c r="O7">
        <v>71</v>
      </c>
      <c r="P7" s="10">
        <f t="shared" si="1"/>
        <v>9985.9154929577453</v>
      </c>
      <c r="Q7" s="2"/>
      <c r="R7" s="10">
        <f t="shared" si="2"/>
        <v>10357</v>
      </c>
      <c r="S7" s="10">
        <f t="shared" si="3"/>
        <v>1395</v>
      </c>
      <c r="T7" s="2"/>
    </row>
    <row r="8" spans="1:20" x14ac:dyDescent="0.35">
      <c r="A8">
        <v>2008</v>
      </c>
      <c r="B8">
        <v>15</v>
      </c>
      <c r="C8">
        <v>3</v>
      </c>
      <c r="D8">
        <v>5000</v>
      </c>
      <c r="E8">
        <v>252</v>
      </c>
      <c r="F8">
        <v>45</v>
      </c>
      <c r="G8" s="7">
        <f t="shared" si="4"/>
        <v>5600</v>
      </c>
      <c r="H8">
        <v>95</v>
      </c>
      <c r="I8">
        <v>8</v>
      </c>
      <c r="J8" s="6">
        <f t="shared" ref="J8:J17" si="5">(H8/I8)*1000</f>
        <v>11875</v>
      </c>
      <c r="K8">
        <v>9454</v>
      </c>
      <c r="L8">
        <v>1199</v>
      </c>
      <c r="M8" s="23">
        <f t="shared" si="0"/>
        <v>7884.9040867389494</v>
      </c>
      <c r="N8">
        <v>805</v>
      </c>
      <c r="O8">
        <v>80</v>
      </c>
      <c r="P8" s="10">
        <f t="shared" si="1"/>
        <v>10062.5</v>
      </c>
      <c r="Q8" s="2"/>
      <c r="R8" s="10">
        <f t="shared" si="2"/>
        <v>10621</v>
      </c>
      <c r="S8" s="10">
        <f t="shared" si="3"/>
        <v>1335</v>
      </c>
      <c r="T8" s="2"/>
    </row>
    <row r="9" spans="1:20" x14ac:dyDescent="0.35">
      <c r="A9">
        <v>2009</v>
      </c>
      <c r="B9">
        <v>1624</v>
      </c>
      <c r="C9">
        <v>221</v>
      </c>
      <c r="D9" s="7">
        <f t="shared" ref="D9:D17" si="6">(B9/C9)*1000</f>
        <v>7348.4162895927602</v>
      </c>
      <c r="E9">
        <v>296</v>
      </c>
      <c r="F9">
        <v>45</v>
      </c>
      <c r="G9" s="7">
        <f t="shared" si="4"/>
        <v>6577.7777777777774</v>
      </c>
      <c r="H9">
        <v>64</v>
      </c>
      <c r="I9">
        <v>7</v>
      </c>
      <c r="J9" s="6">
        <f t="shared" si="5"/>
        <v>9142.8571428571431</v>
      </c>
      <c r="K9">
        <v>6731</v>
      </c>
      <c r="L9">
        <v>809</v>
      </c>
      <c r="M9" s="23">
        <f t="shared" si="0"/>
        <v>8320.148331273178</v>
      </c>
      <c r="N9">
        <v>726</v>
      </c>
      <c r="O9">
        <v>75</v>
      </c>
      <c r="P9" s="10">
        <f t="shared" si="1"/>
        <v>9680</v>
      </c>
      <c r="Q9" s="2"/>
      <c r="R9" s="10">
        <f t="shared" si="2"/>
        <v>9441</v>
      </c>
      <c r="S9" s="10">
        <f t="shared" si="3"/>
        <v>1157</v>
      </c>
      <c r="T9" s="2"/>
    </row>
    <row r="10" spans="1:20" x14ac:dyDescent="0.35">
      <c r="A10">
        <v>2010</v>
      </c>
      <c r="B10">
        <v>64</v>
      </c>
      <c r="C10">
        <v>10</v>
      </c>
      <c r="D10" s="7">
        <f t="shared" si="6"/>
        <v>6400</v>
      </c>
      <c r="E10">
        <v>349</v>
      </c>
      <c r="F10">
        <v>56</v>
      </c>
      <c r="G10" s="7">
        <f t="shared" si="4"/>
        <v>6232.1428571428569</v>
      </c>
      <c r="H10">
        <v>221</v>
      </c>
      <c r="I10">
        <v>36</v>
      </c>
      <c r="J10" s="6">
        <f t="shared" si="5"/>
        <v>6138.8888888888896</v>
      </c>
      <c r="K10">
        <v>6904</v>
      </c>
      <c r="L10">
        <v>857</v>
      </c>
      <c r="M10" s="23">
        <f t="shared" si="0"/>
        <v>8056.0093348891487</v>
      </c>
      <c r="N10">
        <v>370</v>
      </c>
      <c r="O10">
        <v>37</v>
      </c>
      <c r="P10" s="10">
        <f t="shared" si="1"/>
        <v>10000</v>
      </c>
      <c r="Q10" s="2"/>
      <c r="R10" s="10">
        <f t="shared" si="2"/>
        <v>7908</v>
      </c>
      <c r="S10" s="10">
        <f t="shared" si="3"/>
        <v>996</v>
      </c>
      <c r="T10" s="2"/>
    </row>
    <row r="11" spans="1:20" x14ac:dyDescent="0.35">
      <c r="A11">
        <v>2011</v>
      </c>
      <c r="B11">
        <v>113</v>
      </c>
      <c r="C11">
        <v>7</v>
      </c>
      <c r="D11" s="7">
        <f t="shared" si="6"/>
        <v>16142.857142857143</v>
      </c>
      <c r="E11" s="18">
        <v>156</v>
      </c>
      <c r="F11">
        <v>33</v>
      </c>
      <c r="G11" s="7">
        <f t="shared" si="4"/>
        <v>4727.2727272727279</v>
      </c>
      <c r="H11">
        <v>270</v>
      </c>
      <c r="I11">
        <v>42</v>
      </c>
      <c r="J11" s="6">
        <f t="shared" si="5"/>
        <v>6428.5714285714284</v>
      </c>
      <c r="K11">
        <v>5300</v>
      </c>
      <c r="L11">
        <v>744</v>
      </c>
      <c r="M11" s="23">
        <f t="shared" si="0"/>
        <v>7123.6559139784949</v>
      </c>
      <c r="N11">
        <v>302</v>
      </c>
      <c r="O11">
        <v>31</v>
      </c>
      <c r="P11" s="10">
        <f t="shared" si="1"/>
        <v>9741.9354838709678</v>
      </c>
      <c r="Q11" s="2"/>
      <c r="R11" s="10">
        <f t="shared" si="2"/>
        <v>6141</v>
      </c>
      <c r="S11" s="10">
        <f t="shared" si="3"/>
        <v>857</v>
      </c>
      <c r="T11" s="2"/>
    </row>
    <row r="12" spans="1:20" x14ac:dyDescent="0.35">
      <c r="A12">
        <v>2012</v>
      </c>
      <c r="B12">
        <v>239</v>
      </c>
      <c r="C12">
        <v>27</v>
      </c>
      <c r="D12" s="7">
        <f t="shared" si="6"/>
        <v>8851.8518518518504</v>
      </c>
      <c r="E12">
        <v>151</v>
      </c>
      <c r="F12">
        <v>42</v>
      </c>
      <c r="G12" s="7">
        <f t="shared" si="4"/>
        <v>3595.2380952380954</v>
      </c>
      <c r="H12" s="20">
        <v>187</v>
      </c>
      <c r="I12">
        <v>14</v>
      </c>
      <c r="J12" s="6">
        <f t="shared" si="5"/>
        <v>13357.142857142857</v>
      </c>
      <c r="K12">
        <v>11580</v>
      </c>
      <c r="L12">
        <v>722</v>
      </c>
      <c r="M12" s="23">
        <f t="shared" si="0"/>
        <v>16038.781163434902</v>
      </c>
      <c r="N12">
        <v>330</v>
      </c>
      <c r="O12">
        <v>33</v>
      </c>
      <c r="P12" s="10">
        <f t="shared" si="1"/>
        <v>10000</v>
      </c>
      <c r="Q12" s="2"/>
      <c r="R12" s="10">
        <f t="shared" si="2"/>
        <v>12487</v>
      </c>
      <c r="S12" s="10">
        <f t="shared" si="3"/>
        <v>838</v>
      </c>
      <c r="T12" s="2"/>
    </row>
    <row r="13" spans="1:20" x14ac:dyDescent="0.35">
      <c r="A13">
        <v>2013</v>
      </c>
      <c r="B13">
        <v>735</v>
      </c>
      <c r="C13">
        <v>58</v>
      </c>
      <c r="D13" s="7">
        <f t="shared" si="6"/>
        <v>12672.413793103449</v>
      </c>
      <c r="E13">
        <v>320</v>
      </c>
      <c r="F13">
        <v>80</v>
      </c>
      <c r="G13" s="7">
        <f t="shared" si="4"/>
        <v>4000</v>
      </c>
      <c r="H13" s="20">
        <v>252</v>
      </c>
      <c r="I13">
        <v>22</v>
      </c>
      <c r="J13" s="6">
        <f t="shared" si="5"/>
        <v>11454.545454545456</v>
      </c>
      <c r="K13">
        <v>6377</v>
      </c>
      <c r="L13">
        <v>634</v>
      </c>
      <c r="M13" s="23">
        <f t="shared" si="0"/>
        <v>10058.359621451104</v>
      </c>
      <c r="N13">
        <v>404</v>
      </c>
      <c r="O13">
        <v>38</v>
      </c>
      <c r="P13" s="10">
        <f t="shared" si="1"/>
        <v>10631.578947368422</v>
      </c>
      <c r="Q13" s="2"/>
      <c r="R13" s="10">
        <f t="shared" si="2"/>
        <v>8088</v>
      </c>
      <c r="S13" s="10">
        <f t="shared" si="3"/>
        <v>832</v>
      </c>
      <c r="T13" s="2"/>
    </row>
    <row r="14" spans="1:20" x14ac:dyDescent="0.35">
      <c r="A14">
        <v>2014</v>
      </c>
      <c r="B14">
        <v>1389</v>
      </c>
      <c r="C14">
        <v>132</v>
      </c>
      <c r="D14" s="7">
        <f t="shared" si="6"/>
        <v>10522.727272727274</v>
      </c>
      <c r="E14">
        <v>148</v>
      </c>
      <c r="F14">
        <v>37</v>
      </c>
      <c r="G14" s="7">
        <f t="shared" si="4"/>
        <v>4000</v>
      </c>
      <c r="H14" s="20">
        <v>241</v>
      </c>
      <c r="I14">
        <v>17</v>
      </c>
      <c r="J14" s="6">
        <f t="shared" si="5"/>
        <v>14176.470588235294</v>
      </c>
      <c r="K14">
        <v>10302</v>
      </c>
      <c r="L14">
        <v>521</v>
      </c>
      <c r="M14" s="23">
        <f t="shared" si="0"/>
        <v>19773.51247600768</v>
      </c>
      <c r="N14">
        <v>340</v>
      </c>
      <c r="O14">
        <v>70</v>
      </c>
      <c r="P14" s="10">
        <f t="shared" si="1"/>
        <v>4857.1428571428569</v>
      </c>
      <c r="Q14" s="2"/>
      <c r="R14" s="10">
        <f t="shared" si="2"/>
        <v>12420</v>
      </c>
      <c r="S14" s="10">
        <f t="shared" si="3"/>
        <v>777</v>
      </c>
      <c r="T14" s="2"/>
    </row>
    <row r="15" spans="1:20" x14ac:dyDescent="0.35">
      <c r="A15">
        <v>2015</v>
      </c>
      <c r="B15">
        <v>1604</v>
      </c>
      <c r="C15">
        <v>135</v>
      </c>
      <c r="D15" s="7">
        <f t="shared" si="6"/>
        <v>11881.481481481482</v>
      </c>
      <c r="E15">
        <v>112</v>
      </c>
      <c r="F15">
        <v>28</v>
      </c>
      <c r="G15" s="7">
        <f t="shared" si="4"/>
        <v>4000</v>
      </c>
      <c r="H15" s="20">
        <v>108</v>
      </c>
      <c r="I15">
        <v>11</v>
      </c>
      <c r="J15" s="6">
        <f t="shared" si="5"/>
        <v>9818.181818181818</v>
      </c>
      <c r="K15">
        <v>16412</v>
      </c>
      <c r="L15">
        <v>853</v>
      </c>
      <c r="M15" s="23">
        <f t="shared" si="0"/>
        <v>19240.328253223914</v>
      </c>
      <c r="N15">
        <v>396</v>
      </c>
      <c r="O15">
        <v>98</v>
      </c>
      <c r="P15" s="10">
        <f t="shared" si="1"/>
        <v>4040.8163265306121</v>
      </c>
      <c r="Q15" s="5"/>
      <c r="R15" s="10">
        <f t="shared" si="2"/>
        <v>18632</v>
      </c>
      <c r="S15" s="10">
        <f t="shared" si="3"/>
        <v>1125</v>
      </c>
      <c r="T15" s="2"/>
    </row>
    <row r="16" spans="1:20" x14ac:dyDescent="0.35">
      <c r="A16">
        <v>2016</v>
      </c>
      <c r="B16">
        <v>1841</v>
      </c>
      <c r="C16">
        <v>150</v>
      </c>
      <c r="D16" s="7">
        <f t="shared" si="6"/>
        <v>12273.333333333334</v>
      </c>
      <c r="E16">
        <v>470</v>
      </c>
      <c r="F16">
        <v>55</v>
      </c>
      <c r="G16" s="7">
        <f t="shared" si="4"/>
        <v>8545.4545454545441</v>
      </c>
      <c r="H16" s="20">
        <v>473</v>
      </c>
      <c r="I16">
        <v>21</v>
      </c>
      <c r="J16" s="6">
        <f t="shared" si="5"/>
        <v>22523.809523809527</v>
      </c>
      <c r="K16">
        <v>18931</v>
      </c>
      <c r="L16">
        <v>1364</v>
      </c>
      <c r="M16" s="23">
        <f t="shared" si="0"/>
        <v>13879.032258064515</v>
      </c>
      <c r="N16">
        <v>562</v>
      </c>
      <c r="O16">
        <v>95</v>
      </c>
      <c r="P16" s="10">
        <f t="shared" si="1"/>
        <v>5915.78947368421</v>
      </c>
      <c r="R16" s="10">
        <f t="shared" si="2"/>
        <v>22277</v>
      </c>
      <c r="S16" s="10">
        <f t="shared" si="3"/>
        <v>1685</v>
      </c>
    </row>
    <row r="17" spans="1:19" x14ac:dyDescent="0.35">
      <c r="A17">
        <v>2017</v>
      </c>
      <c r="B17">
        <v>5608</v>
      </c>
      <c r="C17">
        <v>330</v>
      </c>
      <c r="D17" s="7">
        <f t="shared" si="6"/>
        <v>16993.939393939392</v>
      </c>
      <c r="E17">
        <v>698</v>
      </c>
      <c r="F17">
        <v>30</v>
      </c>
      <c r="G17" s="7">
        <f t="shared" si="4"/>
        <v>23266.666666666664</v>
      </c>
      <c r="H17" s="20">
        <v>521</v>
      </c>
      <c r="I17">
        <v>22</v>
      </c>
      <c r="J17" s="6">
        <f t="shared" si="5"/>
        <v>23681.818181818184</v>
      </c>
      <c r="K17">
        <v>6835</v>
      </c>
      <c r="L17">
        <v>1023</v>
      </c>
      <c r="M17" s="23">
        <f t="shared" si="0"/>
        <v>6681.3294232649077</v>
      </c>
      <c r="N17">
        <v>539</v>
      </c>
      <c r="O17">
        <v>83</v>
      </c>
      <c r="P17" s="10">
        <f t="shared" si="1"/>
        <v>6493.9759036144578</v>
      </c>
      <c r="R17" s="10">
        <f t="shared" si="2"/>
        <v>14201</v>
      </c>
      <c r="S17" s="10">
        <f t="shared" si="3"/>
        <v>1488</v>
      </c>
    </row>
    <row r="18" spans="1:19" x14ac:dyDescent="0.35">
      <c r="D18" s="21"/>
      <c r="G18" s="7"/>
      <c r="H18" s="20"/>
    </row>
    <row r="19" spans="1:19" x14ac:dyDescent="0.35">
      <c r="G19" s="7"/>
      <c r="H19" s="20"/>
    </row>
    <row r="20" spans="1:19" x14ac:dyDescent="0.35">
      <c r="D20" s="7"/>
    </row>
    <row r="21" spans="1:19" x14ac:dyDescent="0.35">
      <c r="D21" s="7"/>
    </row>
    <row r="22" spans="1:19" x14ac:dyDescent="0.35">
      <c r="D22" s="7"/>
    </row>
    <row r="23" spans="1:19" x14ac:dyDescent="0.35">
      <c r="D23" s="7"/>
    </row>
    <row r="24" spans="1:19" x14ac:dyDescent="0.35">
      <c r="D24" s="7"/>
    </row>
    <row r="25" spans="1:19" x14ac:dyDescent="0.35">
      <c r="D25" s="7"/>
    </row>
    <row r="26" spans="1:19" x14ac:dyDescent="0.35">
      <c r="D26" s="7"/>
    </row>
    <row r="27" spans="1:19" x14ac:dyDescent="0.35">
      <c r="D27" s="7"/>
    </row>
    <row r="28" spans="1:19" x14ac:dyDescent="0.35">
      <c r="D28" s="7"/>
    </row>
    <row r="29" spans="1:19" x14ac:dyDescent="0.35">
      <c r="D2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par perm</vt:lpstr>
      <vt:lpstr>partrans</vt:lpstr>
      <vt:lpstr>tot</vt:lpstr>
      <vt:lpstr>fruhor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 Noya</dc:creator>
  <cp:lastModifiedBy>Omar Castillo Núñez</cp:lastModifiedBy>
  <dcterms:created xsi:type="dcterms:W3CDTF">2021-01-06T15:44:43Z</dcterms:created>
  <dcterms:modified xsi:type="dcterms:W3CDTF">2022-02-18T17:31:30Z</dcterms:modified>
</cp:coreProperties>
</file>