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rnardoToro\Desktop\SNIES OCTUBRE\"/>
    </mc:Choice>
  </mc:AlternateContent>
  <bookViews>
    <workbookView xWindow="0" yWindow="0" windowWidth="28800" windowHeight="11730"/>
  </bookViews>
  <sheets>
    <sheet name="Hoja2" sheetId="3" r:id="rId1"/>
  </sheets>
  <definedNames>
    <definedName name="_xlnm.Print_Titles" localSheetId="0">Hoja2!$8:$10</definedName>
  </definedNames>
  <calcPr calcId="162913"/>
</workbook>
</file>

<file path=xl/calcChain.xml><?xml version="1.0" encoding="utf-8"?>
<calcChain xmlns="http://schemas.openxmlformats.org/spreadsheetml/2006/main">
  <c r="H65" i="3" l="1"/>
  <c r="G65" i="3"/>
  <c r="F65" i="3"/>
  <c r="E65" i="3"/>
  <c r="D65" i="3"/>
  <c r="H17" i="3"/>
  <c r="J17" i="3" s="1"/>
  <c r="G17" i="3"/>
  <c r="F17" i="3"/>
  <c r="F16" i="3" s="1"/>
  <c r="E17" i="3"/>
  <c r="H20" i="3"/>
  <c r="J20" i="3" s="1"/>
  <c r="G20" i="3"/>
  <c r="F20" i="3"/>
  <c r="E20" i="3"/>
  <c r="H23" i="3"/>
  <c r="I23" i="3" s="1"/>
  <c r="G23" i="3"/>
  <c r="F23" i="3"/>
  <c r="E23" i="3"/>
  <c r="H26" i="3"/>
  <c r="I26" i="3" s="1"/>
  <c r="G26" i="3"/>
  <c r="F26" i="3"/>
  <c r="E26" i="3"/>
  <c r="H30" i="3"/>
  <c r="I30" i="3" s="1"/>
  <c r="G30" i="3"/>
  <c r="F30" i="3"/>
  <c r="E30" i="3"/>
  <c r="H32" i="3"/>
  <c r="G32" i="3"/>
  <c r="F32" i="3"/>
  <c r="E32" i="3"/>
  <c r="H53" i="3"/>
  <c r="I53" i="3" s="1"/>
  <c r="G53" i="3"/>
  <c r="F53" i="3"/>
  <c r="E53" i="3"/>
  <c r="H60" i="3"/>
  <c r="I60" i="3" s="1"/>
  <c r="G60" i="3"/>
  <c r="F60" i="3"/>
  <c r="E60" i="3"/>
  <c r="H69" i="3"/>
  <c r="G69" i="3"/>
  <c r="F69" i="3"/>
  <c r="E69" i="3"/>
  <c r="H73" i="3"/>
  <c r="H72" i="3" s="1"/>
  <c r="G73" i="3"/>
  <c r="G72" i="3" s="1"/>
  <c r="I72" i="3" s="1"/>
  <c r="F73" i="3"/>
  <c r="F72" i="3" s="1"/>
  <c r="E73" i="3"/>
  <c r="E72" i="3" s="1"/>
  <c r="H84" i="3"/>
  <c r="J84" i="3" s="1"/>
  <c r="G84" i="3"/>
  <c r="F84" i="3"/>
  <c r="E84" i="3"/>
  <c r="H86" i="3"/>
  <c r="G86" i="3"/>
  <c r="F86" i="3"/>
  <c r="E86" i="3"/>
  <c r="H88" i="3"/>
  <c r="J88" i="3" s="1"/>
  <c r="G88" i="3"/>
  <c r="F88" i="3"/>
  <c r="E88" i="3"/>
  <c r="H91" i="3"/>
  <c r="J91" i="3" s="1"/>
  <c r="G91" i="3"/>
  <c r="F91" i="3"/>
  <c r="F90" i="3" s="1"/>
  <c r="E91" i="3"/>
  <c r="E90" i="3" s="1"/>
  <c r="H98" i="3"/>
  <c r="H97" i="3" s="1"/>
  <c r="G98" i="3"/>
  <c r="F98" i="3"/>
  <c r="F97" i="3" s="1"/>
  <c r="F95" i="3" s="1"/>
  <c r="E98" i="3"/>
  <c r="E97" i="3" s="1"/>
  <c r="E95" i="3" s="1"/>
  <c r="H101" i="3"/>
  <c r="J101" i="3" s="1"/>
  <c r="G101" i="3"/>
  <c r="F101" i="3"/>
  <c r="E101" i="3"/>
  <c r="H103" i="3"/>
  <c r="G103" i="3"/>
  <c r="F103" i="3"/>
  <c r="E103" i="3"/>
  <c r="H105" i="3"/>
  <c r="J105" i="3" s="1"/>
  <c r="G105" i="3"/>
  <c r="F105" i="3"/>
  <c r="E105" i="3"/>
  <c r="H113" i="3"/>
  <c r="J113" i="3" s="1"/>
  <c r="G113" i="3"/>
  <c r="G112" i="3" s="1"/>
  <c r="F113" i="3"/>
  <c r="F112" i="3" s="1"/>
  <c r="F110" i="3" s="1"/>
  <c r="E113" i="3"/>
  <c r="E112" i="3" s="1"/>
  <c r="E110" i="3" s="1"/>
  <c r="H121" i="3"/>
  <c r="H120" i="3" s="1"/>
  <c r="H118" i="3" s="1"/>
  <c r="G121" i="3"/>
  <c r="G120" i="3" s="1"/>
  <c r="F121" i="3"/>
  <c r="F120" i="3" s="1"/>
  <c r="F118" i="3" s="1"/>
  <c r="E121" i="3"/>
  <c r="E120" i="3" s="1"/>
  <c r="E118" i="3" s="1"/>
  <c r="J18" i="3"/>
  <c r="J19" i="3"/>
  <c r="J21" i="3"/>
  <c r="J22" i="3"/>
  <c r="J23" i="3"/>
  <c r="J24" i="3"/>
  <c r="J25" i="3"/>
  <c r="J27" i="3"/>
  <c r="J28" i="3"/>
  <c r="J29" i="3"/>
  <c r="J30" i="3"/>
  <c r="J31" i="3"/>
  <c r="J35" i="3"/>
  <c r="J36" i="3"/>
  <c r="J37" i="3"/>
  <c r="J38" i="3"/>
  <c r="J39" i="3"/>
  <c r="J40" i="3"/>
  <c r="J41" i="3"/>
  <c r="J42" i="3"/>
  <c r="J43" i="3"/>
  <c r="J44" i="3"/>
  <c r="J45" i="3"/>
  <c r="J46" i="3"/>
  <c r="J47" i="3"/>
  <c r="J48" i="3"/>
  <c r="J49" i="3"/>
  <c r="J50" i="3"/>
  <c r="J51" i="3"/>
  <c r="J52" i="3"/>
  <c r="J53" i="3"/>
  <c r="J54" i="3"/>
  <c r="J55" i="3"/>
  <c r="J56" i="3"/>
  <c r="J57" i="3"/>
  <c r="J58" i="3"/>
  <c r="J59" i="3"/>
  <c r="J61" i="3"/>
  <c r="J62" i="3"/>
  <c r="J63" i="3"/>
  <c r="J64" i="3"/>
  <c r="J66" i="3"/>
  <c r="J67" i="3"/>
  <c r="J68" i="3"/>
  <c r="J70" i="3"/>
  <c r="J71" i="3"/>
  <c r="J73" i="3"/>
  <c r="J74" i="3"/>
  <c r="J75" i="3"/>
  <c r="J76" i="3"/>
  <c r="J77" i="3"/>
  <c r="J78" i="3"/>
  <c r="J79" i="3"/>
  <c r="J80" i="3"/>
  <c r="J81" i="3"/>
  <c r="J82" i="3"/>
  <c r="J83" i="3"/>
  <c r="J85" i="3"/>
  <c r="J86" i="3"/>
  <c r="J87" i="3"/>
  <c r="J89" i="3"/>
  <c r="J92" i="3"/>
  <c r="J93" i="3"/>
  <c r="J98" i="3"/>
  <c r="J99" i="3"/>
  <c r="J100" i="3"/>
  <c r="J102" i="3"/>
  <c r="J104" i="3"/>
  <c r="J106" i="3"/>
  <c r="J107" i="3"/>
  <c r="J108" i="3"/>
  <c r="J114" i="3"/>
  <c r="J115" i="3"/>
  <c r="J121" i="3"/>
  <c r="J122" i="3"/>
  <c r="J123" i="3"/>
  <c r="J124" i="3"/>
  <c r="J125" i="3"/>
  <c r="J126" i="3"/>
  <c r="J127" i="3"/>
  <c r="J128" i="3"/>
  <c r="J129" i="3"/>
  <c r="J130" i="3"/>
  <c r="J131" i="3"/>
  <c r="J132" i="3"/>
  <c r="J133" i="3"/>
  <c r="J134" i="3"/>
  <c r="J135" i="3"/>
  <c r="J136" i="3"/>
  <c r="I18" i="3"/>
  <c r="I19" i="3"/>
  <c r="I21" i="3"/>
  <c r="I22" i="3"/>
  <c r="I24" i="3"/>
  <c r="I25" i="3"/>
  <c r="I27" i="3"/>
  <c r="I28" i="3"/>
  <c r="I29" i="3"/>
  <c r="I31" i="3"/>
  <c r="I32" i="3"/>
  <c r="I33" i="3"/>
  <c r="I34" i="3"/>
  <c r="I35" i="3"/>
  <c r="I36" i="3"/>
  <c r="I37" i="3"/>
  <c r="I38" i="3"/>
  <c r="I39" i="3"/>
  <c r="I40" i="3"/>
  <c r="I41" i="3"/>
  <c r="I42" i="3"/>
  <c r="I43" i="3"/>
  <c r="I44" i="3"/>
  <c r="I45" i="3"/>
  <c r="I46" i="3"/>
  <c r="I47" i="3"/>
  <c r="I48" i="3"/>
  <c r="I49" i="3"/>
  <c r="I50" i="3"/>
  <c r="I51" i="3"/>
  <c r="I52" i="3"/>
  <c r="I54" i="3"/>
  <c r="I55" i="3"/>
  <c r="I56" i="3"/>
  <c r="I57" i="3"/>
  <c r="I58" i="3"/>
  <c r="I59" i="3"/>
  <c r="I61" i="3"/>
  <c r="I62" i="3"/>
  <c r="I63" i="3"/>
  <c r="I64" i="3"/>
  <c r="I66" i="3"/>
  <c r="I67" i="3"/>
  <c r="I68" i="3"/>
  <c r="I70" i="3"/>
  <c r="I71" i="3"/>
  <c r="I73" i="3"/>
  <c r="I74" i="3"/>
  <c r="I75" i="3"/>
  <c r="I76" i="3"/>
  <c r="I77" i="3"/>
  <c r="I78" i="3"/>
  <c r="I79" i="3"/>
  <c r="I80" i="3"/>
  <c r="I81" i="3"/>
  <c r="I82" i="3"/>
  <c r="I83" i="3"/>
  <c r="I85" i="3"/>
  <c r="I86" i="3"/>
  <c r="I87" i="3"/>
  <c r="I88" i="3"/>
  <c r="I89" i="3"/>
  <c r="I92" i="3"/>
  <c r="I93" i="3"/>
  <c r="I99" i="3"/>
  <c r="I100" i="3"/>
  <c r="I102" i="3"/>
  <c r="I103" i="3"/>
  <c r="I104" i="3"/>
  <c r="I106" i="3"/>
  <c r="I107" i="3"/>
  <c r="I108" i="3"/>
  <c r="I113" i="3"/>
  <c r="I114" i="3"/>
  <c r="I115" i="3"/>
  <c r="I116" i="3"/>
  <c r="I121" i="3"/>
  <c r="I122" i="3"/>
  <c r="I123" i="3"/>
  <c r="I124" i="3"/>
  <c r="I125" i="3"/>
  <c r="I126" i="3"/>
  <c r="I127" i="3"/>
  <c r="I128" i="3"/>
  <c r="I129" i="3"/>
  <c r="I130" i="3"/>
  <c r="I131" i="3"/>
  <c r="I132" i="3"/>
  <c r="I133" i="3"/>
  <c r="I134" i="3"/>
  <c r="I135" i="3"/>
  <c r="I136" i="3"/>
  <c r="D121" i="3"/>
  <c r="D120" i="3" s="1"/>
  <c r="D118" i="3" s="1"/>
  <c r="D113" i="3"/>
  <c r="D112" i="3" s="1"/>
  <c r="D110" i="3" s="1"/>
  <c r="D105" i="3"/>
  <c r="D103" i="3"/>
  <c r="D101" i="3"/>
  <c r="D98" i="3"/>
  <c r="D91" i="3"/>
  <c r="D90" i="3"/>
  <c r="D88" i="3"/>
  <c r="D86" i="3"/>
  <c r="D84" i="3"/>
  <c r="D73" i="3"/>
  <c r="D69" i="3"/>
  <c r="D60" i="3"/>
  <c r="D53" i="3"/>
  <c r="D32" i="3"/>
  <c r="D30" i="3"/>
  <c r="D26" i="3"/>
  <c r="D23" i="3"/>
  <c r="D20" i="3"/>
  <c r="D17" i="3"/>
  <c r="F14" i="3" l="1"/>
  <c r="F12" i="3" s="1"/>
  <c r="G110" i="3"/>
  <c r="G12" i="3" s="1"/>
  <c r="H95" i="3"/>
  <c r="I97" i="3"/>
  <c r="J72" i="3"/>
  <c r="I120" i="3"/>
  <c r="G118" i="3"/>
  <c r="I118" i="3" s="1"/>
  <c r="E16" i="3"/>
  <c r="E14" i="3" s="1"/>
  <c r="E12" i="3" s="1"/>
  <c r="H16" i="3"/>
  <c r="H14" i="3" s="1"/>
  <c r="I105" i="3"/>
  <c r="J103" i="3"/>
  <c r="I98" i="3"/>
  <c r="G97" i="3"/>
  <c r="G95" i="3" s="1"/>
  <c r="I91" i="3"/>
  <c r="G90" i="3"/>
  <c r="J69" i="3"/>
  <c r="J60" i="3"/>
  <c r="J32" i="3"/>
  <c r="J26" i="3"/>
  <c r="I20" i="3"/>
  <c r="I17" i="3"/>
  <c r="G16" i="3"/>
  <c r="G14" i="3" s="1"/>
  <c r="H112" i="3"/>
  <c r="H110" i="3" s="1"/>
  <c r="H90" i="3"/>
  <c r="I65" i="3"/>
  <c r="J65" i="3"/>
  <c r="I69" i="3"/>
  <c r="I84" i="3"/>
  <c r="I101" i="3"/>
  <c r="I112" i="3"/>
  <c r="J118" i="3"/>
  <c r="J120" i="3"/>
  <c r="D16" i="3"/>
  <c r="D97" i="3"/>
  <c r="D95" i="3" s="1"/>
  <c r="D72" i="3"/>
  <c r="I16" i="3" l="1"/>
  <c r="D14" i="3"/>
  <c r="D12" i="3" s="1"/>
  <c r="J16" i="3"/>
  <c r="J110" i="3"/>
  <c r="I110" i="3"/>
  <c r="I95" i="3"/>
  <c r="J95" i="3"/>
  <c r="J112" i="3"/>
  <c r="I90" i="3"/>
  <c r="J90" i="3"/>
  <c r="J97" i="3"/>
  <c r="J14" i="3"/>
  <c r="H12" i="3"/>
  <c r="J12" i="3" s="1"/>
  <c r="I14" i="3"/>
  <c r="I12" i="3" l="1"/>
</calcChain>
</file>

<file path=xl/sharedStrings.xml><?xml version="1.0" encoding="utf-8"?>
<sst xmlns="http://schemas.openxmlformats.org/spreadsheetml/2006/main" count="255" uniqueCount="255">
  <si>
    <t>1</t>
  </si>
  <si>
    <t>PRESUPUESTO DE INGRESOS</t>
  </si>
  <si>
    <t>13</t>
  </si>
  <si>
    <t>INGRESOS PROPIOS</t>
  </si>
  <si>
    <t>131</t>
  </si>
  <si>
    <t>INGRESOS CORRIENTES</t>
  </si>
  <si>
    <t>13101</t>
  </si>
  <si>
    <t>INSCRIPCIONES</t>
  </si>
  <si>
    <t>1310101</t>
  </si>
  <si>
    <t>Inscripciones Pregrado</t>
  </si>
  <si>
    <t>1310102</t>
  </si>
  <si>
    <t>Inscripciones Postgrado</t>
  </si>
  <si>
    <t>13102</t>
  </si>
  <si>
    <t>MATRICULAS PREGRADO</t>
  </si>
  <si>
    <t>1310201</t>
  </si>
  <si>
    <t>Programas presenciales</t>
  </si>
  <si>
    <t>1310202</t>
  </si>
  <si>
    <t>Programas a distancia</t>
  </si>
  <si>
    <t>13103</t>
  </si>
  <si>
    <t>MATRICULAS POSTGRADO</t>
  </si>
  <si>
    <t>1310301</t>
  </si>
  <si>
    <t>Programas Propios</t>
  </si>
  <si>
    <t>1310302</t>
  </si>
  <si>
    <t>Programas SUE</t>
  </si>
  <si>
    <t>13104</t>
  </si>
  <si>
    <t>EDUCACIÓN CONTINUADA</t>
  </si>
  <si>
    <t>1310401</t>
  </si>
  <si>
    <t>Centro de idiomas</t>
  </si>
  <si>
    <t>1310402</t>
  </si>
  <si>
    <t>Diplomados</t>
  </si>
  <si>
    <t>1310403</t>
  </si>
  <si>
    <t>Cursos, seminarios y otros</t>
  </si>
  <si>
    <t>13105</t>
  </si>
  <si>
    <t>OTROS SERVICIOS EDUCATIVOS</t>
  </si>
  <si>
    <t>1310501</t>
  </si>
  <si>
    <t>Servicios educativos y complementarios</t>
  </si>
  <si>
    <t>13107</t>
  </si>
  <si>
    <t>CONVENIOS Y CONTRATOS DE EXTENSIÓN</t>
  </si>
  <si>
    <t>1310771</t>
  </si>
  <si>
    <t>CONVENIO N°CT-2019-000636 UNICOR-EPM E.S.P</t>
  </si>
  <si>
    <t>1310786</t>
  </si>
  <si>
    <t>CONTRATO INTERADMINISTRATIVO  N° 238-2020 MIN SALUD - UNICOR</t>
  </si>
  <si>
    <t>1310795</t>
  </si>
  <si>
    <t>CONVENIO N° CT-2019-000636 UNICOR-EPM E.S.P  ( ADICIÓN)</t>
  </si>
  <si>
    <t>1310796</t>
  </si>
  <si>
    <t>CONTRATO N° 0028-2021 ENTRE URRA S.A E.S.P Y UNICOR</t>
  </si>
  <si>
    <t>1310797</t>
  </si>
  <si>
    <t>CONVENIO DE COOPERACION N° 002-2021 C.V.S - UNICOR</t>
  </si>
  <si>
    <t>1310798</t>
  </si>
  <si>
    <t>CONVENIO  INTERADTRIVO  N° CONV - SEM -001-2021 MUNICIPIO  DE MONTERIA - UNICOR</t>
  </si>
  <si>
    <t>1310799</t>
  </si>
  <si>
    <t>ORDEN DE COMPRA N° 4541945372-2020 CELEBRADO ENTRE CERROMATO Y UNICOR  ( ADICION  4542032183-2021)</t>
  </si>
  <si>
    <t>131079901</t>
  </si>
  <si>
    <t>CONVENIO DE COOPERACIÓN N° 003-2021 C.V.S Y UNICOR</t>
  </si>
  <si>
    <t>131079902</t>
  </si>
  <si>
    <t>CONTRATO INTERADMINISTRATIVO N° 001-2021 CORPOMOJANA - UNICOR</t>
  </si>
  <si>
    <t>131079903</t>
  </si>
  <si>
    <t>CONVENIO  INTERADMINISTRATIVO N° 006-2021 MUNICIPIO DE LORICA - UNICOR</t>
  </si>
  <si>
    <t>131079904</t>
  </si>
  <si>
    <t>CONTRATO  N° 80740-119-2021 ENTRE PREVISORA  S.A  - UNICOR</t>
  </si>
  <si>
    <t>131079905</t>
  </si>
  <si>
    <t>CONTRATO  N° 80740-902-2020 ENTRE PREVISORA  S.A  - UNICOR</t>
  </si>
  <si>
    <t>131079906</t>
  </si>
  <si>
    <t>CONVENIO DE COOPERACION N° 004-2021 C.V.S-UNICOR</t>
  </si>
  <si>
    <t>131079907</t>
  </si>
  <si>
    <t>CONVENIO INTERADMINISTRATIVO N° 20210533 MIN AGRICULTURA - MUN DE MONTERIA - UNICOR</t>
  </si>
  <si>
    <t>131079908</t>
  </si>
  <si>
    <t>CONVENIO INTERADMINISTRATIVO N° SS-200-2021 GOBERNACION DE CORDOBA- SEC DE DLLO DE LA SALUD - UNICOR</t>
  </si>
  <si>
    <t>131079909</t>
  </si>
  <si>
    <t>CONVENIO INTERADMINISTRATIVO N° CON-SEM-005-2021 ENTRE LA ALCALDIA DE MONTERIA Y UNICOR</t>
  </si>
  <si>
    <t>131079910</t>
  </si>
  <si>
    <t>CONVENIO INTERADMINISTRATIVO N° 007-2021 CVS - UNICOR</t>
  </si>
  <si>
    <t>131079911</t>
  </si>
  <si>
    <t>CONTRATO INTERADMINISTRATIVO N° 0060-2021 URRA S.A  E.S.P - UNICOR</t>
  </si>
  <si>
    <t>131079913</t>
  </si>
  <si>
    <t>CONTRATO INTERAMINISTRATIVO N° CI-001-2021, CONTRATO N° 092-2021, CONTRATO ESTATAL N° ADS-001-2021 CONTRATO INTERADMINISTRATIVO N° 017-2021 Y CONTRATO INTERADMINISTRATIVO N° 012-2021</t>
  </si>
  <si>
    <t>131079914</t>
  </si>
  <si>
    <t>CONVENIO N° 705-2021 CONSORCIO FONDO COLOMBIA EN PAZ 2019-UNICOR</t>
  </si>
  <si>
    <t>13108</t>
  </si>
  <si>
    <t>SERVICIOS TÉCNOLOGICOS</t>
  </si>
  <si>
    <t>1310802</t>
  </si>
  <si>
    <t>IRAGUA</t>
  </si>
  <si>
    <t>1310803</t>
  </si>
  <si>
    <t>CINPIC</t>
  </si>
  <si>
    <t>1310804</t>
  </si>
  <si>
    <t>Laboratorio de suelos</t>
  </si>
  <si>
    <t>1310805</t>
  </si>
  <si>
    <t>Laboratorio de aguas</t>
  </si>
  <si>
    <t>1310809</t>
  </si>
  <si>
    <t>Otros laboratorios</t>
  </si>
  <si>
    <t>1310810</t>
  </si>
  <si>
    <t>Planta Piloto</t>
  </si>
  <si>
    <t>13109</t>
  </si>
  <si>
    <t>PROYECTOS PRODUCTIVOS</t>
  </si>
  <si>
    <t>1310901</t>
  </si>
  <si>
    <t>Agrícolas</t>
  </si>
  <si>
    <t>1310902</t>
  </si>
  <si>
    <t>Pecuarios</t>
  </si>
  <si>
    <t>1310903</t>
  </si>
  <si>
    <t>Deportes</t>
  </si>
  <si>
    <t>1310904</t>
  </si>
  <si>
    <t>Tienda universitaria</t>
  </si>
  <si>
    <t>13110</t>
  </si>
  <si>
    <t>OTROS INGRESOS CORRIENTES</t>
  </si>
  <si>
    <t>1311001</t>
  </si>
  <si>
    <t>Arrendamiento de espacios físicos</t>
  </si>
  <si>
    <t>1311003</t>
  </si>
  <si>
    <t>ADMINISTRACION DE CONVENIOS</t>
  </si>
  <si>
    <t>1311004</t>
  </si>
  <si>
    <t>OTROS INGRESOS NO CLASIFICADOS</t>
  </si>
  <si>
    <t>13111</t>
  </si>
  <si>
    <t>INGRESOS TRIBUTARIOS</t>
  </si>
  <si>
    <t>1311101</t>
  </si>
  <si>
    <t>Estampilla prodesarrollo Unicor Ley 382 de 1997</t>
  </si>
  <si>
    <t>1311102</t>
  </si>
  <si>
    <t>ESTAMPILLA VIGENCIAS ANTERIORES</t>
  </si>
  <si>
    <t>132</t>
  </si>
  <si>
    <t>RECURSOS DE CAPITAL</t>
  </si>
  <si>
    <t>13201</t>
  </si>
  <si>
    <t>RECURSOS DEL BALANCE</t>
  </si>
  <si>
    <t>1320101</t>
  </si>
  <si>
    <t>RECURSOS NACION - INVESTIGACION Y EXTENSION</t>
  </si>
  <si>
    <t>1320103</t>
  </si>
  <si>
    <t>RECURSOS NACION - PASIVO PENSIONAL</t>
  </si>
  <si>
    <t>1320104</t>
  </si>
  <si>
    <t>RECURSOS NACION - INVERSION</t>
  </si>
  <si>
    <t>1320106</t>
  </si>
  <si>
    <t>RECURSOS NACION - ESTAMPILLAS LEY 1697 DE 2013</t>
  </si>
  <si>
    <t>1320107</t>
  </si>
  <si>
    <t>RECURSOS PROPIOS - CONSULTORIAS Y CONVENIOS</t>
  </si>
  <si>
    <t>1320108</t>
  </si>
  <si>
    <t>RECURSOS DE ESTAMPILLAS INVESTIGACION</t>
  </si>
  <si>
    <t>1320112</t>
  </si>
  <si>
    <t>RECURSOS NACION - FUNCIONAMIENTO</t>
  </si>
  <si>
    <t>1320114</t>
  </si>
  <si>
    <t>RECURSOS PROPIOS</t>
  </si>
  <si>
    <t>1320115</t>
  </si>
  <si>
    <t>RECURSOS CREE - REC. DEL BALANCE</t>
  </si>
  <si>
    <t>1320116</t>
  </si>
  <si>
    <t>RECURSOS ESTAMPILLA DEPARTAMENTAL</t>
  </si>
  <si>
    <t>13202</t>
  </si>
  <si>
    <t>RENDIMIENTOS FINANCIEROS</t>
  </si>
  <si>
    <t>1320201</t>
  </si>
  <si>
    <t>Rendimientos operaciones financieras</t>
  </si>
  <si>
    <t>13203</t>
  </si>
  <si>
    <t>DONACIONES Y APORTES</t>
  </si>
  <si>
    <t>1320301</t>
  </si>
  <si>
    <t>Fondo universitario de padrinazgo</t>
  </si>
  <si>
    <t>13204</t>
  </si>
  <si>
    <t>RECUPERACION DE I.V.A</t>
  </si>
  <si>
    <t>1320401</t>
  </si>
  <si>
    <t>Devolución del I.V.A.</t>
  </si>
  <si>
    <t>133</t>
  </si>
  <si>
    <t>FONDOS ESPECIALES</t>
  </si>
  <si>
    <t>13301</t>
  </si>
  <si>
    <t>UNIDAD ADMINISTRATIVA ESPECIAL DE SALUD</t>
  </si>
  <si>
    <t>1330101</t>
  </si>
  <si>
    <t>Aportes seguridad social en salud</t>
  </si>
  <si>
    <t>1330102</t>
  </si>
  <si>
    <t>FONDO DE CONTINGENCIA</t>
  </si>
  <si>
    <t>14</t>
  </si>
  <si>
    <t>APORTES DE LA NACIÓN</t>
  </si>
  <si>
    <t>141</t>
  </si>
  <si>
    <t>APORTES POR TRANSFERENCIAS</t>
  </si>
  <si>
    <t>14101</t>
  </si>
  <si>
    <t>RECURSOS LEY 30 DE 1992</t>
  </si>
  <si>
    <t>1410101</t>
  </si>
  <si>
    <t>Funcionamiento art. 86</t>
  </si>
  <si>
    <t>1410103</t>
  </si>
  <si>
    <t>Inversión</t>
  </si>
  <si>
    <t>14102</t>
  </si>
  <si>
    <t>DESCUENTO DE VOTACION (LEY 403/1997 Y RES 08685 DE 2015)</t>
  </si>
  <si>
    <t>1410202</t>
  </si>
  <si>
    <t>DESCUENTO POR VOTACION</t>
  </si>
  <si>
    <t>14105</t>
  </si>
  <si>
    <t>RECURSOS ESTAMPILLA UNIVERSIDAD NACIONAL Y OTRAS, LEY 1697 DE 2013</t>
  </si>
  <si>
    <t>1410502</t>
  </si>
  <si>
    <t>APORTES ESTAMPILLA UNAL RESOL 06096 DE 09-04-2018</t>
  </si>
  <si>
    <t>14106</t>
  </si>
  <si>
    <t>OTROS APORTES DE LA NACION</t>
  </si>
  <si>
    <t>1410603</t>
  </si>
  <si>
    <t>RECURSOS FINANCIACION DE PASIVOS</t>
  </si>
  <si>
    <t>1410604</t>
  </si>
  <si>
    <t>RECURSOS ART 142 LEY 1819-2016</t>
  </si>
  <si>
    <t>1410605</t>
  </si>
  <si>
    <t>FORTALECIMIENTO A LAS INSTITUCIONES DE EDUCACIÓN SUPERIOR- PLAN DE FOMENTO</t>
  </si>
  <si>
    <t>15</t>
  </si>
  <si>
    <t>FONDO PARA PAGO DE PASIVO PENSIONAL</t>
  </si>
  <si>
    <t>151</t>
  </si>
  <si>
    <t>PASIVO PENSIONAL</t>
  </si>
  <si>
    <t>15101</t>
  </si>
  <si>
    <t>APORTES PASIVOS PENSIONAL</t>
  </si>
  <si>
    <t>1510101</t>
  </si>
  <si>
    <t>Aportes de la Nacion</t>
  </si>
  <si>
    <t>1510102</t>
  </si>
  <si>
    <t>Aportes Estampilla Departamental</t>
  </si>
  <si>
    <t>1510104</t>
  </si>
  <si>
    <t>APORTE ESTAMPILLA DEPARTAMENTAL VIGENCIAS ANTERIORES</t>
  </si>
  <si>
    <t>16</t>
  </si>
  <si>
    <t>SISTEMA GENERAL DE REGALIAS</t>
  </si>
  <si>
    <t>161</t>
  </si>
  <si>
    <t>INGRESOS RECURSOS DE REGALIAS</t>
  </si>
  <si>
    <t>16101</t>
  </si>
  <si>
    <t>RECURSOS SISTEMA GENERAL DE REGALIAS</t>
  </si>
  <si>
    <t>1610101</t>
  </si>
  <si>
    <t>PROYECTO FORMACIÓN TALENTI HUMANO BPIN 201900010032</t>
  </si>
  <si>
    <t>1610103</t>
  </si>
  <si>
    <t>FORTALECIMIENTO CAPACITADA INSTALADA DEL LABORATORIO  DE SALUD  PUBLICA  BPIN N° 2020000100085</t>
  </si>
  <si>
    <t>1610104</t>
  </si>
  <si>
    <t>FORTALECIMIENTO DE CAPACIDAD INSTALADA CIENCIAS Y TECNOLOGIAS  PARA ATENDER  PROBLEMATICA  AGENTES BIOLOGICOS  ALTO RIESGO  BPIN  N° 202000010090</t>
  </si>
  <si>
    <t>1610105</t>
  </si>
  <si>
    <t>IMPLEMENTACION DE ESTRATEGIA SOSTENIBLE EN LA RECUPERACION DE ECOSISTEMAS DEGRADADO Y CONTAMINADOS CON MERCURIO DPTO DE CORDOBA, SUCRE Y CHOCO BPIN  2020000100055</t>
  </si>
  <si>
    <t>1610106</t>
  </si>
  <si>
    <t>PRODUCCION DE FITOPLANCTON PARA LA ACUICULTURA  MARINA  EN EL DEPARTAMENTO DE CORDOBA  BPIN 2020000100061</t>
  </si>
  <si>
    <t>1610107</t>
  </si>
  <si>
    <t>FORTALECIMIENTO DE LAS CAPACIDADES EN CIENCIAS, TECNOLOGIA E INNOVACION - CTEI DE LA UNIVERSIDAD DE CORDOBA  PBIN 2020000100063</t>
  </si>
  <si>
    <t>1610108</t>
  </si>
  <si>
    <t>DESARROLLO DE LA CADENA PRODUCTIVA DE CACAO A TRAVES DEL MEJORAMIENTO DE LA CALIDAD E INOCUIDAD Y AGREGACION DE VALOR DEL DPTO DE CORDOBA PBIN N° 2020000100380</t>
  </si>
  <si>
    <t>1610109</t>
  </si>
  <si>
    <t>FORTALECIMIENTO DE LA CAPACIDADES DE INVESTIGACIÓN CON RELACIÓN A LAS ENFERMEDADES TRANSMITIDAS POR  VECTORES DE LAS UNIVERSIDADES  DE CORODBA Y CESAR 2020-203 - BPIN N° 2020000100322</t>
  </si>
  <si>
    <t>1610110</t>
  </si>
  <si>
    <t>IMPLEMENTACION DE UN PROYECTO DE APROPIACION SOCIAL DEL BUEN MANEJO DEL RECURSO HIDRICO COMO ALTERNATIVA DE LA PROMOCION DE LA SALUD AMBIENTAL  Y EL DLLO SOSTENIBLE EN COMUNIDADES ALEDAÑAS A LA CIENAGA GRANDE DEL BAJO SINÚ EN CORDOBA BPIN N° 2020000100294</t>
  </si>
  <si>
    <t>1610111</t>
  </si>
  <si>
    <t>FORTALECIMIENTO DE CAPACIDADES DE CTEI PARA LA INNOVACIÓN EDUCATIVA EN EDUCACION BASICA Y MEDIA MEDIANTE USO DE TIC EN INSTITUCIONES OFICIALES DEL MUNICIPIO DE MONTERIA  DPTO DE CORDOBA  - BPIN N° 2020000100626</t>
  </si>
  <si>
    <t>1610112</t>
  </si>
  <si>
    <t>DESARROLLO Y VALIDACION DE PROTOTIPOS FUNCIONALES EN AMBIENTE RELEVANTE REALIZADOS POR EMPRESAS RELACIONADAS CON  LOS FOCOS PRIORIZADOS EN EL DPTO DE CORDOBA - BPIN N° 2020000100249</t>
  </si>
  <si>
    <t>1610113</t>
  </si>
  <si>
    <t>FORMACION DEL CAPITAL HUMANO DE ALTO NIVEL UNIVERSITARIO  DE CORDOBA NACIONAL - PBIN N° 2021000100005</t>
  </si>
  <si>
    <t>1610114</t>
  </si>
  <si>
    <t>FORTALECIMIENTO DE PROCESOS DE TRANSFERENCIA Y APROPIACION TECNOLOGICA Y CONOCIMIENTO PARA ATENDER PROBLEMAS ASOCIADOS A LA REACTIVACION ECONOMICA Y SEG. ALIMENTARIA DERIVADAS DE LA EMERG  CAUSADA POR EL COVID 19  DPTO DE CORDOBA - PBIN N° 2020000100757</t>
  </si>
  <si>
    <t>1610115</t>
  </si>
  <si>
    <t>DLLO Y TRANSFERENCIA DE CONOCIMIENTO PARA LA INNOVACION  DE PRODUCTOS BIOCONTROLADORES EN QUESO COSTEÑO PARA ATENDER LAS NECESIDADES DEL SECTOR DERIVADAS DE LA EMERGENCIA ECONOMICA Y SOCIAL  CAUSADAS POR EL COVID  DPTO  CORDOBA -  BPIN N° 2020000100697</t>
  </si>
  <si>
    <t>1610116</t>
  </si>
  <si>
    <t>IMPLEMENTACION DE ESTRATEGIAS DE GESTIÓN DE RIESGO EN EL MANEJO  INTEGRAL  DE ZONAS DE RECARGAS DE LOS ACUIFEROS  UTILIZADOS COMO FUENTES DE ABASTECIMIENTOS DE LAS COMUNIDADES DE LA SUBREGION DE LA MOJANA  DPTO DE SUCRE BPIN N° 2020000100361</t>
  </si>
  <si>
    <t>UNIVERSIDAD DE CÓRDOBA</t>
  </si>
  <si>
    <t>NIT. 891080031-3</t>
  </si>
  <si>
    <t>OFICINA DE ASUNTOS FINANCIEROS</t>
  </si>
  <si>
    <t>SECCIÓN DE PRESUPUESTO</t>
  </si>
  <si>
    <t xml:space="preserve"> INFORME DE EJECUCIÓN PRESUPUESTAL DE INGRESOS ACUMULADO</t>
  </si>
  <si>
    <t>CODIGO PPTALES</t>
  </si>
  <si>
    <t>CONCEPTOS PRESUPUESTALES</t>
  </si>
  <si>
    <t>PRESUPUESTO APROPIADO</t>
  </si>
  <si>
    <t>MODIFICACIONES</t>
  </si>
  <si>
    <t>PRESUPUESTO DEFINITIVO</t>
  </si>
  <si>
    <t>RECAUDO ACUMULADO</t>
  </si>
  <si>
    <t>RESULTADO DEL EJERCICIO $</t>
  </si>
  <si>
    <t>RESULTADO DEL EJERCICIO %</t>
  </si>
  <si>
    <t>Adiciones</t>
  </si>
  <si>
    <t>Reducciones</t>
  </si>
  <si>
    <t>7=(6-5)</t>
  </si>
  <si>
    <t>8=(6/5)*100</t>
  </si>
  <si>
    <t>01 DE  ENERO AL 31 DE OCTUBRE DE 2021</t>
  </si>
  <si>
    <t>ANDRES MENDOZA VERGARA</t>
  </si>
  <si>
    <t>Profesional Especializado Division de Asuntos Financieros - Seccion Presupuesto</t>
  </si>
  <si>
    <t>Esta información se publica atendiendo a la Ley 1712 de 2014, "Por medio de la cual se Crea la ley de Transparencia y del derecho de acceso a la informacion Publica Nacional y se dictan otras disposiciones.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</si>
</sst>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0" x14ac:knownFonts="1">
    <font>
      <sz val="10"/>
      <color rgb="FF000000"/>
      <name val="ARIAL"/>
      <charset val="1"/>
    </font>
    <font>
      <sz val="10"/>
      <color rgb="FF000000"/>
      <name val="ARIAL"/>
      <charset val="1"/>
    </font>
    <font>
      <sz val="11"/>
      <color rgb="FF006100"/>
      <name val="Calibri"/>
      <family val="2"/>
      <scheme val="minor"/>
    </font>
    <font>
      <b/>
      <sz val="8"/>
      <name val="ARIAL"/>
      <family val="2"/>
    </font>
    <font>
      <sz val="8"/>
      <name val="ARIAL"/>
      <family val="2"/>
    </font>
    <font>
      <sz val="8"/>
      <color rgb="FF000000"/>
      <name val="ARIAL"/>
      <family val="2"/>
    </font>
    <font>
      <b/>
      <u val="double"/>
      <sz val="8"/>
      <name val="ARIAL"/>
      <family val="2"/>
    </font>
    <font>
      <b/>
      <u/>
      <sz val="8"/>
      <name val="ARIAL"/>
      <family val="2"/>
    </font>
    <font>
      <b/>
      <sz val="8"/>
      <color theme="1"/>
      <name val="ARIAL"/>
      <family val="2"/>
    </font>
    <font>
      <sz val="8"/>
      <color theme="1"/>
      <name val="ARIAL"/>
      <family val="2"/>
    </font>
  </fonts>
  <fills count="3">
    <fill>
      <patternFill patternType="none"/>
    </fill>
    <fill>
      <patternFill patternType="gray125"/>
    </fill>
    <fill>
      <patternFill patternType="solid">
        <fgColor rgb="FFC6EFCE"/>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2" fillId="2" borderId="0" applyNumberFormat="0" applyBorder="0" applyAlignment="0" applyProtection="0"/>
  </cellStyleXfs>
  <cellXfs count="74">
    <xf numFmtId="0" fontId="0" fillId="0" borderId="0" xfId="0"/>
    <xf numFmtId="0" fontId="3" fillId="0" borderId="1" xfId="2" applyFont="1" applyFill="1" applyBorder="1" applyAlignment="1">
      <alignment vertical="center" wrapText="1"/>
    </xf>
    <xf numFmtId="43" fontId="4" fillId="0" borderId="3" xfId="1" applyNumberFormat="1" applyFont="1" applyFill="1" applyBorder="1" applyAlignment="1">
      <alignment vertical="center" wrapText="1"/>
    </xf>
    <xf numFmtId="0" fontId="3" fillId="0" borderId="4" xfId="2" applyFont="1" applyFill="1" applyBorder="1" applyAlignment="1">
      <alignment vertical="center" wrapText="1"/>
    </xf>
    <xf numFmtId="43" fontId="4" fillId="0" borderId="5" xfId="1" applyNumberFormat="1" applyFont="1" applyFill="1" applyBorder="1" applyAlignment="1">
      <alignment vertical="center" wrapText="1"/>
    </xf>
    <xf numFmtId="0" fontId="5" fillId="0" borderId="0" xfId="0" applyFont="1" applyFill="1" applyAlignment="1">
      <alignment vertical="center" wrapText="1"/>
    </xf>
    <xf numFmtId="0" fontId="3" fillId="0" borderId="0" xfId="2" applyFont="1" applyFill="1" applyBorder="1" applyAlignment="1">
      <alignment vertical="center" wrapText="1"/>
    </xf>
    <xf numFmtId="164" fontId="3" fillId="0" borderId="0" xfId="1" applyNumberFormat="1" applyFont="1" applyFill="1" applyBorder="1" applyAlignment="1">
      <alignment vertical="center" wrapText="1"/>
    </xf>
    <xf numFmtId="0" fontId="3" fillId="0" borderId="12" xfId="0" applyFont="1" applyFill="1" applyBorder="1" applyAlignment="1">
      <alignment horizontal="center" vertical="center" wrapText="1"/>
    </xf>
    <xf numFmtId="43" fontId="3" fillId="0" borderId="12" xfId="1" applyNumberFormat="1" applyFont="1" applyFill="1" applyBorder="1" applyAlignment="1">
      <alignment horizontal="center" vertical="center" wrapText="1"/>
    </xf>
    <xf numFmtId="3" fontId="3" fillId="0" borderId="0" xfId="2" applyNumberFormat="1" applyFont="1" applyFill="1" applyBorder="1" applyAlignment="1">
      <alignment vertical="center" wrapText="1"/>
    </xf>
    <xf numFmtId="0" fontId="5" fillId="0" borderId="0" xfId="0" applyFont="1" applyAlignment="1">
      <alignment vertical="center"/>
    </xf>
    <xf numFmtId="0" fontId="5" fillId="0" borderId="0" xfId="0" applyFont="1" applyBorder="1" applyAlignment="1">
      <alignment vertical="center"/>
    </xf>
    <xf numFmtId="3" fontId="5" fillId="0" borderId="0" xfId="0" applyNumberFormat="1" applyFont="1" applyBorder="1" applyAlignment="1">
      <alignment vertical="center"/>
    </xf>
    <xf numFmtId="0" fontId="6" fillId="0" borderId="0" xfId="0" applyFont="1" applyFill="1" applyBorder="1" applyAlignment="1">
      <alignment vertical="center" wrapText="1"/>
    </xf>
    <xf numFmtId="3" fontId="6" fillId="0" borderId="0" xfId="0" applyNumberFormat="1" applyFont="1" applyFill="1" applyBorder="1" applyAlignment="1">
      <alignment vertical="center"/>
    </xf>
    <xf numFmtId="3" fontId="6" fillId="0" borderId="0" xfId="0" applyNumberFormat="1" applyFont="1" applyBorder="1" applyAlignment="1">
      <alignment vertical="center"/>
    </xf>
    <xf numFmtId="0" fontId="6" fillId="0" borderId="0" xfId="0" applyFont="1" applyBorder="1" applyAlignment="1">
      <alignment vertical="center" wrapText="1"/>
    </xf>
    <xf numFmtId="0" fontId="7" fillId="0" borderId="0" xfId="0" applyFont="1" applyBorder="1" applyAlignment="1">
      <alignment vertical="center" wrapText="1"/>
    </xf>
    <xf numFmtId="3" fontId="7" fillId="0" borderId="0" xfId="0" applyNumberFormat="1" applyFont="1" applyBorder="1" applyAlignment="1">
      <alignment vertical="center"/>
    </xf>
    <xf numFmtId="0" fontId="5" fillId="0" borderId="0" xfId="0" applyFont="1" applyBorder="1" applyAlignment="1">
      <alignment vertical="center" wrapText="1"/>
    </xf>
    <xf numFmtId="0" fontId="3" fillId="0" borderId="0" xfId="0" applyFont="1" applyBorder="1" applyAlignment="1">
      <alignment vertical="center" wrapText="1"/>
    </xf>
    <xf numFmtId="3" fontId="3" fillId="0" borderId="0" xfId="0" applyNumberFormat="1"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3" fontId="5" fillId="0" borderId="2" xfId="0" applyNumberFormat="1" applyFont="1" applyBorder="1" applyAlignment="1">
      <alignment vertical="center"/>
    </xf>
    <xf numFmtId="0" fontId="5" fillId="0" borderId="3" xfId="0" applyFont="1" applyBorder="1" applyAlignment="1">
      <alignment vertical="center"/>
    </xf>
    <xf numFmtId="0" fontId="6" fillId="0" borderId="4" xfId="0" applyFont="1" applyFill="1" applyBorder="1" applyAlignment="1">
      <alignment vertical="center"/>
    </xf>
    <xf numFmtId="2" fontId="6" fillId="0" borderId="5" xfId="0" applyNumberFormat="1" applyFont="1" applyBorder="1" applyAlignment="1">
      <alignment vertical="center"/>
    </xf>
    <xf numFmtId="0" fontId="6" fillId="0" borderId="4" xfId="0" applyFont="1" applyBorder="1" applyAlignment="1">
      <alignment vertical="center"/>
    </xf>
    <xf numFmtId="0" fontId="7" fillId="0" borderId="4" xfId="0" applyFont="1" applyBorder="1" applyAlignment="1">
      <alignment vertical="center"/>
    </xf>
    <xf numFmtId="2" fontId="7" fillId="0" borderId="5" xfId="0" applyNumberFormat="1" applyFont="1" applyBorder="1" applyAlignment="1">
      <alignment vertical="center"/>
    </xf>
    <xf numFmtId="0" fontId="5" fillId="0" borderId="4" xfId="0" applyFont="1" applyBorder="1" applyAlignment="1">
      <alignment vertical="center"/>
    </xf>
    <xf numFmtId="2" fontId="5" fillId="0" borderId="5" xfId="0" applyNumberFormat="1" applyFont="1" applyBorder="1" applyAlignment="1">
      <alignment vertical="center"/>
    </xf>
    <xf numFmtId="0" fontId="3" fillId="0" borderId="4" xfId="0" applyFont="1" applyBorder="1" applyAlignment="1">
      <alignment vertical="center"/>
    </xf>
    <xf numFmtId="2" fontId="3" fillId="0" borderId="5" xfId="0" applyNumberFormat="1"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wrapText="1"/>
    </xf>
    <xf numFmtId="3" fontId="5" fillId="0" borderId="15" xfId="0" applyNumberFormat="1" applyFont="1" applyBorder="1" applyAlignment="1">
      <alignment vertical="center"/>
    </xf>
    <xf numFmtId="2" fontId="5" fillId="0" borderId="16" xfId="0" applyNumberFormat="1" applyFont="1" applyBorder="1" applyAlignment="1">
      <alignment vertical="center"/>
    </xf>
    <xf numFmtId="0" fontId="5" fillId="0" borderId="2" xfId="0" applyFont="1" applyBorder="1" applyAlignment="1">
      <alignment vertical="center" wrapText="1"/>
    </xf>
    <xf numFmtId="2" fontId="5" fillId="0" borderId="3" xfId="0" applyNumberFormat="1"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wrapText="1"/>
    </xf>
    <xf numFmtId="3" fontId="7" fillId="0" borderId="2" xfId="0" applyNumberFormat="1" applyFont="1" applyBorder="1" applyAlignment="1">
      <alignment vertical="center"/>
    </xf>
    <xf numFmtId="2" fontId="7" fillId="0" borderId="3" xfId="0" applyNumberFormat="1"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164" fontId="5" fillId="0" borderId="0" xfId="1" applyNumberFormat="1" applyFont="1" applyAlignment="1">
      <alignment vertical="center"/>
    </xf>
    <xf numFmtId="3" fontId="5" fillId="0" borderId="0" xfId="0" applyNumberFormat="1" applyFont="1" applyFill="1" applyBorder="1" applyAlignment="1">
      <alignment vertical="center"/>
    </xf>
    <xf numFmtId="3" fontId="7" fillId="0" borderId="0" xfId="0" applyNumberFormat="1" applyFont="1" applyFill="1" applyBorder="1" applyAlignment="1">
      <alignment vertical="center"/>
    </xf>
    <xf numFmtId="0" fontId="9" fillId="0"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3" fillId="0" borderId="2" xfId="2" applyFont="1" applyFill="1" applyBorder="1" applyAlignment="1">
      <alignment horizontal="center" vertical="center" wrapText="1"/>
    </xf>
    <xf numFmtId="43" fontId="3" fillId="0" borderId="2" xfId="1" applyNumberFormat="1" applyFont="1" applyFill="1" applyBorder="1" applyAlignment="1">
      <alignment horizontal="center" vertical="center" wrapText="1"/>
    </xf>
    <xf numFmtId="43" fontId="3" fillId="0" borderId="0" xfId="1" applyNumberFormat="1" applyFont="1" applyFill="1" applyBorder="1" applyAlignment="1">
      <alignment horizontal="center" vertical="center" wrapText="1"/>
    </xf>
    <xf numFmtId="0" fontId="3" fillId="0" borderId="0" xfId="2" applyFont="1" applyFill="1" applyBorder="1" applyAlignment="1">
      <alignment horizontal="center" vertical="center" wrapText="1"/>
    </xf>
    <xf numFmtId="43" fontId="3" fillId="0" borderId="7" xfId="1" applyNumberFormat="1" applyFont="1" applyFill="1" applyBorder="1" applyAlignment="1">
      <alignment horizontal="center" vertical="center" wrapText="1"/>
    </xf>
    <xf numFmtId="43" fontId="3" fillId="0" borderId="12" xfId="1" applyNumberFormat="1" applyFont="1" applyFill="1" applyBorder="1" applyAlignment="1">
      <alignment horizontal="center" vertical="center" wrapText="1"/>
    </xf>
    <xf numFmtId="43" fontId="3" fillId="0" borderId="10" xfId="1" applyNumberFormat="1" applyFont="1" applyFill="1" applyBorder="1" applyAlignment="1">
      <alignment horizontal="center" vertical="center" wrapText="1"/>
    </xf>
    <xf numFmtId="43" fontId="3" fillId="0" borderId="13" xfId="1"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164" fontId="3" fillId="0" borderId="7" xfId="1" applyNumberFormat="1" applyFont="1" applyFill="1" applyBorder="1" applyAlignment="1">
      <alignment horizontal="center" vertical="center" wrapText="1"/>
    </xf>
    <xf numFmtId="164" fontId="3" fillId="0" borderId="12" xfId="1"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 xfId="0" applyFont="1" applyFill="1" applyBorder="1" applyAlignment="1">
      <alignment horizontal="center" vertical="center" wrapText="1"/>
    </xf>
  </cellXfs>
  <cellStyles count="3">
    <cellStyle name="Bueno" xfId="2" builtinId="26"/>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676275</xdr:colOff>
      <xdr:row>0</xdr:row>
      <xdr:rowOff>57150</xdr:rowOff>
    </xdr:from>
    <xdr:to>
      <xdr:col>9</xdr:col>
      <xdr:colOff>104775</xdr:colOff>
      <xdr:row>6</xdr:row>
      <xdr:rowOff>123825</xdr:rowOff>
    </xdr:to>
    <xdr:sp macro="" textlink="">
      <xdr:nvSpPr>
        <xdr:cNvPr id="2" name="Cuadro de texto 2"/>
        <xdr:cNvSpPr txBox="1">
          <a:spLocks noChangeArrowheads="1"/>
        </xdr:cNvSpPr>
      </xdr:nvSpPr>
      <xdr:spPr bwMode="auto">
        <a:xfrm>
          <a:off x="6400800" y="57150"/>
          <a:ext cx="1123950" cy="9239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83666</xdr:colOff>
      <xdr:row>0</xdr:row>
      <xdr:rowOff>38615</xdr:rowOff>
    </xdr:from>
    <xdr:to>
      <xdr:col>8</xdr:col>
      <xdr:colOff>849527</xdr:colOff>
      <xdr:row>6</xdr:row>
      <xdr:rowOff>122281</xdr:rowOff>
    </xdr:to>
    <xdr:pic>
      <xdr:nvPicPr>
        <xdr:cNvPr id="3" name="2 Imagen" descr="Logo Acreditada ResMEN295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46391" y="38615"/>
          <a:ext cx="765861" cy="94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xdr:colOff>
      <xdr:row>0</xdr:row>
      <xdr:rowOff>51485</xdr:rowOff>
    </xdr:from>
    <xdr:to>
      <xdr:col>2</xdr:col>
      <xdr:colOff>798041</xdr:colOff>
      <xdr:row>6</xdr:row>
      <xdr:rowOff>122281</xdr:rowOff>
    </xdr:to>
    <xdr:pic>
      <xdr:nvPicPr>
        <xdr:cNvPr id="4" name="3 Imagen" descr="logUNICORDOBA vigiladoMENmodalidad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2526" y="51485"/>
          <a:ext cx="798040" cy="928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52"/>
  <sheetViews>
    <sheetView tabSelected="1" workbookViewId="0">
      <selection activeCell="N20" sqref="N20"/>
    </sheetView>
  </sheetViews>
  <sheetFormatPr baseColWidth="10" defaultColWidth="18.28515625" defaultRowHeight="11.25" x14ac:dyDescent="0.2"/>
  <cols>
    <col min="1" max="2" width="8.7109375" style="11" customWidth="1"/>
    <col min="3" max="3" width="18.85546875" style="11" customWidth="1"/>
    <col min="4" max="5" width="12.85546875" style="11" customWidth="1"/>
    <col min="6" max="6" width="12" style="11" customWidth="1"/>
    <col min="7" max="10" width="12.85546875" style="11" customWidth="1"/>
    <col min="11" max="16384" width="18.28515625" style="11"/>
  </cols>
  <sheetData>
    <row r="1" spans="2:10" x14ac:dyDescent="0.2">
      <c r="B1" s="1"/>
      <c r="C1" s="55" t="s">
        <v>234</v>
      </c>
      <c r="D1" s="55"/>
      <c r="E1" s="55"/>
      <c r="F1" s="55"/>
      <c r="G1" s="55"/>
      <c r="H1" s="55"/>
      <c r="I1" s="56"/>
      <c r="J1" s="2"/>
    </row>
    <row r="2" spans="2:10" x14ac:dyDescent="0.2">
      <c r="B2" s="3"/>
      <c r="C2" s="58" t="s">
        <v>235</v>
      </c>
      <c r="D2" s="58"/>
      <c r="E2" s="58"/>
      <c r="F2" s="58"/>
      <c r="G2" s="58"/>
      <c r="H2" s="58"/>
      <c r="I2" s="57"/>
      <c r="J2" s="4"/>
    </row>
    <row r="3" spans="2:10" x14ac:dyDescent="0.2">
      <c r="B3" s="3"/>
      <c r="C3" s="58" t="s">
        <v>236</v>
      </c>
      <c r="D3" s="58"/>
      <c r="E3" s="58"/>
      <c r="F3" s="58"/>
      <c r="G3" s="58"/>
      <c r="H3" s="58"/>
      <c r="I3" s="57"/>
      <c r="J3" s="4"/>
    </row>
    <row r="4" spans="2:10" x14ac:dyDescent="0.2">
      <c r="B4" s="5"/>
      <c r="C4" s="58" t="s">
        <v>237</v>
      </c>
      <c r="D4" s="58"/>
      <c r="E4" s="58"/>
      <c r="F4" s="58"/>
      <c r="G4" s="58"/>
      <c r="H4" s="58"/>
      <c r="I4" s="57"/>
      <c r="J4" s="4"/>
    </row>
    <row r="5" spans="2:10" x14ac:dyDescent="0.2">
      <c r="B5" s="3"/>
      <c r="C5" s="58" t="s">
        <v>238</v>
      </c>
      <c r="D5" s="58"/>
      <c r="E5" s="58"/>
      <c r="F5" s="58"/>
      <c r="G5" s="58"/>
      <c r="H5" s="58"/>
      <c r="I5" s="57"/>
      <c r="J5" s="4"/>
    </row>
    <row r="6" spans="2:10" x14ac:dyDescent="0.2">
      <c r="B6" s="3"/>
      <c r="C6" s="58" t="s">
        <v>251</v>
      </c>
      <c r="D6" s="58"/>
      <c r="E6" s="58"/>
      <c r="F6" s="58"/>
      <c r="G6" s="58"/>
      <c r="H6" s="58"/>
      <c r="I6" s="57"/>
      <c r="J6" s="4"/>
    </row>
    <row r="7" spans="2:10" ht="12" thickBot="1" x14ac:dyDescent="0.25">
      <c r="B7" s="3"/>
      <c r="C7" s="6"/>
      <c r="D7" s="6"/>
      <c r="E7" s="10"/>
      <c r="F7" s="6"/>
      <c r="G7" s="10"/>
      <c r="H7" s="7"/>
      <c r="I7" s="57"/>
      <c r="J7" s="4"/>
    </row>
    <row r="8" spans="2:10" x14ac:dyDescent="0.2">
      <c r="B8" s="64" t="s">
        <v>239</v>
      </c>
      <c r="C8" s="66" t="s">
        <v>240</v>
      </c>
      <c r="D8" s="66" t="s">
        <v>241</v>
      </c>
      <c r="E8" s="67" t="s">
        <v>242</v>
      </c>
      <c r="F8" s="68"/>
      <c r="G8" s="66" t="s">
        <v>243</v>
      </c>
      <c r="H8" s="69" t="s">
        <v>244</v>
      </c>
      <c r="I8" s="59" t="s">
        <v>245</v>
      </c>
      <c r="J8" s="61" t="s">
        <v>246</v>
      </c>
    </row>
    <row r="9" spans="2:10" x14ac:dyDescent="0.2">
      <c r="B9" s="65"/>
      <c r="C9" s="63"/>
      <c r="D9" s="63"/>
      <c r="E9" s="8" t="s">
        <v>247</v>
      </c>
      <c r="F9" s="8" t="s">
        <v>248</v>
      </c>
      <c r="G9" s="63"/>
      <c r="H9" s="70"/>
      <c r="I9" s="60"/>
      <c r="J9" s="62"/>
    </row>
    <row r="10" spans="2:10" ht="12" thickBot="1" x14ac:dyDescent="0.25">
      <c r="B10" s="8">
        <v>1</v>
      </c>
      <c r="C10" s="8">
        <v>2</v>
      </c>
      <c r="D10" s="8">
        <v>3</v>
      </c>
      <c r="E10" s="63">
        <v>4</v>
      </c>
      <c r="F10" s="63"/>
      <c r="G10" s="8">
        <v>5</v>
      </c>
      <c r="H10" s="8">
        <v>6</v>
      </c>
      <c r="I10" s="9" t="s">
        <v>249</v>
      </c>
      <c r="J10" s="9" t="s">
        <v>250</v>
      </c>
    </row>
    <row r="11" spans="2:10" x14ac:dyDescent="0.2">
      <c r="B11" s="23"/>
      <c r="C11" s="24"/>
      <c r="D11" s="25">
        <v>202893231084</v>
      </c>
      <c r="E11" s="25">
        <v>158765660018</v>
      </c>
      <c r="F11" s="25">
        <v>380259720</v>
      </c>
      <c r="G11" s="25">
        <v>361278631382</v>
      </c>
      <c r="H11" s="25">
        <v>212113788838.04001</v>
      </c>
      <c r="I11" s="24"/>
      <c r="J11" s="26"/>
    </row>
    <row r="12" spans="2:10" ht="22.5" x14ac:dyDescent="0.2">
      <c r="B12" s="27" t="s">
        <v>0</v>
      </c>
      <c r="C12" s="14" t="s">
        <v>1</v>
      </c>
      <c r="D12" s="15">
        <f>D14+D95+D110+D118</f>
        <v>202893231084</v>
      </c>
      <c r="E12" s="15">
        <f t="shared" ref="E12:H12" si="0">E14+E95+E110+E118</f>
        <v>158765660018</v>
      </c>
      <c r="F12" s="15">
        <f t="shared" si="0"/>
        <v>380259720</v>
      </c>
      <c r="G12" s="15">
        <f t="shared" si="0"/>
        <v>361278631382</v>
      </c>
      <c r="H12" s="15">
        <f t="shared" si="0"/>
        <v>212113788838.03998</v>
      </c>
      <c r="I12" s="16">
        <f>H12-G12</f>
        <v>-149164842543.96002</v>
      </c>
      <c r="J12" s="28">
        <f>H12/G12*100</f>
        <v>58.711966447237863</v>
      </c>
    </row>
    <row r="13" spans="2:10" ht="12.75" customHeight="1" x14ac:dyDescent="0.2">
      <c r="B13" s="27"/>
      <c r="C13" s="14"/>
      <c r="D13" s="15"/>
      <c r="E13" s="15"/>
      <c r="F13" s="15"/>
      <c r="G13" s="15"/>
      <c r="H13" s="15"/>
      <c r="I13" s="16"/>
      <c r="J13" s="28"/>
    </row>
    <row r="14" spans="2:10" ht="12.75" customHeight="1" x14ac:dyDescent="0.2">
      <c r="B14" s="27" t="s">
        <v>2</v>
      </c>
      <c r="C14" s="14" t="s">
        <v>3</v>
      </c>
      <c r="D14" s="15">
        <f>D16+D72+D90</f>
        <v>46696848668</v>
      </c>
      <c r="E14" s="15">
        <f t="shared" ref="E14:H14" si="1">E16+E72+E90</f>
        <v>72321802754</v>
      </c>
      <c r="F14" s="15">
        <f t="shared" si="1"/>
        <v>0</v>
      </c>
      <c r="G14" s="15">
        <f t="shared" si="1"/>
        <v>119018651422</v>
      </c>
      <c r="H14" s="15">
        <f t="shared" si="1"/>
        <v>80650543657.929993</v>
      </c>
      <c r="I14" s="16">
        <f t="shared" ref="I14:I78" si="2">H14-G14</f>
        <v>-38368107764.070007</v>
      </c>
      <c r="J14" s="28">
        <f t="shared" ref="J14:J78" si="3">H14/G14*100</f>
        <v>67.762945298355277</v>
      </c>
    </row>
    <row r="15" spans="2:10" ht="12.75" customHeight="1" x14ac:dyDescent="0.2">
      <c r="B15" s="27"/>
      <c r="C15" s="14"/>
      <c r="D15" s="15"/>
      <c r="E15" s="15"/>
      <c r="F15" s="15"/>
      <c r="G15" s="15"/>
      <c r="H15" s="15"/>
      <c r="I15" s="16"/>
      <c r="J15" s="28"/>
    </row>
    <row r="16" spans="2:10" ht="12.75" customHeight="1" x14ac:dyDescent="0.2">
      <c r="B16" s="29" t="s">
        <v>4</v>
      </c>
      <c r="C16" s="17" t="s">
        <v>5</v>
      </c>
      <c r="D16" s="16">
        <f>D17+D20+D23+D26+D30+D32+D53+D60+D65+D69</f>
        <v>35976839362</v>
      </c>
      <c r="E16" s="16">
        <f t="shared" ref="E16:H16" si="4">E17+E20+E23+E26+E30+E32+E53+E60+E65+E69</f>
        <v>16011325793</v>
      </c>
      <c r="F16" s="16">
        <f t="shared" si="4"/>
        <v>0</v>
      </c>
      <c r="G16" s="16">
        <f t="shared" si="4"/>
        <v>51988165155</v>
      </c>
      <c r="H16" s="16">
        <f t="shared" si="4"/>
        <v>26595884824.989998</v>
      </c>
      <c r="I16" s="16">
        <f t="shared" si="2"/>
        <v>-25392280330.010002</v>
      </c>
      <c r="J16" s="28">
        <f t="shared" si="3"/>
        <v>51.157575470678282</v>
      </c>
    </row>
    <row r="17" spans="2:11" ht="12.75" customHeight="1" x14ac:dyDescent="0.2">
      <c r="B17" s="30" t="s">
        <v>6</v>
      </c>
      <c r="C17" s="18" t="s">
        <v>7</v>
      </c>
      <c r="D17" s="19">
        <f>D18+D19</f>
        <v>979123890</v>
      </c>
      <c r="E17" s="19">
        <f t="shared" ref="E17:H17" si="5">E18+E19</f>
        <v>0</v>
      </c>
      <c r="F17" s="19">
        <f t="shared" si="5"/>
        <v>0</v>
      </c>
      <c r="G17" s="19">
        <f t="shared" si="5"/>
        <v>979123890</v>
      </c>
      <c r="H17" s="19">
        <f t="shared" si="5"/>
        <v>309346255.23000002</v>
      </c>
      <c r="I17" s="19">
        <f t="shared" si="2"/>
        <v>-669777634.76999998</v>
      </c>
      <c r="J17" s="31">
        <f t="shared" si="3"/>
        <v>31.594189294063696</v>
      </c>
    </row>
    <row r="18" spans="2:11" ht="12.75" customHeight="1" x14ac:dyDescent="0.2">
      <c r="B18" s="32" t="s">
        <v>8</v>
      </c>
      <c r="C18" s="20" t="s">
        <v>9</v>
      </c>
      <c r="D18" s="13">
        <v>922302086</v>
      </c>
      <c r="E18" s="13">
        <v>0</v>
      </c>
      <c r="F18" s="13">
        <v>0</v>
      </c>
      <c r="G18" s="13">
        <v>922302086</v>
      </c>
      <c r="H18" s="13">
        <v>298968202.04000002</v>
      </c>
      <c r="I18" s="13">
        <f t="shared" si="2"/>
        <v>-623333883.96000004</v>
      </c>
      <c r="J18" s="33">
        <f t="shared" si="3"/>
        <v>32.415431622476028</v>
      </c>
    </row>
    <row r="19" spans="2:11" ht="12.75" customHeight="1" x14ac:dyDescent="0.2">
      <c r="B19" s="32" t="s">
        <v>10</v>
      </c>
      <c r="C19" s="20" t="s">
        <v>11</v>
      </c>
      <c r="D19" s="13">
        <v>56821804</v>
      </c>
      <c r="E19" s="13">
        <v>0</v>
      </c>
      <c r="F19" s="13">
        <v>0</v>
      </c>
      <c r="G19" s="13">
        <v>56821804</v>
      </c>
      <c r="H19" s="13">
        <v>10378053.189999999</v>
      </c>
      <c r="I19" s="13">
        <f t="shared" si="2"/>
        <v>-46443750.810000002</v>
      </c>
      <c r="J19" s="33">
        <f t="shared" si="3"/>
        <v>18.264209263753749</v>
      </c>
    </row>
    <row r="20" spans="2:11" ht="22.5" x14ac:dyDescent="0.2">
      <c r="B20" s="30" t="s">
        <v>12</v>
      </c>
      <c r="C20" s="18" t="s">
        <v>13</v>
      </c>
      <c r="D20" s="19">
        <f>D21+D22</f>
        <v>11672166627</v>
      </c>
      <c r="E20" s="19">
        <f t="shared" ref="E20:H20" si="6">E21+E22</f>
        <v>0</v>
      </c>
      <c r="F20" s="19">
        <f t="shared" si="6"/>
        <v>0</v>
      </c>
      <c r="G20" s="19">
        <f t="shared" si="6"/>
        <v>11672166627</v>
      </c>
      <c r="H20" s="19">
        <f t="shared" si="6"/>
        <v>5860488859.9499998</v>
      </c>
      <c r="I20" s="19">
        <f t="shared" si="2"/>
        <v>-5811677767.0500002</v>
      </c>
      <c r="J20" s="31">
        <f t="shared" si="3"/>
        <v>50.20909182699247</v>
      </c>
      <c r="K20" s="49"/>
    </row>
    <row r="21" spans="2:11" ht="12.75" customHeight="1" x14ac:dyDescent="0.2">
      <c r="B21" s="32" t="s">
        <v>14</v>
      </c>
      <c r="C21" s="20" t="s">
        <v>15</v>
      </c>
      <c r="D21" s="50">
        <v>6352253780</v>
      </c>
      <c r="E21" s="50">
        <v>0</v>
      </c>
      <c r="F21" s="50">
        <v>0</v>
      </c>
      <c r="G21" s="50">
        <v>6352253780</v>
      </c>
      <c r="H21" s="50">
        <v>4062640349.3699999</v>
      </c>
      <c r="I21" s="13">
        <f t="shared" si="2"/>
        <v>-2289613430.6300001</v>
      </c>
      <c r="J21" s="33">
        <f t="shared" si="3"/>
        <v>63.955888572354866</v>
      </c>
    </row>
    <row r="22" spans="2:11" ht="12.75" customHeight="1" x14ac:dyDescent="0.2">
      <c r="B22" s="32" t="s">
        <v>16</v>
      </c>
      <c r="C22" s="20" t="s">
        <v>17</v>
      </c>
      <c r="D22" s="50">
        <v>5319912847</v>
      </c>
      <c r="E22" s="50">
        <v>0</v>
      </c>
      <c r="F22" s="50">
        <v>0</v>
      </c>
      <c r="G22" s="50">
        <v>5319912847</v>
      </c>
      <c r="H22" s="50">
        <v>1797848510.5799999</v>
      </c>
      <c r="I22" s="13">
        <f t="shared" si="2"/>
        <v>-3522064336.4200001</v>
      </c>
      <c r="J22" s="33">
        <f t="shared" si="3"/>
        <v>33.794698565293999</v>
      </c>
    </row>
    <row r="23" spans="2:11" ht="22.5" x14ac:dyDescent="0.2">
      <c r="B23" s="30" t="s">
        <v>18</v>
      </c>
      <c r="C23" s="18" t="s">
        <v>19</v>
      </c>
      <c r="D23" s="51">
        <f>D24+D25</f>
        <v>5636595456</v>
      </c>
      <c r="E23" s="51">
        <f t="shared" ref="E23:H23" si="7">E24+E25</f>
        <v>0</v>
      </c>
      <c r="F23" s="51">
        <f t="shared" si="7"/>
        <v>0</v>
      </c>
      <c r="G23" s="51">
        <f t="shared" si="7"/>
        <v>5636595456</v>
      </c>
      <c r="H23" s="51">
        <f t="shared" si="7"/>
        <v>4663754586.7799997</v>
      </c>
      <c r="I23" s="19">
        <f t="shared" si="2"/>
        <v>-972840869.22000027</v>
      </c>
      <c r="J23" s="31">
        <f t="shared" si="3"/>
        <v>82.740629927868284</v>
      </c>
      <c r="K23" s="49"/>
    </row>
    <row r="24" spans="2:11" ht="12.75" customHeight="1" x14ac:dyDescent="0.2">
      <c r="B24" s="32" t="s">
        <v>20</v>
      </c>
      <c r="C24" s="20" t="s">
        <v>21</v>
      </c>
      <c r="D24" s="50">
        <v>3636595456</v>
      </c>
      <c r="E24" s="50">
        <v>0</v>
      </c>
      <c r="F24" s="50">
        <v>0</v>
      </c>
      <c r="G24" s="50">
        <v>3636595456</v>
      </c>
      <c r="H24" s="50">
        <v>4250262518.5</v>
      </c>
      <c r="I24" s="13">
        <f t="shared" si="2"/>
        <v>613667062.5</v>
      </c>
      <c r="J24" s="33">
        <f t="shared" si="3"/>
        <v>116.87476844551171</v>
      </c>
    </row>
    <row r="25" spans="2:11" ht="12.75" customHeight="1" x14ac:dyDescent="0.2">
      <c r="B25" s="32" t="s">
        <v>22</v>
      </c>
      <c r="C25" s="20" t="s">
        <v>23</v>
      </c>
      <c r="D25" s="50">
        <v>2000000000</v>
      </c>
      <c r="E25" s="50">
        <v>0</v>
      </c>
      <c r="F25" s="50">
        <v>0</v>
      </c>
      <c r="G25" s="50">
        <v>2000000000</v>
      </c>
      <c r="H25" s="50">
        <v>413492068.27999997</v>
      </c>
      <c r="I25" s="13">
        <f t="shared" si="2"/>
        <v>-1586507931.72</v>
      </c>
      <c r="J25" s="33">
        <f t="shared" si="3"/>
        <v>20.674603413999996</v>
      </c>
    </row>
    <row r="26" spans="2:11" ht="22.5" x14ac:dyDescent="0.2">
      <c r="B26" s="34" t="s">
        <v>24</v>
      </c>
      <c r="C26" s="21" t="s">
        <v>25</v>
      </c>
      <c r="D26" s="22">
        <f>D27+D28+D29</f>
        <v>4018898968</v>
      </c>
      <c r="E26" s="22">
        <f t="shared" ref="E26:H26" si="8">E27+E28+E29</f>
        <v>0</v>
      </c>
      <c r="F26" s="22">
        <f t="shared" si="8"/>
        <v>0</v>
      </c>
      <c r="G26" s="22">
        <f t="shared" si="8"/>
        <v>4018898968</v>
      </c>
      <c r="H26" s="22">
        <f t="shared" si="8"/>
        <v>3159107676.4700003</v>
      </c>
      <c r="I26" s="22">
        <f t="shared" si="2"/>
        <v>-859791291.52999973</v>
      </c>
      <c r="J26" s="35">
        <f t="shared" si="3"/>
        <v>78.606297436785937</v>
      </c>
    </row>
    <row r="27" spans="2:11" ht="12.75" customHeight="1" x14ac:dyDescent="0.2">
      <c r="B27" s="32" t="s">
        <v>26</v>
      </c>
      <c r="C27" s="20" t="s">
        <v>27</v>
      </c>
      <c r="D27" s="13">
        <v>2491266622</v>
      </c>
      <c r="E27" s="13">
        <v>0</v>
      </c>
      <c r="F27" s="13">
        <v>0</v>
      </c>
      <c r="G27" s="13">
        <v>2491266622</v>
      </c>
      <c r="H27" s="13">
        <v>1945059585.47</v>
      </c>
      <c r="I27" s="13">
        <f t="shared" si="2"/>
        <v>-546207036.52999997</v>
      </c>
      <c r="J27" s="33">
        <f t="shared" si="3"/>
        <v>78.075127258297925</v>
      </c>
    </row>
    <row r="28" spans="2:11" ht="12.75" customHeight="1" x14ac:dyDescent="0.2">
      <c r="B28" s="32" t="s">
        <v>28</v>
      </c>
      <c r="C28" s="20" t="s">
        <v>29</v>
      </c>
      <c r="D28" s="13">
        <v>1363723296</v>
      </c>
      <c r="E28" s="13">
        <v>0</v>
      </c>
      <c r="F28" s="13">
        <v>0</v>
      </c>
      <c r="G28" s="13">
        <v>1363723296</v>
      </c>
      <c r="H28" s="13">
        <v>1129817861</v>
      </c>
      <c r="I28" s="13">
        <f t="shared" si="2"/>
        <v>-233905435</v>
      </c>
      <c r="J28" s="33">
        <f t="shared" si="3"/>
        <v>82.848028211728959</v>
      </c>
    </row>
    <row r="29" spans="2:11" ht="22.5" x14ac:dyDescent="0.2">
      <c r="B29" s="32" t="s">
        <v>30</v>
      </c>
      <c r="C29" s="20" t="s">
        <v>31</v>
      </c>
      <c r="D29" s="13">
        <v>163909050</v>
      </c>
      <c r="E29" s="13">
        <v>0</v>
      </c>
      <c r="F29" s="13">
        <v>0</v>
      </c>
      <c r="G29" s="13">
        <v>163909050</v>
      </c>
      <c r="H29" s="13">
        <v>84230230</v>
      </c>
      <c r="I29" s="13">
        <f t="shared" si="2"/>
        <v>-79678820</v>
      </c>
      <c r="J29" s="33">
        <f t="shared" si="3"/>
        <v>51.388394966598852</v>
      </c>
    </row>
    <row r="30" spans="2:11" ht="22.5" x14ac:dyDescent="0.2">
      <c r="B30" s="30" t="s">
        <v>32</v>
      </c>
      <c r="C30" s="18" t="s">
        <v>33</v>
      </c>
      <c r="D30" s="19">
        <f>D31</f>
        <v>2656490176</v>
      </c>
      <c r="E30" s="19">
        <f t="shared" ref="E30:H30" si="9">E31</f>
        <v>0</v>
      </c>
      <c r="F30" s="19">
        <f t="shared" si="9"/>
        <v>0</v>
      </c>
      <c r="G30" s="19">
        <f t="shared" si="9"/>
        <v>2656490176</v>
      </c>
      <c r="H30" s="19">
        <f t="shared" si="9"/>
        <v>696784266.09000003</v>
      </c>
      <c r="I30" s="19">
        <f t="shared" si="2"/>
        <v>-1959705909.9099998</v>
      </c>
      <c r="J30" s="31">
        <f t="shared" si="3"/>
        <v>26.229506601796672</v>
      </c>
    </row>
    <row r="31" spans="2:11" ht="22.5" x14ac:dyDescent="0.2">
      <c r="B31" s="32" t="s">
        <v>34</v>
      </c>
      <c r="C31" s="20" t="s">
        <v>35</v>
      </c>
      <c r="D31" s="13">
        <v>2656490176</v>
      </c>
      <c r="E31" s="13">
        <v>0</v>
      </c>
      <c r="F31" s="13">
        <v>0</v>
      </c>
      <c r="G31" s="13">
        <v>2656490176</v>
      </c>
      <c r="H31" s="13">
        <v>696784266.09000003</v>
      </c>
      <c r="I31" s="13">
        <f t="shared" si="2"/>
        <v>-1959705909.9099998</v>
      </c>
      <c r="J31" s="33">
        <f t="shared" si="3"/>
        <v>26.229506601796672</v>
      </c>
    </row>
    <row r="32" spans="2:11" ht="33.75" x14ac:dyDescent="0.2">
      <c r="B32" s="30" t="s">
        <v>36</v>
      </c>
      <c r="C32" s="18" t="s">
        <v>37</v>
      </c>
      <c r="D32" s="19">
        <f>D33+D34+D35+D36+D37+D38+D39+D40+D41+D42+D43+D44+D45+D46+D47+D48+D49+D50+D51+D52</f>
        <v>0</v>
      </c>
      <c r="E32" s="19">
        <f t="shared" ref="E32:H32" si="10">E33+E34+E35+E36+E37+E38+E39+E40+E41+E42+E43+E44+E45+E46+E47+E48+E49+E50+E51+E52</f>
        <v>13382250828</v>
      </c>
      <c r="F32" s="19">
        <f t="shared" si="10"/>
        <v>0</v>
      </c>
      <c r="G32" s="19">
        <f t="shared" si="10"/>
        <v>13382250828</v>
      </c>
      <c r="H32" s="19">
        <f t="shared" si="10"/>
        <v>1923173067</v>
      </c>
      <c r="I32" s="19">
        <f t="shared" si="2"/>
        <v>-11459077761</v>
      </c>
      <c r="J32" s="31">
        <f t="shared" si="3"/>
        <v>14.371073235124987</v>
      </c>
    </row>
    <row r="33" spans="2:10" ht="34.5" thickBot="1" x14ac:dyDescent="0.25">
      <c r="B33" s="36" t="s">
        <v>38</v>
      </c>
      <c r="C33" s="37" t="s">
        <v>39</v>
      </c>
      <c r="D33" s="38">
        <v>0</v>
      </c>
      <c r="E33" s="38">
        <v>0</v>
      </c>
      <c r="F33" s="38">
        <v>0</v>
      </c>
      <c r="G33" s="38">
        <v>0</v>
      </c>
      <c r="H33" s="38">
        <v>0</v>
      </c>
      <c r="I33" s="38">
        <f t="shared" si="2"/>
        <v>0</v>
      </c>
      <c r="J33" s="39">
        <v>0</v>
      </c>
    </row>
    <row r="34" spans="2:10" ht="45" x14ac:dyDescent="0.2">
      <c r="B34" s="23" t="s">
        <v>40</v>
      </c>
      <c r="C34" s="40" t="s">
        <v>41</v>
      </c>
      <c r="D34" s="25">
        <v>0</v>
      </c>
      <c r="E34" s="25">
        <v>0</v>
      </c>
      <c r="F34" s="25">
        <v>0</v>
      </c>
      <c r="G34" s="25">
        <v>0</v>
      </c>
      <c r="H34" s="25">
        <v>0</v>
      </c>
      <c r="I34" s="25">
        <f t="shared" si="2"/>
        <v>0</v>
      </c>
      <c r="J34" s="41">
        <v>0</v>
      </c>
    </row>
    <row r="35" spans="2:10" ht="33.75" x14ac:dyDescent="0.2">
      <c r="B35" s="32" t="s">
        <v>42</v>
      </c>
      <c r="C35" s="20" t="s">
        <v>43</v>
      </c>
      <c r="D35" s="13">
        <v>0</v>
      </c>
      <c r="E35" s="13">
        <v>799835490</v>
      </c>
      <c r="F35" s="13">
        <v>0</v>
      </c>
      <c r="G35" s="13">
        <v>799835490</v>
      </c>
      <c r="H35" s="13">
        <v>559884843</v>
      </c>
      <c r="I35" s="13">
        <f t="shared" si="2"/>
        <v>-239950647</v>
      </c>
      <c r="J35" s="33">
        <f t="shared" si="3"/>
        <v>70</v>
      </c>
    </row>
    <row r="36" spans="2:10" ht="33.75" x14ac:dyDescent="0.2">
      <c r="B36" s="32" t="s">
        <v>44</v>
      </c>
      <c r="C36" s="20" t="s">
        <v>45</v>
      </c>
      <c r="D36" s="13">
        <v>0</v>
      </c>
      <c r="E36" s="13">
        <v>318260000</v>
      </c>
      <c r="F36" s="13">
        <v>0</v>
      </c>
      <c r="G36" s="13">
        <v>318260000</v>
      </c>
      <c r="H36" s="13">
        <v>254608000</v>
      </c>
      <c r="I36" s="13">
        <f t="shared" si="2"/>
        <v>-63652000</v>
      </c>
      <c r="J36" s="33">
        <f t="shared" si="3"/>
        <v>80</v>
      </c>
    </row>
    <row r="37" spans="2:10" ht="33.75" x14ac:dyDescent="0.2">
      <c r="B37" s="32" t="s">
        <v>46</v>
      </c>
      <c r="C37" s="20" t="s">
        <v>47</v>
      </c>
      <c r="D37" s="13">
        <v>0</v>
      </c>
      <c r="E37" s="13">
        <v>628377656</v>
      </c>
      <c r="F37" s="13">
        <v>0</v>
      </c>
      <c r="G37" s="13">
        <v>628377656</v>
      </c>
      <c r="H37" s="13">
        <v>0</v>
      </c>
      <c r="I37" s="13">
        <f t="shared" si="2"/>
        <v>-628377656</v>
      </c>
      <c r="J37" s="33">
        <f t="shared" si="3"/>
        <v>0</v>
      </c>
    </row>
    <row r="38" spans="2:10" ht="46.5" customHeight="1" x14ac:dyDescent="0.2">
      <c r="B38" s="32" t="s">
        <v>48</v>
      </c>
      <c r="C38" s="20" t="s">
        <v>49</v>
      </c>
      <c r="D38" s="13">
        <v>0</v>
      </c>
      <c r="E38" s="13">
        <v>220400000</v>
      </c>
      <c r="F38" s="13">
        <v>0</v>
      </c>
      <c r="G38" s="13">
        <v>220400000</v>
      </c>
      <c r="H38" s="13">
        <v>154280000</v>
      </c>
      <c r="I38" s="13">
        <f t="shared" si="2"/>
        <v>-66120000</v>
      </c>
      <c r="J38" s="33">
        <f t="shared" si="3"/>
        <v>70</v>
      </c>
    </row>
    <row r="39" spans="2:10" ht="67.5" x14ac:dyDescent="0.2">
      <c r="B39" s="32" t="s">
        <v>50</v>
      </c>
      <c r="C39" s="20" t="s">
        <v>51</v>
      </c>
      <c r="D39" s="13">
        <v>0</v>
      </c>
      <c r="E39" s="13">
        <v>34350528</v>
      </c>
      <c r="F39" s="13">
        <v>0</v>
      </c>
      <c r="G39" s="13">
        <v>34350528</v>
      </c>
      <c r="H39" s="13">
        <v>0</v>
      </c>
      <c r="I39" s="13">
        <f t="shared" si="2"/>
        <v>-34350528</v>
      </c>
      <c r="J39" s="33">
        <f t="shared" si="3"/>
        <v>0</v>
      </c>
    </row>
    <row r="40" spans="2:10" ht="33.75" x14ac:dyDescent="0.2">
      <c r="B40" s="32" t="s">
        <v>52</v>
      </c>
      <c r="C40" s="20" t="s">
        <v>53</v>
      </c>
      <c r="D40" s="13">
        <v>0</v>
      </c>
      <c r="E40" s="13">
        <v>623108264</v>
      </c>
      <c r="F40" s="13">
        <v>0</v>
      </c>
      <c r="G40" s="13">
        <v>623108264</v>
      </c>
      <c r="H40" s="13">
        <v>0</v>
      </c>
      <c r="I40" s="13">
        <f t="shared" si="2"/>
        <v>-623108264</v>
      </c>
      <c r="J40" s="33">
        <f t="shared" si="3"/>
        <v>0</v>
      </c>
    </row>
    <row r="41" spans="2:10" ht="56.25" x14ac:dyDescent="0.2">
      <c r="B41" s="32" t="s">
        <v>54</v>
      </c>
      <c r="C41" s="20" t="s">
        <v>55</v>
      </c>
      <c r="D41" s="13">
        <v>0</v>
      </c>
      <c r="E41" s="13">
        <v>191150000</v>
      </c>
      <c r="F41" s="13">
        <v>0</v>
      </c>
      <c r="G41" s="13">
        <v>191150000</v>
      </c>
      <c r="H41" s="13">
        <v>95575000</v>
      </c>
      <c r="I41" s="13">
        <f t="shared" si="2"/>
        <v>-95575000</v>
      </c>
      <c r="J41" s="33">
        <f t="shared" si="3"/>
        <v>50</v>
      </c>
    </row>
    <row r="42" spans="2:10" ht="45" x14ac:dyDescent="0.2">
      <c r="B42" s="32" t="s">
        <v>56</v>
      </c>
      <c r="C42" s="20" t="s">
        <v>57</v>
      </c>
      <c r="D42" s="13">
        <v>0</v>
      </c>
      <c r="E42" s="13">
        <v>335750000</v>
      </c>
      <c r="F42" s="13">
        <v>0</v>
      </c>
      <c r="G42" s="13">
        <v>335750000</v>
      </c>
      <c r="H42" s="13">
        <v>249025000</v>
      </c>
      <c r="I42" s="13">
        <f t="shared" si="2"/>
        <v>-86725000</v>
      </c>
      <c r="J42" s="33">
        <f t="shared" si="3"/>
        <v>74.169769173492185</v>
      </c>
    </row>
    <row r="43" spans="2:10" ht="45" x14ac:dyDescent="0.2">
      <c r="B43" s="32" t="s">
        <v>58</v>
      </c>
      <c r="C43" s="20" t="s">
        <v>59</v>
      </c>
      <c r="D43" s="13">
        <v>0</v>
      </c>
      <c r="E43" s="13">
        <v>216000000</v>
      </c>
      <c r="F43" s="13">
        <v>0</v>
      </c>
      <c r="G43" s="13">
        <v>216000000</v>
      </c>
      <c r="H43" s="13">
        <v>0</v>
      </c>
      <c r="I43" s="13">
        <f t="shared" si="2"/>
        <v>-216000000</v>
      </c>
      <c r="J43" s="33">
        <f t="shared" si="3"/>
        <v>0</v>
      </c>
    </row>
    <row r="44" spans="2:10" ht="45.75" thickBot="1" x14ac:dyDescent="0.25">
      <c r="B44" s="36" t="s">
        <v>60</v>
      </c>
      <c r="C44" s="37" t="s">
        <v>61</v>
      </c>
      <c r="D44" s="38">
        <v>0</v>
      </c>
      <c r="E44" s="38">
        <v>327035030</v>
      </c>
      <c r="F44" s="38">
        <v>0</v>
      </c>
      <c r="G44" s="38">
        <v>327035030</v>
      </c>
      <c r="H44" s="38">
        <v>0</v>
      </c>
      <c r="I44" s="38">
        <f t="shared" si="2"/>
        <v>-327035030</v>
      </c>
      <c r="J44" s="39">
        <f t="shared" si="3"/>
        <v>0</v>
      </c>
    </row>
    <row r="45" spans="2:10" ht="33.75" x14ac:dyDescent="0.2">
      <c r="B45" s="23" t="s">
        <v>62</v>
      </c>
      <c r="C45" s="40" t="s">
        <v>63</v>
      </c>
      <c r="D45" s="25">
        <v>0</v>
      </c>
      <c r="E45" s="25">
        <v>355000000</v>
      </c>
      <c r="F45" s="25">
        <v>0</v>
      </c>
      <c r="G45" s="25">
        <v>355000000</v>
      </c>
      <c r="H45" s="25">
        <v>0</v>
      </c>
      <c r="I45" s="25">
        <f t="shared" si="2"/>
        <v>-355000000</v>
      </c>
      <c r="J45" s="41">
        <f t="shared" si="3"/>
        <v>0</v>
      </c>
    </row>
    <row r="46" spans="2:10" ht="56.25" x14ac:dyDescent="0.2">
      <c r="B46" s="32" t="s">
        <v>64</v>
      </c>
      <c r="C46" s="20" t="s">
        <v>65</v>
      </c>
      <c r="D46" s="13">
        <v>0</v>
      </c>
      <c r="E46" s="13">
        <v>1000000000</v>
      </c>
      <c r="F46" s="13">
        <v>0</v>
      </c>
      <c r="G46" s="13">
        <v>1000000000</v>
      </c>
      <c r="H46" s="13">
        <v>520000000</v>
      </c>
      <c r="I46" s="13">
        <f t="shared" si="2"/>
        <v>-480000000</v>
      </c>
      <c r="J46" s="33">
        <f t="shared" si="3"/>
        <v>52</v>
      </c>
    </row>
    <row r="47" spans="2:10" ht="69" customHeight="1" x14ac:dyDescent="0.2">
      <c r="B47" s="32" t="s">
        <v>66</v>
      </c>
      <c r="C47" s="20" t="s">
        <v>67</v>
      </c>
      <c r="D47" s="13">
        <v>0</v>
      </c>
      <c r="E47" s="13">
        <v>224500561</v>
      </c>
      <c r="F47" s="13">
        <v>0</v>
      </c>
      <c r="G47" s="13">
        <v>224500561</v>
      </c>
      <c r="H47" s="13">
        <v>89800224</v>
      </c>
      <c r="I47" s="13">
        <f t="shared" si="2"/>
        <v>-134700337</v>
      </c>
      <c r="J47" s="33">
        <f t="shared" si="3"/>
        <v>39.999999821826727</v>
      </c>
    </row>
    <row r="48" spans="2:10" ht="56.25" x14ac:dyDescent="0.2">
      <c r="B48" s="32" t="s">
        <v>68</v>
      </c>
      <c r="C48" s="20" t="s">
        <v>69</v>
      </c>
      <c r="D48" s="13">
        <v>0</v>
      </c>
      <c r="E48" s="13">
        <v>600000000</v>
      </c>
      <c r="F48" s="13">
        <v>0</v>
      </c>
      <c r="G48" s="13">
        <v>600000000</v>
      </c>
      <c r="H48" s="13">
        <v>0</v>
      </c>
      <c r="I48" s="13">
        <f t="shared" si="2"/>
        <v>-600000000</v>
      </c>
      <c r="J48" s="33">
        <f t="shared" si="3"/>
        <v>0</v>
      </c>
    </row>
    <row r="49" spans="2:10" ht="45" x14ac:dyDescent="0.2">
      <c r="B49" s="32" t="s">
        <v>70</v>
      </c>
      <c r="C49" s="20" t="s">
        <v>71</v>
      </c>
      <c r="D49" s="13">
        <v>0</v>
      </c>
      <c r="E49" s="13">
        <v>1426661299</v>
      </c>
      <c r="F49" s="13">
        <v>0</v>
      </c>
      <c r="G49" s="13">
        <v>1426661299</v>
      </c>
      <c r="H49" s="13">
        <v>0</v>
      </c>
      <c r="I49" s="13">
        <f t="shared" si="2"/>
        <v>-1426661299</v>
      </c>
      <c r="J49" s="33">
        <f t="shared" si="3"/>
        <v>0</v>
      </c>
    </row>
    <row r="50" spans="2:10" ht="45" x14ac:dyDescent="0.2">
      <c r="B50" s="32" t="s">
        <v>72</v>
      </c>
      <c r="C50" s="20" t="s">
        <v>73</v>
      </c>
      <c r="D50" s="13">
        <v>0</v>
      </c>
      <c r="E50" s="13">
        <v>40872000</v>
      </c>
      <c r="F50" s="13">
        <v>0</v>
      </c>
      <c r="G50" s="13">
        <v>40872000</v>
      </c>
      <c r="H50" s="13">
        <v>0</v>
      </c>
      <c r="I50" s="13">
        <f t="shared" si="2"/>
        <v>-40872000</v>
      </c>
      <c r="J50" s="33">
        <f t="shared" si="3"/>
        <v>0</v>
      </c>
    </row>
    <row r="51" spans="2:10" ht="123.75" x14ac:dyDescent="0.2">
      <c r="B51" s="32" t="s">
        <v>74</v>
      </c>
      <c r="C51" s="20" t="s">
        <v>75</v>
      </c>
      <c r="D51" s="13">
        <v>0</v>
      </c>
      <c r="E51" s="13">
        <v>40950000</v>
      </c>
      <c r="F51" s="13">
        <v>0</v>
      </c>
      <c r="G51" s="13">
        <v>40950000</v>
      </c>
      <c r="H51" s="13">
        <v>0</v>
      </c>
      <c r="I51" s="13">
        <f t="shared" si="2"/>
        <v>-40950000</v>
      </c>
      <c r="J51" s="33">
        <f t="shared" si="3"/>
        <v>0</v>
      </c>
    </row>
    <row r="52" spans="2:10" ht="45" x14ac:dyDescent="0.2">
      <c r="B52" s="32" t="s">
        <v>76</v>
      </c>
      <c r="C52" s="20" t="s">
        <v>77</v>
      </c>
      <c r="D52" s="13">
        <v>0</v>
      </c>
      <c r="E52" s="13">
        <v>6000000000</v>
      </c>
      <c r="F52" s="13">
        <v>0</v>
      </c>
      <c r="G52" s="13">
        <v>6000000000</v>
      </c>
      <c r="H52" s="13">
        <v>0</v>
      </c>
      <c r="I52" s="13">
        <f t="shared" si="2"/>
        <v>-6000000000</v>
      </c>
      <c r="J52" s="33">
        <f t="shared" si="3"/>
        <v>0</v>
      </c>
    </row>
    <row r="53" spans="2:10" ht="22.5" x14ac:dyDescent="0.2">
      <c r="B53" s="30" t="s">
        <v>78</v>
      </c>
      <c r="C53" s="18" t="s">
        <v>79</v>
      </c>
      <c r="D53" s="19">
        <f>D54+D55+D56+D57+D58+D59</f>
        <v>1697955947</v>
      </c>
      <c r="E53" s="19">
        <f t="shared" ref="E53:H53" si="11">E54+E55+E56+E57+E58+E59</f>
        <v>181236181</v>
      </c>
      <c r="F53" s="19">
        <f t="shared" si="11"/>
        <v>0</v>
      </c>
      <c r="G53" s="19">
        <f t="shared" si="11"/>
        <v>1879192128</v>
      </c>
      <c r="H53" s="19">
        <f t="shared" si="11"/>
        <v>772646779</v>
      </c>
      <c r="I53" s="19">
        <f t="shared" si="2"/>
        <v>-1106545349</v>
      </c>
      <c r="J53" s="31">
        <f t="shared" si="3"/>
        <v>41.11590121561003</v>
      </c>
    </row>
    <row r="54" spans="2:10" ht="12.75" customHeight="1" thickBot="1" x14ac:dyDescent="0.25">
      <c r="B54" s="36" t="s">
        <v>80</v>
      </c>
      <c r="C54" s="37" t="s">
        <v>81</v>
      </c>
      <c r="D54" s="38">
        <v>1185559983</v>
      </c>
      <c r="E54" s="38">
        <v>181236181</v>
      </c>
      <c r="F54" s="38">
        <v>0</v>
      </c>
      <c r="G54" s="38">
        <v>1366796164</v>
      </c>
      <c r="H54" s="38">
        <v>265731927</v>
      </c>
      <c r="I54" s="38">
        <f t="shared" si="2"/>
        <v>-1101064237</v>
      </c>
      <c r="J54" s="39">
        <f t="shared" si="3"/>
        <v>19.441957330515304</v>
      </c>
    </row>
    <row r="55" spans="2:10" ht="12.75" customHeight="1" x14ac:dyDescent="0.2">
      <c r="B55" s="23" t="s">
        <v>82</v>
      </c>
      <c r="C55" s="40" t="s">
        <v>83</v>
      </c>
      <c r="D55" s="25">
        <v>65563620</v>
      </c>
      <c r="E55" s="25">
        <v>0</v>
      </c>
      <c r="F55" s="25">
        <v>0</v>
      </c>
      <c r="G55" s="25">
        <v>65563620</v>
      </c>
      <c r="H55" s="25">
        <v>17475000</v>
      </c>
      <c r="I55" s="25">
        <f t="shared" si="2"/>
        <v>-48088620</v>
      </c>
      <c r="J55" s="41">
        <f t="shared" si="3"/>
        <v>26.653500828660771</v>
      </c>
    </row>
    <row r="56" spans="2:10" ht="12.75" customHeight="1" x14ac:dyDescent="0.2">
      <c r="B56" s="32" t="s">
        <v>84</v>
      </c>
      <c r="C56" s="20" t="s">
        <v>85</v>
      </c>
      <c r="D56" s="13">
        <v>109272700</v>
      </c>
      <c r="E56" s="13">
        <v>0</v>
      </c>
      <c r="F56" s="13">
        <v>0</v>
      </c>
      <c r="G56" s="13">
        <v>109272700</v>
      </c>
      <c r="H56" s="13">
        <v>124958000</v>
      </c>
      <c r="I56" s="13">
        <f t="shared" si="2"/>
        <v>15685300</v>
      </c>
      <c r="J56" s="33">
        <f t="shared" si="3"/>
        <v>114.35427146945212</v>
      </c>
    </row>
    <row r="57" spans="2:10" ht="12.75" customHeight="1" x14ac:dyDescent="0.2">
      <c r="B57" s="32" t="s">
        <v>86</v>
      </c>
      <c r="C57" s="20" t="s">
        <v>87</v>
      </c>
      <c r="D57" s="13">
        <v>270985172</v>
      </c>
      <c r="E57" s="13">
        <v>0</v>
      </c>
      <c r="F57" s="13">
        <v>0</v>
      </c>
      <c r="G57" s="13">
        <v>270985172</v>
      </c>
      <c r="H57" s="13">
        <v>228528550</v>
      </c>
      <c r="I57" s="13">
        <f t="shared" si="2"/>
        <v>-42456622</v>
      </c>
      <c r="J57" s="33">
        <f t="shared" si="3"/>
        <v>84.332492554242037</v>
      </c>
    </row>
    <row r="58" spans="2:10" ht="12.75" customHeight="1" x14ac:dyDescent="0.2">
      <c r="B58" s="32" t="s">
        <v>88</v>
      </c>
      <c r="C58" s="20" t="s">
        <v>89</v>
      </c>
      <c r="D58" s="13">
        <v>55647202</v>
      </c>
      <c r="E58" s="13">
        <v>0</v>
      </c>
      <c r="F58" s="13">
        <v>0</v>
      </c>
      <c r="G58" s="13">
        <v>55647202</v>
      </c>
      <c r="H58" s="13">
        <v>135953302</v>
      </c>
      <c r="I58" s="13">
        <f t="shared" si="2"/>
        <v>80306100</v>
      </c>
      <c r="J58" s="33">
        <f t="shared" si="3"/>
        <v>244.31291621814157</v>
      </c>
    </row>
    <row r="59" spans="2:10" ht="12.75" customHeight="1" x14ac:dyDescent="0.2">
      <c r="B59" s="32" t="s">
        <v>90</v>
      </c>
      <c r="C59" s="20" t="s">
        <v>91</v>
      </c>
      <c r="D59" s="13">
        <v>10927270</v>
      </c>
      <c r="E59" s="13">
        <v>0</v>
      </c>
      <c r="F59" s="13">
        <v>0</v>
      </c>
      <c r="G59" s="13">
        <v>10927270</v>
      </c>
      <c r="H59" s="13">
        <v>0</v>
      </c>
      <c r="I59" s="13">
        <f t="shared" si="2"/>
        <v>-10927270</v>
      </c>
      <c r="J59" s="33">
        <f t="shared" si="3"/>
        <v>0</v>
      </c>
    </row>
    <row r="60" spans="2:10" ht="22.5" x14ac:dyDescent="0.2">
      <c r="B60" s="30" t="s">
        <v>92</v>
      </c>
      <c r="C60" s="18" t="s">
        <v>93</v>
      </c>
      <c r="D60" s="19">
        <f>D61+D62+D63+D64</f>
        <v>139370888</v>
      </c>
      <c r="E60" s="19">
        <f t="shared" ref="E60:H60" si="12">E61+E62+E63+E64</f>
        <v>2648000</v>
      </c>
      <c r="F60" s="19">
        <f t="shared" si="12"/>
        <v>0</v>
      </c>
      <c r="G60" s="19">
        <f t="shared" si="12"/>
        <v>142018888</v>
      </c>
      <c r="H60" s="19">
        <f t="shared" si="12"/>
        <v>18832400</v>
      </c>
      <c r="I60" s="19">
        <f t="shared" si="2"/>
        <v>-123186488</v>
      </c>
      <c r="J60" s="31">
        <f t="shared" si="3"/>
        <v>13.260489689230631</v>
      </c>
    </row>
    <row r="61" spans="2:10" ht="12.75" customHeight="1" x14ac:dyDescent="0.2">
      <c r="B61" s="32" t="s">
        <v>94</v>
      </c>
      <c r="C61" s="20" t="s">
        <v>95</v>
      </c>
      <c r="D61" s="13">
        <v>16390905</v>
      </c>
      <c r="E61" s="13">
        <v>0</v>
      </c>
      <c r="F61" s="13">
        <v>0</v>
      </c>
      <c r="G61" s="13">
        <v>16390905</v>
      </c>
      <c r="H61" s="13">
        <v>476000</v>
      </c>
      <c r="I61" s="13">
        <f t="shared" si="2"/>
        <v>-15914905</v>
      </c>
      <c r="J61" s="33">
        <f t="shared" si="3"/>
        <v>2.9040495323473596</v>
      </c>
    </row>
    <row r="62" spans="2:10" ht="12.75" customHeight="1" x14ac:dyDescent="0.2">
      <c r="B62" s="32" t="s">
        <v>96</v>
      </c>
      <c r="C62" s="20" t="s">
        <v>97</v>
      </c>
      <c r="D62" s="13">
        <v>101125443</v>
      </c>
      <c r="E62" s="13">
        <v>0</v>
      </c>
      <c r="F62" s="13">
        <v>0</v>
      </c>
      <c r="G62" s="13">
        <v>101125443</v>
      </c>
      <c r="H62" s="13">
        <v>18356400</v>
      </c>
      <c r="I62" s="13">
        <f t="shared" si="2"/>
        <v>-82769043</v>
      </c>
      <c r="J62" s="33">
        <f t="shared" si="3"/>
        <v>18.152108367030838</v>
      </c>
    </row>
    <row r="63" spans="2:10" ht="12.75" customHeight="1" x14ac:dyDescent="0.2">
      <c r="B63" s="32" t="s">
        <v>98</v>
      </c>
      <c r="C63" s="20" t="s">
        <v>99</v>
      </c>
      <c r="D63" s="13">
        <v>21854540</v>
      </c>
      <c r="E63" s="13">
        <v>0</v>
      </c>
      <c r="F63" s="13">
        <v>0</v>
      </c>
      <c r="G63" s="13">
        <v>21854540</v>
      </c>
      <c r="H63" s="13">
        <v>0</v>
      </c>
      <c r="I63" s="13">
        <f t="shared" si="2"/>
        <v>-21854540</v>
      </c>
      <c r="J63" s="33">
        <f t="shared" si="3"/>
        <v>0</v>
      </c>
    </row>
    <row r="64" spans="2:10" ht="12.75" customHeight="1" x14ac:dyDescent="0.2">
      <c r="B64" s="32" t="s">
        <v>100</v>
      </c>
      <c r="C64" s="20" t="s">
        <v>101</v>
      </c>
      <c r="D64" s="13">
        <v>0</v>
      </c>
      <c r="E64" s="13">
        <v>2648000</v>
      </c>
      <c r="F64" s="13">
        <v>0</v>
      </c>
      <c r="G64" s="13">
        <v>2648000</v>
      </c>
      <c r="H64" s="13">
        <v>0</v>
      </c>
      <c r="I64" s="13">
        <f t="shared" si="2"/>
        <v>-2648000</v>
      </c>
      <c r="J64" s="33">
        <f t="shared" si="3"/>
        <v>0</v>
      </c>
    </row>
    <row r="65" spans="2:10" ht="22.5" x14ac:dyDescent="0.2">
      <c r="B65" s="30" t="s">
        <v>102</v>
      </c>
      <c r="C65" s="18" t="s">
        <v>103</v>
      </c>
      <c r="D65" s="19">
        <f>D66+D67+D68</f>
        <v>576237410</v>
      </c>
      <c r="E65" s="19">
        <f t="shared" ref="E65:H65" si="13">E66+E67+E68</f>
        <v>91254806</v>
      </c>
      <c r="F65" s="19">
        <f t="shared" si="13"/>
        <v>0</v>
      </c>
      <c r="G65" s="19">
        <f t="shared" si="13"/>
        <v>667492216</v>
      </c>
      <c r="H65" s="19">
        <f t="shared" si="13"/>
        <v>560777552</v>
      </c>
      <c r="I65" s="19">
        <f t="shared" si="2"/>
        <v>-106714664</v>
      </c>
      <c r="J65" s="31">
        <f t="shared" si="3"/>
        <v>84.01259798361454</v>
      </c>
    </row>
    <row r="66" spans="2:10" ht="22.5" x14ac:dyDescent="0.2">
      <c r="B66" s="32" t="s">
        <v>104</v>
      </c>
      <c r="C66" s="20" t="s">
        <v>105</v>
      </c>
      <c r="D66" s="13">
        <v>102279247</v>
      </c>
      <c r="E66" s="13">
        <v>0</v>
      </c>
      <c r="F66" s="13">
        <v>0</v>
      </c>
      <c r="G66" s="13">
        <v>102279247</v>
      </c>
      <c r="H66" s="13">
        <v>192000</v>
      </c>
      <c r="I66" s="13">
        <f t="shared" si="2"/>
        <v>-102087247</v>
      </c>
      <c r="J66" s="33">
        <f t="shared" si="3"/>
        <v>0.18772136638823708</v>
      </c>
    </row>
    <row r="67" spans="2:10" ht="22.5" x14ac:dyDescent="0.2">
      <c r="B67" s="32" t="s">
        <v>106</v>
      </c>
      <c r="C67" s="20" t="s">
        <v>107</v>
      </c>
      <c r="D67" s="13">
        <v>452398603</v>
      </c>
      <c r="E67" s="13">
        <v>91024856</v>
      </c>
      <c r="F67" s="13">
        <v>0</v>
      </c>
      <c r="G67" s="13">
        <v>543423459</v>
      </c>
      <c r="H67" s="13">
        <v>560585552</v>
      </c>
      <c r="I67" s="13">
        <f t="shared" si="2"/>
        <v>17162093</v>
      </c>
      <c r="J67" s="33">
        <f t="shared" si="3"/>
        <v>103.15814356479594</v>
      </c>
    </row>
    <row r="68" spans="2:10" ht="22.5" x14ac:dyDescent="0.2">
      <c r="B68" s="32" t="s">
        <v>108</v>
      </c>
      <c r="C68" s="20" t="s">
        <v>109</v>
      </c>
      <c r="D68" s="13">
        <v>21559560</v>
      </c>
      <c r="E68" s="13">
        <v>229950</v>
      </c>
      <c r="F68" s="13">
        <v>0</v>
      </c>
      <c r="G68" s="13">
        <v>21789510</v>
      </c>
      <c r="H68" s="13">
        <v>0</v>
      </c>
      <c r="I68" s="13">
        <f t="shared" si="2"/>
        <v>-21789510</v>
      </c>
      <c r="J68" s="33">
        <f t="shared" si="3"/>
        <v>0</v>
      </c>
    </row>
    <row r="69" spans="2:10" ht="12.75" customHeight="1" x14ac:dyDescent="0.2">
      <c r="B69" s="30" t="s">
        <v>110</v>
      </c>
      <c r="C69" s="18" t="s">
        <v>111</v>
      </c>
      <c r="D69" s="19">
        <f>D70+D71</f>
        <v>8600000000</v>
      </c>
      <c r="E69" s="19">
        <f t="shared" ref="E69:H69" si="14">E70+E71</f>
        <v>2353935978</v>
      </c>
      <c r="F69" s="19">
        <f t="shared" si="14"/>
        <v>0</v>
      </c>
      <c r="G69" s="19">
        <f t="shared" si="14"/>
        <v>10953935978</v>
      </c>
      <c r="H69" s="19">
        <f t="shared" si="14"/>
        <v>8630973382.4699993</v>
      </c>
      <c r="I69" s="19">
        <f t="shared" si="2"/>
        <v>-2322962595.5300007</v>
      </c>
      <c r="J69" s="31">
        <f t="shared" si="3"/>
        <v>78.793352451616812</v>
      </c>
    </row>
    <row r="70" spans="2:10" ht="22.5" x14ac:dyDescent="0.2">
      <c r="B70" s="32" t="s">
        <v>112</v>
      </c>
      <c r="C70" s="20" t="s">
        <v>113</v>
      </c>
      <c r="D70" s="13">
        <v>8000000000</v>
      </c>
      <c r="E70" s="13">
        <v>2353935978</v>
      </c>
      <c r="F70" s="13">
        <v>0</v>
      </c>
      <c r="G70" s="13">
        <v>10353935978</v>
      </c>
      <c r="H70" s="13">
        <v>6514202889.3599997</v>
      </c>
      <c r="I70" s="13">
        <f t="shared" si="2"/>
        <v>-3839733088.6400003</v>
      </c>
      <c r="J70" s="33">
        <f t="shared" si="3"/>
        <v>62.91523246040299</v>
      </c>
    </row>
    <row r="71" spans="2:10" ht="22.5" x14ac:dyDescent="0.2">
      <c r="B71" s="32" t="s">
        <v>114</v>
      </c>
      <c r="C71" s="20" t="s">
        <v>115</v>
      </c>
      <c r="D71" s="13">
        <v>600000000</v>
      </c>
      <c r="E71" s="13">
        <v>0</v>
      </c>
      <c r="F71" s="13">
        <v>0</v>
      </c>
      <c r="G71" s="13">
        <v>600000000</v>
      </c>
      <c r="H71" s="13">
        <v>2116770493.1099999</v>
      </c>
      <c r="I71" s="13">
        <f t="shared" si="2"/>
        <v>1516770493.1099999</v>
      </c>
      <c r="J71" s="33">
        <f t="shared" si="3"/>
        <v>352.79508218499996</v>
      </c>
    </row>
    <row r="72" spans="2:10" ht="12.75" customHeight="1" x14ac:dyDescent="0.2">
      <c r="B72" s="29" t="s">
        <v>116</v>
      </c>
      <c r="C72" s="17" t="s">
        <v>117</v>
      </c>
      <c r="D72" s="16">
        <f>D73+D84+D86+D88</f>
        <v>4214718419</v>
      </c>
      <c r="E72" s="16">
        <f t="shared" ref="E72:H72" si="15">E73+E84+E86+E88</f>
        <v>56045670775</v>
      </c>
      <c r="F72" s="16">
        <f t="shared" si="15"/>
        <v>0</v>
      </c>
      <c r="G72" s="16">
        <f t="shared" si="15"/>
        <v>60260389194</v>
      </c>
      <c r="H72" s="16">
        <f t="shared" si="15"/>
        <v>49467909926.940002</v>
      </c>
      <c r="I72" s="16">
        <f t="shared" si="2"/>
        <v>-10792479267.059998</v>
      </c>
      <c r="J72" s="28">
        <f t="shared" si="3"/>
        <v>82.090259602680121</v>
      </c>
    </row>
    <row r="73" spans="2:10" ht="22.5" x14ac:dyDescent="0.2">
      <c r="B73" s="30" t="s">
        <v>118</v>
      </c>
      <c r="C73" s="18" t="s">
        <v>119</v>
      </c>
      <c r="D73" s="19">
        <f>D74+D75+D76+D77+D78+D79+D80+D81+D82+D83</f>
        <v>1770594131</v>
      </c>
      <c r="E73" s="19">
        <f t="shared" ref="E73:H73" si="16">E74+E75+E76+E77+E78+E79+E80+E81+E82+E83</f>
        <v>56014758568</v>
      </c>
      <c r="F73" s="19">
        <f t="shared" si="16"/>
        <v>0</v>
      </c>
      <c r="G73" s="19">
        <f t="shared" si="16"/>
        <v>57785352699</v>
      </c>
      <c r="H73" s="19">
        <f t="shared" si="16"/>
        <v>46809487493.32</v>
      </c>
      <c r="I73" s="19">
        <f t="shared" si="2"/>
        <v>-10975865205.68</v>
      </c>
      <c r="J73" s="31">
        <f t="shared" si="3"/>
        <v>81.005800444184288</v>
      </c>
    </row>
    <row r="74" spans="2:10" ht="33.75" x14ac:dyDescent="0.2">
      <c r="B74" s="32" t="s">
        <v>120</v>
      </c>
      <c r="C74" s="20" t="s">
        <v>121</v>
      </c>
      <c r="D74" s="13">
        <v>1770594131</v>
      </c>
      <c r="E74" s="13">
        <v>3967080226</v>
      </c>
      <c r="F74" s="13">
        <v>0</v>
      </c>
      <c r="G74" s="13">
        <v>5737674357</v>
      </c>
      <c r="H74" s="13">
        <v>3967080226</v>
      </c>
      <c r="I74" s="13">
        <f t="shared" si="2"/>
        <v>-1770594131</v>
      </c>
      <c r="J74" s="33">
        <f t="shared" si="3"/>
        <v>69.140909350495576</v>
      </c>
    </row>
    <row r="75" spans="2:10" ht="22.5" x14ac:dyDescent="0.2">
      <c r="B75" s="32" t="s">
        <v>122</v>
      </c>
      <c r="C75" s="20" t="s">
        <v>123</v>
      </c>
      <c r="D75" s="13">
        <v>0</v>
      </c>
      <c r="E75" s="13">
        <v>27038188592</v>
      </c>
      <c r="F75" s="13">
        <v>0</v>
      </c>
      <c r="G75" s="13">
        <v>27038188592</v>
      </c>
      <c r="H75" s="13">
        <v>27038188592</v>
      </c>
      <c r="I75" s="13">
        <f t="shared" si="2"/>
        <v>0</v>
      </c>
      <c r="J75" s="33">
        <f t="shared" si="3"/>
        <v>100</v>
      </c>
    </row>
    <row r="76" spans="2:10" ht="22.5" x14ac:dyDescent="0.2">
      <c r="B76" s="32" t="s">
        <v>124</v>
      </c>
      <c r="C76" s="20" t="s">
        <v>125</v>
      </c>
      <c r="D76" s="13">
        <v>0</v>
      </c>
      <c r="E76" s="13">
        <v>4520825487</v>
      </c>
      <c r="F76" s="13">
        <v>0</v>
      </c>
      <c r="G76" s="13">
        <v>4520825487</v>
      </c>
      <c r="H76" s="13">
        <v>4520825487</v>
      </c>
      <c r="I76" s="13">
        <f t="shared" si="2"/>
        <v>0</v>
      </c>
      <c r="J76" s="33">
        <f t="shared" si="3"/>
        <v>100</v>
      </c>
    </row>
    <row r="77" spans="2:10" ht="33.75" x14ac:dyDescent="0.2">
      <c r="B77" s="32" t="s">
        <v>126</v>
      </c>
      <c r="C77" s="20" t="s">
        <v>127</v>
      </c>
      <c r="D77" s="13">
        <v>0</v>
      </c>
      <c r="E77" s="13">
        <v>1235630032</v>
      </c>
      <c r="F77" s="13">
        <v>0</v>
      </c>
      <c r="G77" s="13">
        <v>1235630032</v>
      </c>
      <c r="H77" s="13">
        <v>1235630032</v>
      </c>
      <c r="I77" s="13">
        <f t="shared" si="2"/>
        <v>0</v>
      </c>
      <c r="J77" s="33">
        <f t="shared" si="3"/>
        <v>100</v>
      </c>
    </row>
    <row r="78" spans="2:10" ht="33.75" x14ac:dyDescent="0.2">
      <c r="B78" s="32" t="s">
        <v>128</v>
      </c>
      <c r="C78" s="20" t="s">
        <v>129</v>
      </c>
      <c r="D78" s="13">
        <v>0</v>
      </c>
      <c r="E78" s="13">
        <v>15408165204</v>
      </c>
      <c r="F78" s="13">
        <v>0</v>
      </c>
      <c r="G78" s="13">
        <v>15408165204</v>
      </c>
      <c r="H78" s="13">
        <v>6202894129.3199997</v>
      </c>
      <c r="I78" s="13">
        <f t="shared" si="2"/>
        <v>-9205271074.6800003</v>
      </c>
      <c r="J78" s="33">
        <f t="shared" si="3"/>
        <v>40.257188621716701</v>
      </c>
    </row>
    <row r="79" spans="2:10" ht="34.5" thickBot="1" x14ac:dyDescent="0.25">
      <c r="B79" s="36" t="s">
        <v>130</v>
      </c>
      <c r="C79" s="37" t="s">
        <v>131</v>
      </c>
      <c r="D79" s="38">
        <v>0</v>
      </c>
      <c r="E79" s="38">
        <v>90792998</v>
      </c>
      <c r="F79" s="38">
        <v>0</v>
      </c>
      <c r="G79" s="38">
        <v>90792998</v>
      </c>
      <c r="H79" s="38">
        <v>90792998</v>
      </c>
      <c r="I79" s="38">
        <f t="shared" ref="I79:I136" si="17">H79-G79</f>
        <v>0</v>
      </c>
      <c r="J79" s="39">
        <f t="shared" ref="J79:J136" si="18">H79/G79*100</f>
        <v>100</v>
      </c>
    </row>
    <row r="80" spans="2:10" ht="22.5" x14ac:dyDescent="0.2">
      <c r="B80" s="23" t="s">
        <v>132</v>
      </c>
      <c r="C80" s="40" t="s">
        <v>133</v>
      </c>
      <c r="D80" s="25">
        <v>0</v>
      </c>
      <c r="E80" s="25">
        <v>830043445</v>
      </c>
      <c r="F80" s="25">
        <v>0</v>
      </c>
      <c r="G80" s="25">
        <v>830043445</v>
      </c>
      <c r="H80" s="25">
        <v>830043445</v>
      </c>
      <c r="I80" s="25">
        <f t="shared" si="17"/>
        <v>0</v>
      </c>
      <c r="J80" s="41">
        <f t="shared" si="18"/>
        <v>100</v>
      </c>
    </row>
    <row r="81" spans="2:10" x14ac:dyDescent="0.2">
      <c r="B81" s="32" t="s">
        <v>134</v>
      </c>
      <c r="C81" s="20" t="s">
        <v>135</v>
      </c>
      <c r="D81" s="13">
        <v>0</v>
      </c>
      <c r="E81" s="13">
        <v>1126446376</v>
      </c>
      <c r="F81" s="13">
        <v>0</v>
      </c>
      <c r="G81" s="13">
        <v>1126446376</v>
      </c>
      <c r="H81" s="13">
        <v>1126446376</v>
      </c>
      <c r="I81" s="13">
        <f t="shared" si="17"/>
        <v>0</v>
      </c>
      <c r="J81" s="33">
        <f t="shared" si="18"/>
        <v>100</v>
      </c>
    </row>
    <row r="82" spans="2:10" ht="22.5" x14ac:dyDescent="0.2">
      <c r="B82" s="32" t="s">
        <v>136</v>
      </c>
      <c r="C82" s="20" t="s">
        <v>137</v>
      </c>
      <c r="D82" s="13">
        <v>0</v>
      </c>
      <c r="E82" s="13">
        <v>81543632</v>
      </c>
      <c r="F82" s="13">
        <v>0</v>
      </c>
      <c r="G82" s="13">
        <v>81543632</v>
      </c>
      <c r="H82" s="13">
        <v>81543632</v>
      </c>
      <c r="I82" s="13">
        <f t="shared" si="17"/>
        <v>0</v>
      </c>
      <c r="J82" s="33">
        <f t="shared" si="18"/>
        <v>100</v>
      </c>
    </row>
    <row r="83" spans="2:10" ht="22.5" x14ac:dyDescent="0.2">
      <c r="B83" s="32" t="s">
        <v>138</v>
      </c>
      <c r="C83" s="20" t="s">
        <v>139</v>
      </c>
      <c r="D83" s="13">
        <v>0</v>
      </c>
      <c r="E83" s="13">
        <v>1716042576</v>
      </c>
      <c r="F83" s="13">
        <v>0</v>
      </c>
      <c r="G83" s="13">
        <v>1716042576</v>
      </c>
      <c r="H83" s="13">
        <v>1716042576</v>
      </c>
      <c r="I83" s="13">
        <f t="shared" si="17"/>
        <v>0</v>
      </c>
      <c r="J83" s="33">
        <f t="shared" si="18"/>
        <v>100</v>
      </c>
    </row>
    <row r="84" spans="2:10" ht="22.5" x14ac:dyDescent="0.2">
      <c r="B84" s="30" t="s">
        <v>140</v>
      </c>
      <c r="C84" s="18" t="s">
        <v>141</v>
      </c>
      <c r="D84" s="19">
        <f>D85</f>
        <v>317174288</v>
      </c>
      <c r="E84" s="19">
        <f t="shared" ref="E84:H84" si="19">E85</f>
        <v>9870398</v>
      </c>
      <c r="F84" s="19">
        <f t="shared" si="19"/>
        <v>0</v>
      </c>
      <c r="G84" s="19">
        <f t="shared" si="19"/>
        <v>327044686</v>
      </c>
      <c r="H84" s="19">
        <f t="shared" si="19"/>
        <v>128129314.56999999</v>
      </c>
      <c r="I84" s="19">
        <f t="shared" si="17"/>
        <v>-198915371.43000001</v>
      </c>
      <c r="J84" s="31">
        <f t="shared" si="18"/>
        <v>39.177922790037321</v>
      </c>
    </row>
    <row r="85" spans="2:10" ht="22.5" x14ac:dyDescent="0.2">
      <c r="B85" s="32" t="s">
        <v>142</v>
      </c>
      <c r="C85" s="20" t="s">
        <v>143</v>
      </c>
      <c r="D85" s="13">
        <v>317174288</v>
      </c>
      <c r="E85" s="13">
        <v>9870398</v>
      </c>
      <c r="F85" s="13">
        <v>0</v>
      </c>
      <c r="G85" s="13">
        <v>327044686</v>
      </c>
      <c r="H85" s="13">
        <v>128129314.56999999</v>
      </c>
      <c r="I85" s="13">
        <f t="shared" si="17"/>
        <v>-198915371.43000001</v>
      </c>
      <c r="J85" s="33">
        <f t="shared" si="18"/>
        <v>39.177922790037321</v>
      </c>
    </row>
    <row r="86" spans="2:10" ht="22.5" x14ac:dyDescent="0.2">
      <c r="B86" s="30" t="s">
        <v>144</v>
      </c>
      <c r="C86" s="18" t="s">
        <v>145</v>
      </c>
      <c r="D86" s="19">
        <f>D87</f>
        <v>66950000</v>
      </c>
      <c r="E86" s="19">
        <f t="shared" ref="E86:H86" si="20">E87</f>
        <v>21041809</v>
      </c>
      <c r="F86" s="19">
        <f t="shared" si="20"/>
        <v>0</v>
      </c>
      <c r="G86" s="19">
        <f t="shared" si="20"/>
        <v>87991809</v>
      </c>
      <c r="H86" s="19">
        <f t="shared" si="20"/>
        <v>222446568.40000001</v>
      </c>
      <c r="I86" s="19">
        <f t="shared" si="17"/>
        <v>134454759.40000001</v>
      </c>
      <c r="J86" s="31">
        <f t="shared" si="18"/>
        <v>252.80372221918975</v>
      </c>
    </row>
    <row r="87" spans="2:10" ht="22.5" x14ac:dyDescent="0.2">
      <c r="B87" s="32" t="s">
        <v>146</v>
      </c>
      <c r="C87" s="20" t="s">
        <v>147</v>
      </c>
      <c r="D87" s="13">
        <v>66950000</v>
      </c>
      <c r="E87" s="13">
        <v>21041809</v>
      </c>
      <c r="F87" s="13">
        <v>0</v>
      </c>
      <c r="G87" s="13">
        <v>87991809</v>
      </c>
      <c r="H87" s="13">
        <v>222446568.40000001</v>
      </c>
      <c r="I87" s="13">
        <f t="shared" si="17"/>
        <v>134454759.40000001</v>
      </c>
      <c r="J87" s="33">
        <f t="shared" si="18"/>
        <v>252.80372221918975</v>
      </c>
    </row>
    <row r="88" spans="2:10" ht="12.75" customHeight="1" x14ac:dyDescent="0.2">
      <c r="B88" s="30" t="s">
        <v>148</v>
      </c>
      <c r="C88" s="18" t="s">
        <v>149</v>
      </c>
      <c r="D88" s="19">
        <f>D89</f>
        <v>2060000000</v>
      </c>
      <c r="E88" s="19">
        <f t="shared" ref="E88:H88" si="21">E89</f>
        <v>0</v>
      </c>
      <c r="F88" s="19">
        <f t="shared" si="21"/>
        <v>0</v>
      </c>
      <c r="G88" s="19">
        <f t="shared" si="21"/>
        <v>2060000000</v>
      </c>
      <c r="H88" s="19">
        <f t="shared" si="21"/>
        <v>2307846550.6500001</v>
      </c>
      <c r="I88" s="19">
        <f t="shared" si="17"/>
        <v>247846550.6500001</v>
      </c>
      <c r="J88" s="31">
        <f t="shared" si="18"/>
        <v>112.03138595388349</v>
      </c>
    </row>
    <row r="89" spans="2:10" ht="12.75" customHeight="1" x14ac:dyDescent="0.2">
      <c r="B89" s="32" t="s">
        <v>150</v>
      </c>
      <c r="C89" s="20" t="s">
        <v>151</v>
      </c>
      <c r="D89" s="13">
        <v>2060000000</v>
      </c>
      <c r="E89" s="13">
        <v>0</v>
      </c>
      <c r="F89" s="13">
        <v>0</v>
      </c>
      <c r="G89" s="13">
        <v>2060000000</v>
      </c>
      <c r="H89" s="13">
        <v>2307846550.6500001</v>
      </c>
      <c r="I89" s="13">
        <f t="shared" si="17"/>
        <v>247846550.6500001</v>
      </c>
      <c r="J89" s="33">
        <f t="shared" si="18"/>
        <v>112.03138595388349</v>
      </c>
    </row>
    <row r="90" spans="2:10" ht="12.75" customHeight="1" x14ac:dyDescent="0.2">
      <c r="B90" s="29" t="s">
        <v>152</v>
      </c>
      <c r="C90" s="17" t="s">
        <v>153</v>
      </c>
      <c r="D90" s="16">
        <f>D91</f>
        <v>6505290887</v>
      </c>
      <c r="E90" s="16">
        <f t="shared" ref="E90:H90" si="22">E91</f>
        <v>264806186</v>
      </c>
      <c r="F90" s="16">
        <f t="shared" si="22"/>
        <v>0</v>
      </c>
      <c r="G90" s="16">
        <f t="shared" si="22"/>
        <v>6770097073</v>
      </c>
      <c r="H90" s="16">
        <f t="shared" si="22"/>
        <v>4586748906</v>
      </c>
      <c r="I90" s="16">
        <f t="shared" si="17"/>
        <v>-2183348167</v>
      </c>
      <c r="J90" s="28">
        <f t="shared" si="18"/>
        <v>67.750120220469697</v>
      </c>
    </row>
    <row r="91" spans="2:10" ht="33.75" x14ac:dyDescent="0.2">
      <c r="B91" s="30" t="s">
        <v>154</v>
      </c>
      <c r="C91" s="18" t="s">
        <v>155</v>
      </c>
      <c r="D91" s="19">
        <f>D92+D93</f>
        <v>6505290887</v>
      </c>
      <c r="E91" s="19">
        <f t="shared" ref="E91:H91" si="23">E92+E93</f>
        <v>264806186</v>
      </c>
      <c r="F91" s="19">
        <f t="shared" si="23"/>
        <v>0</v>
      </c>
      <c r="G91" s="19">
        <f t="shared" si="23"/>
        <v>6770097073</v>
      </c>
      <c r="H91" s="19">
        <f t="shared" si="23"/>
        <v>4586748906</v>
      </c>
      <c r="I91" s="19">
        <f t="shared" si="17"/>
        <v>-2183348167</v>
      </c>
      <c r="J91" s="31">
        <f t="shared" si="18"/>
        <v>67.750120220469697</v>
      </c>
    </row>
    <row r="92" spans="2:10" ht="22.5" x14ac:dyDescent="0.2">
      <c r="B92" s="32" t="s">
        <v>156</v>
      </c>
      <c r="C92" s="20" t="s">
        <v>157</v>
      </c>
      <c r="D92" s="13">
        <v>6479540887</v>
      </c>
      <c r="E92" s="13">
        <v>264806186</v>
      </c>
      <c r="F92" s="13">
        <v>0</v>
      </c>
      <c r="G92" s="13">
        <v>6744347073</v>
      </c>
      <c r="H92" s="13">
        <v>4586748906</v>
      </c>
      <c r="I92" s="13">
        <f t="shared" si="17"/>
        <v>-2157598167</v>
      </c>
      <c r="J92" s="33">
        <f t="shared" si="18"/>
        <v>68.008791011992457</v>
      </c>
    </row>
    <row r="93" spans="2:10" ht="22.5" x14ac:dyDescent="0.2">
      <c r="B93" s="32" t="s">
        <v>158</v>
      </c>
      <c r="C93" s="20" t="s">
        <v>159</v>
      </c>
      <c r="D93" s="13">
        <v>25750000</v>
      </c>
      <c r="E93" s="13">
        <v>0</v>
      </c>
      <c r="F93" s="13">
        <v>0</v>
      </c>
      <c r="G93" s="13">
        <v>25750000</v>
      </c>
      <c r="H93" s="13">
        <v>0</v>
      </c>
      <c r="I93" s="13">
        <f t="shared" si="17"/>
        <v>-25750000</v>
      </c>
      <c r="J93" s="33">
        <f t="shared" si="18"/>
        <v>0</v>
      </c>
    </row>
    <row r="94" spans="2:10" ht="12.75" customHeight="1" x14ac:dyDescent="0.2">
      <c r="B94" s="32"/>
      <c r="C94" s="20"/>
      <c r="D94" s="13"/>
      <c r="E94" s="13"/>
      <c r="F94" s="13"/>
      <c r="G94" s="13"/>
      <c r="H94" s="13"/>
      <c r="I94" s="13"/>
      <c r="J94" s="33"/>
    </row>
    <row r="95" spans="2:10" ht="22.5" x14ac:dyDescent="0.2">
      <c r="B95" s="29" t="s">
        <v>160</v>
      </c>
      <c r="C95" s="17" t="s">
        <v>161</v>
      </c>
      <c r="D95" s="16">
        <f>D97</f>
        <v>109692670622</v>
      </c>
      <c r="E95" s="16">
        <f t="shared" ref="E95:H95" si="24">E97</f>
        <v>16333351124</v>
      </c>
      <c r="F95" s="16">
        <f t="shared" si="24"/>
        <v>380259720</v>
      </c>
      <c r="G95" s="16">
        <f t="shared" si="24"/>
        <v>125645762026</v>
      </c>
      <c r="H95" s="16">
        <f t="shared" si="24"/>
        <v>94905427646</v>
      </c>
      <c r="I95" s="16">
        <f t="shared" si="17"/>
        <v>-30740334380</v>
      </c>
      <c r="J95" s="28">
        <f t="shared" si="18"/>
        <v>75.534125557184424</v>
      </c>
    </row>
    <row r="96" spans="2:10" ht="12.75" customHeight="1" x14ac:dyDescent="0.2">
      <c r="B96" s="29"/>
      <c r="C96" s="17"/>
      <c r="D96" s="16"/>
      <c r="E96" s="16"/>
      <c r="F96" s="16"/>
      <c r="G96" s="16"/>
      <c r="H96" s="16"/>
      <c r="I96" s="16"/>
      <c r="J96" s="28"/>
    </row>
    <row r="97" spans="2:10" ht="22.5" x14ac:dyDescent="0.2">
      <c r="B97" s="29" t="s">
        <v>162</v>
      </c>
      <c r="C97" s="17" t="s">
        <v>163</v>
      </c>
      <c r="D97" s="16">
        <f>D98+D101+D103+D105</f>
        <v>109692670622</v>
      </c>
      <c r="E97" s="16">
        <f t="shared" ref="E97:H97" si="25">E98+E101+E103+E105</f>
        <v>16333351124</v>
      </c>
      <c r="F97" s="16">
        <f t="shared" si="25"/>
        <v>380259720</v>
      </c>
      <c r="G97" s="16">
        <f t="shared" si="25"/>
        <v>125645762026</v>
      </c>
      <c r="H97" s="16">
        <f t="shared" si="25"/>
        <v>94905427646</v>
      </c>
      <c r="I97" s="16">
        <f t="shared" si="17"/>
        <v>-30740334380</v>
      </c>
      <c r="J97" s="28">
        <f t="shared" si="18"/>
        <v>75.534125557184424</v>
      </c>
    </row>
    <row r="98" spans="2:10" ht="22.5" x14ac:dyDescent="0.2">
      <c r="B98" s="30" t="s">
        <v>164</v>
      </c>
      <c r="C98" s="18" t="s">
        <v>165</v>
      </c>
      <c r="D98" s="19">
        <f>D99+D100</f>
        <v>109692670622</v>
      </c>
      <c r="E98" s="19">
        <f t="shared" ref="E98:H98" si="26">E99+E100</f>
        <v>4903721206</v>
      </c>
      <c r="F98" s="19">
        <f t="shared" si="26"/>
        <v>380259720</v>
      </c>
      <c r="G98" s="19">
        <f t="shared" si="26"/>
        <v>114216132108</v>
      </c>
      <c r="H98" s="19">
        <f t="shared" si="26"/>
        <v>92731488148</v>
      </c>
      <c r="I98" s="19">
        <f t="shared" si="17"/>
        <v>-21484643960</v>
      </c>
      <c r="J98" s="31">
        <f t="shared" si="18"/>
        <v>81.189483864079165</v>
      </c>
    </row>
    <row r="99" spans="2:10" ht="12.75" customHeight="1" x14ac:dyDescent="0.2">
      <c r="B99" s="32" t="s">
        <v>166</v>
      </c>
      <c r="C99" s="20" t="s">
        <v>167</v>
      </c>
      <c r="D99" s="13">
        <v>107708565514</v>
      </c>
      <c r="E99" s="13">
        <v>4881733967</v>
      </c>
      <c r="F99" s="13">
        <v>380259720</v>
      </c>
      <c r="G99" s="13">
        <v>112210039761</v>
      </c>
      <c r="H99" s="13">
        <v>90725395801</v>
      </c>
      <c r="I99" s="13">
        <f t="shared" si="17"/>
        <v>-21484643960</v>
      </c>
      <c r="J99" s="33">
        <f t="shared" si="18"/>
        <v>80.853189246023902</v>
      </c>
    </row>
    <row r="100" spans="2:10" ht="12.75" customHeight="1" x14ac:dyDescent="0.2">
      <c r="B100" s="32" t="s">
        <v>168</v>
      </c>
      <c r="C100" s="20" t="s">
        <v>169</v>
      </c>
      <c r="D100" s="13">
        <v>1984105108</v>
      </c>
      <c r="E100" s="13">
        <v>21987239</v>
      </c>
      <c r="F100" s="13">
        <v>0</v>
      </c>
      <c r="G100" s="13">
        <v>2006092347</v>
      </c>
      <c r="H100" s="13">
        <v>2006092347</v>
      </c>
      <c r="I100" s="13">
        <f t="shared" si="17"/>
        <v>0</v>
      </c>
      <c r="J100" s="33">
        <f t="shared" si="18"/>
        <v>100</v>
      </c>
    </row>
    <row r="101" spans="2:10" ht="45" x14ac:dyDescent="0.2">
      <c r="B101" s="30" t="s">
        <v>170</v>
      </c>
      <c r="C101" s="18" t="s">
        <v>171</v>
      </c>
      <c r="D101" s="19">
        <f>D102</f>
        <v>0</v>
      </c>
      <c r="E101" s="19">
        <f t="shared" ref="E101:H101" si="27">E102</f>
        <v>820444905</v>
      </c>
      <c r="F101" s="19">
        <f t="shared" si="27"/>
        <v>0</v>
      </c>
      <c r="G101" s="19">
        <f t="shared" si="27"/>
        <v>820444905</v>
      </c>
      <c r="H101" s="19">
        <f t="shared" si="27"/>
        <v>0</v>
      </c>
      <c r="I101" s="19">
        <f t="shared" si="17"/>
        <v>-820444905</v>
      </c>
      <c r="J101" s="31">
        <f t="shared" si="18"/>
        <v>0</v>
      </c>
    </row>
    <row r="102" spans="2:10" ht="23.25" thickBot="1" x14ac:dyDescent="0.25">
      <c r="B102" s="36" t="s">
        <v>172</v>
      </c>
      <c r="C102" s="37" t="s">
        <v>173</v>
      </c>
      <c r="D102" s="38">
        <v>0</v>
      </c>
      <c r="E102" s="38">
        <v>820444905</v>
      </c>
      <c r="F102" s="38">
        <v>0</v>
      </c>
      <c r="G102" s="38">
        <v>820444905</v>
      </c>
      <c r="H102" s="38">
        <v>0</v>
      </c>
      <c r="I102" s="38">
        <f t="shared" si="17"/>
        <v>-820444905</v>
      </c>
      <c r="J102" s="39">
        <f t="shared" si="18"/>
        <v>0</v>
      </c>
    </row>
    <row r="103" spans="2:10" ht="56.25" x14ac:dyDescent="0.2">
      <c r="B103" s="42" t="s">
        <v>174</v>
      </c>
      <c r="C103" s="43" t="s">
        <v>175</v>
      </c>
      <c r="D103" s="44">
        <f>D104</f>
        <v>0</v>
      </c>
      <c r="E103" s="44">
        <f t="shared" ref="E103:H103" si="28">E104</f>
        <v>1592543572</v>
      </c>
      <c r="F103" s="44">
        <f t="shared" si="28"/>
        <v>0</v>
      </c>
      <c r="G103" s="44">
        <f t="shared" si="28"/>
        <v>1592543572</v>
      </c>
      <c r="H103" s="44">
        <f t="shared" si="28"/>
        <v>1592543572</v>
      </c>
      <c r="I103" s="44">
        <f t="shared" si="17"/>
        <v>0</v>
      </c>
      <c r="J103" s="45">
        <f t="shared" si="18"/>
        <v>100</v>
      </c>
    </row>
    <row r="104" spans="2:10" ht="33.75" x14ac:dyDescent="0.2">
      <c r="B104" s="32" t="s">
        <v>176</v>
      </c>
      <c r="C104" s="20" t="s">
        <v>177</v>
      </c>
      <c r="D104" s="13">
        <v>0</v>
      </c>
      <c r="E104" s="13">
        <v>1592543572</v>
      </c>
      <c r="F104" s="13">
        <v>0</v>
      </c>
      <c r="G104" s="13">
        <v>1592543572</v>
      </c>
      <c r="H104" s="13">
        <v>1592543572</v>
      </c>
      <c r="I104" s="13">
        <f t="shared" si="17"/>
        <v>0</v>
      </c>
      <c r="J104" s="33">
        <f t="shared" si="18"/>
        <v>100</v>
      </c>
    </row>
    <row r="105" spans="2:10" ht="22.5" x14ac:dyDescent="0.2">
      <c r="B105" s="30" t="s">
        <v>178</v>
      </c>
      <c r="C105" s="18" t="s">
        <v>179</v>
      </c>
      <c r="D105" s="19">
        <f>D106+D107+D108</f>
        <v>0</v>
      </c>
      <c r="E105" s="19">
        <f t="shared" ref="E105:H105" si="29">E106+E107+E108</f>
        <v>9016641441</v>
      </c>
      <c r="F105" s="19">
        <f t="shared" si="29"/>
        <v>0</v>
      </c>
      <c r="G105" s="19">
        <f t="shared" si="29"/>
        <v>9016641441</v>
      </c>
      <c r="H105" s="19">
        <f t="shared" si="29"/>
        <v>581395926</v>
      </c>
      <c r="I105" s="19">
        <f t="shared" si="17"/>
        <v>-8435245515</v>
      </c>
      <c r="J105" s="31">
        <f t="shared" si="18"/>
        <v>6.4480320062003011</v>
      </c>
    </row>
    <row r="106" spans="2:10" ht="33.75" x14ac:dyDescent="0.2">
      <c r="B106" s="32" t="s">
        <v>180</v>
      </c>
      <c r="C106" s="20" t="s">
        <v>181</v>
      </c>
      <c r="D106" s="13">
        <v>0</v>
      </c>
      <c r="E106" s="13">
        <v>2261017889</v>
      </c>
      <c r="F106" s="13">
        <v>0</v>
      </c>
      <c r="G106" s="13">
        <v>2261017889</v>
      </c>
      <c r="H106" s="13">
        <v>0</v>
      </c>
      <c r="I106" s="13">
        <f t="shared" si="17"/>
        <v>-2261017889</v>
      </c>
      <c r="J106" s="33">
        <f t="shared" si="18"/>
        <v>0</v>
      </c>
    </row>
    <row r="107" spans="2:10" ht="22.5" x14ac:dyDescent="0.2">
      <c r="B107" s="32" t="s">
        <v>182</v>
      </c>
      <c r="C107" s="20" t="s">
        <v>183</v>
      </c>
      <c r="D107" s="13">
        <v>0</v>
      </c>
      <c r="E107" s="13">
        <v>581395926</v>
      </c>
      <c r="F107" s="13">
        <v>0</v>
      </c>
      <c r="G107" s="13">
        <v>581395926</v>
      </c>
      <c r="H107" s="13">
        <v>581395926</v>
      </c>
      <c r="I107" s="13">
        <f t="shared" si="17"/>
        <v>0</v>
      </c>
      <c r="J107" s="33">
        <f t="shared" si="18"/>
        <v>100</v>
      </c>
    </row>
    <row r="108" spans="2:10" ht="45" x14ac:dyDescent="0.2">
      <c r="B108" s="32" t="s">
        <v>184</v>
      </c>
      <c r="C108" s="20" t="s">
        <v>185</v>
      </c>
      <c r="D108" s="13">
        <v>0</v>
      </c>
      <c r="E108" s="13">
        <v>6174227626</v>
      </c>
      <c r="F108" s="13">
        <v>0</v>
      </c>
      <c r="G108" s="13">
        <v>6174227626</v>
      </c>
      <c r="H108" s="13">
        <v>0</v>
      </c>
      <c r="I108" s="13">
        <f t="shared" si="17"/>
        <v>-6174227626</v>
      </c>
      <c r="J108" s="33">
        <f t="shared" si="18"/>
        <v>0</v>
      </c>
    </row>
    <row r="109" spans="2:10" ht="12.75" customHeight="1" x14ac:dyDescent="0.2">
      <c r="B109" s="32"/>
      <c r="C109" s="20"/>
      <c r="D109" s="13"/>
      <c r="E109" s="13"/>
      <c r="F109" s="13"/>
      <c r="G109" s="13"/>
      <c r="H109" s="13"/>
      <c r="I109" s="13"/>
      <c r="J109" s="33"/>
    </row>
    <row r="110" spans="2:10" ht="22.5" x14ac:dyDescent="0.2">
      <c r="B110" s="29" t="s">
        <v>186</v>
      </c>
      <c r="C110" s="17" t="s">
        <v>187</v>
      </c>
      <c r="D110" s="16">
        <f>D112</f>
        <v>46503711794</v>
      </c>
      <c r="E110" s="16">
        <f t="shared" ref="E110:H110" si="30">E112</f>
        <v>566005110</v>
      </c>
      <c r="F110" s="16">
        <f t="shared" si="30"/>
        <v>0</v>
      </c>
      <c r="G110" s="16">
        <f t="shared" si="30"/>
        <v>47069716904</v>
      </c>
      <c r="H110" s="16">
        <f t="shared" si="30"/>
        <v>36557817534.110001</v>
      </c>
      <c r="I110" s="16">
        <f t="shared" si="17"/>
        <v>-10511899369.889999</v>
      </c>
      <c r="J110" s="28">
        <f t="shared" si="18"/>
        <v>77.667383487074488</v>
      </c>
    </row>
    <row r="111" spans="2:10" ht="12.75" customHeight="1" x14ac:dyDescent="0.2">
      <c r="B111" s="29"/>
      <c r="C111" s="17"/>
      <c r="D111" s="16"/>
      <c r="E111" s="16"/>
      <c r="F111" s="16"/>
      <c r="G111" s="16"/>
      <c r="H111" s="16"/>
      <c r="I111" s="16"/>
      <c r="J111" s="28"/>
    </row>
    <row r="112" spans="2:10" ht="12.75" customHeight="1" x14ac:dyDescent="0.2">
      <c r="B112" s="29" t="s">
        <v>188</v>
      </c>
      <c r="C112" s="17" t="s">
        <v>189</v>
      </c>
      <c r="D112" s="16">
        <f>D113</f>
        <v>46503711794</v>
      </c>
      <c r="E112" s="16">
        <f t="shared" ref="E112:H112" si="31">E113</f>
        <v>566005110</v>
      </c>
      <c r="F112" s="16">
        <f t="shared" si="31"/>
        <v>0</v>
      </c>
      <c r="G112" s="16">
        <f t="shared" si="31"/>
        <v>47069716904</v>
      </c>
      <c r="H112" s="16">
        <f t="shared" si="31"/>
        <v>36557817534.110001</v>
      </c>
      <c r="I112" s="16">
        <f t="shared" si="17"/>
        <v>-10511899369.889999</v>
      </c>
      <c r="J112" s="28">
        <f t="shared" si="18"/>
        <v>77.667383487074488</v>
      </c>
    </row>
    <row r="113" spans="2:10" ht="22.5" x14ac:dyDescent="0.2">
      <c r="B113" s="30" t="s">
        <v>190</v>
      </c>
      <c r="C113" s="18" t="s">
        <v>191</v>
      </c>
      <c r="D113" s="19">
        <f>D114+D115+D116</f>
        <v>46503711794</v>
      </c>
      <c r="E113" s="19">
        <f t="shared" ref="E113:H113" si="32">E114+E115+E116</f>
        <v>566005110</v>
      </c>
      <c r="F113" s="19">
        <f t="shared" si="32"/>
        <v>0</v>
      </c>
      <c r="G113" s="19">
        <f t="shared" si="32"/>
        <v>47069716904</v>
      </c>
      <c r="H113" s="19">
        <f t="shared" si="32"/>
        <v>36557817534.110001</v>
      </c>
      <c r="I113" s="19">
        <f t="shared" si="17"/>
        <v>-10511899369.889999</v>
      </c>
      <c r="J113" s="31">
        <f t="shared" si="18"/>
        <v>77.667383487074488</v>
      </c>
    </row>
    <row r="114" spans="2:10" ht="12.75" customHeight="1" x14ac:dyDescent="0.2">
      <c r="B114" s="32" t="s">
        <v>192</v>
      </c>
      <c r="C114" s="20" t="s">
        <v>193</v>
      </c>
      <c r="D114" s="13">
        <v>43604124332</v>
      </c>
      <c r="E114" s="13">
        <v>0</v>
      </c>
      <c r="F114" s="13">
        <v>0</v>
      </c>
      <c r="G114" s="13">
        <v>43604124332</v>
      </c>
      <c r="H114" s="13">
        <v>34996461906</v>
      </c>
      <c r="I114" s="13">
        <f t="shared" si="17"/>
        <v>-8607662426</v>
      </c>
      <c r="J114" s="33">
        <f t="shared" si="18"/>
        <v>80.259522332195885</v>
      </c>
    </row>
    <row r="115" spans="2:10" ht="22.5" x14ac:dyDescent="0.2">
      <c r="B115" s="32" t="s">
        <v>194</v>
      </c>
      <c r="C115" s="20" t="s">
        <v>195</v>
      </c>
      <c r="D115" s="13">
        <v>2899587462</v>
      </c>
      <c r="E115" s="13">
        <v>566005110</v>
      </c>
      <c r="F115" s="13">
        <v>0</v>
      </c>
      <c r="G115" s="13">
        <v>3465592572</v>
      </c>
      <c r="H115" s="13">
        <v>1032412365.89</v>
      </c>
      <c r="I115" s="13">
        <f t="shared" si="17"/>
        <v>-2433180206.1100001</v>
      </c>
      <c r="J115" s="33">
        <f t="shared" si="18"/>
        <v>29.790356034096437</v>
      </c>
    </row>
    <row r="116" spans="2:10" ht="33.75" x14ac:dyDescent="0.2">
      <c r="B116" s="32" t="s">
        <v>196</v>
      </c>
      <c r="C116" s="20" t="s">
        <v>197</v>
      </c>
      <c r="D116" s="13">
        <v>0</v>
      </c>
      <c r="E116" s="13">
        <v>0</v>
      </c>
      <c r="F116" s="13">
        <v>0</v>
      </c>
      <c r="G116" s="13">
        <v>0</v>
      </c>
      <c r="H116" s="13">
        <v>528943262.22000003</v>
      </c>
      <c r="I116" s="13">
        <f t="shared" si="17"/>
        <v>528943262.22000003</v>
      </c>
      <c r="J116" s="33">
        <v>0</v>
      </c>
    </row>
    <row r="117" spans="2:10" ht="12.75" customHeight="1" x14ac:dyDescent="0.2">
      <c r="B117" s="32"/>
      <c r="C117" s="20"/>
      <c r="D117" s="13"/>
      <c r="E117" s="13"/>
      <c r="F117" s="13"/>
      <c r="G117" s="13"/>
      <c r="H117" s="13"/>
      <c r="I117" s="13"/>
      <c r="J117" s="33"/>
    </row>
    <row r="118" spans="2:10" ht="22.5" x14ac:dyDescent="0.2">
      <c r="B118" s="29" t="s">
        <v>198</v>
      </c>
      <c r="C118" s="17" t="s">
        <v>199</v>
      </c>
      <c r="D118" s="16">
        <f>D120</f>
        <v>0</v>
      </c>
      <c r="E118" s="16">
        <f t="shared" ref="E118:H118" si="33">E120</f>
        <v>69544501030</v>
      </c>
      <c r="F118" s="16">
        <f t="shared" si="33"/>
        <v>0</v>
      </c>
      <c r="G118" s="16">
        <f t="shared" si="33"/>
        <v>69544501030</v>
      </c>
      <c r="H118" s="16">
        <f t="shared" si="33"/>
        <v>0</v>
      </c>
      <c r="I118" s="16">
        <f t="shared" si="17"/>
        <v>-69544501030</v>
      </c>
      <c r="J118" s="28">
        <f t="shared" si="18"/>
        <v>0</v>
      </c>
    </row>
    <row r="119" spans="2:10" ht="12.75" customHeight="1" x14ac:dyDescent="0.2">
      <c r="B119" s="29"/>
      <c r="C119" s="17"/>
      <c r="D119" s="16"/>
      <c r="E119" s="16"/>
      <c r="F119" s="16"/>
      <c r="G119" s="16"/>
      <c r="H119" s="16"/>
      <c r="I119" s="16"/>
      <c r="J119" s="28"/>
    </row>
    <row r="120" spans="2:10" ht="22.5" x14ac:dyDescent="0.2">
      <c r="B120" s="29" t="s">
        <v>200</v>
      </c>
      <c r="C120" s="17" t="s">
        <v>201</v>
      </c>
      <c r="D120" s="16">
        <f>D121</f>
        <v>0</v>
      </c>
      <c r="E120" s="16">
        <f t="shared" ref="E120:H120" si="34">E121</f>
        <v>69544501030</v>
      </c>
      <c r="F120" s="16">
        <f t="shared" si="34"/>
        <v>0</v>
      </c>
      <c r="G120" s="16">
        <f t="shared" si="34"/>
        <v>69544501030</v>
      </c>
      <c r="H120" s="16">
        <f t="shared" si="34"/>
        <v>0</v>
      </c>
      <c r="I120" s="16">
        <f t="shared" si="17"/>
        <v>-69544501030</v>
      </c>
      <c r="J120" s="28">
        <f t="shared" si="18"/>
        <v>0</v>
      </c>
    </row>
    <row r="121" spans="2:10" ht="22.5" x14ac:dyDescent="0.2">
      <c r="B121" s="30" t="s">
        <v>202</v>
      </c>
      <c r="C121" s="18" t="s">
        <v>203</v>
      </c>
      <c r="D121" s="19">
        <f>D122+D123+D124+D125+D126+D127+D128+D129+D130+D131+D132+D133+D134+D135+D136</f>
        <v>0</v>
      </c>
      <c r="E121" s="19">
        <f t="shared" ref="E121:H121" si="35">E122+E123+E124+E125+E126+E127+E128+E129+E130+E131+E132+E133+E134+E135+E136</f>
        <v>69544501030</v>
      </c>
      <c r="F121" s="19">
        <f t="shared" si="35"/>
        <v>0</v>
      </c>
      <c r="G121" s="19">
        <f t="shared" si="35"/>
        <v>69544501030</v>
      </c>
      <c r="H121" s="19">
        <f t="shared" si="35"/>
        <v>0</v>
      </c>
      <c r="I121" s="19">
        <f t="shared" si="17"/>
        <v>-69544501030</v>
      </c>
      <c r="J121" s="31">
        <f t="shared" si="18"/>
        <v>0</v>
      </c>
    </row>
    <row r="122" spans="2:10" ht="34.5" thickBot="1" x14ac:dyDescent="0.25">
      <c r="B122" s="36" t="s">
        <v>204</v>
      </c>
      <c r="C122" s="37" t="s">
        <v>205</v>
      </c>
      <c r="D122" s="38">
        <v>0</v>
      </c>
      <c r="E122" s="38">
        <v>1854250000</v>
      </c>
      <c r="F122" s="38">
        <v>0</v>
      </c>
      <c r="G122" s="38">
        <v>1854250000</v>
      </c>
      <c r="H122" s="38">
        <v>0</v>
      </c>
      <c r="I122" s="38">
        <f t="shared" si="17"/>
        <v>-1854250000</v>
      </c>
      <c r="J122" s="39">
        <f t="shared" si="18"/>
        <v>0</v>
      </c>
    </row>
    <row r="123" spans="2:10" ht="67.5" x14ac:dyDescent="0.2">
      <c r="B123" s="23" t="s">
        <v>206</v>
      </c>
      <c r="C123" s="40" t="s">
        <v>207</v>
      </c>
      <c r="D123" s="25">
        <v>0</v>
      </c>
      <c r="E123" s="25">
        <v>2346969202</v>
      </c>
      <c r="F123" s="25">
        <v>0</v>
      </c>
      <c r="G123" s="25">
        <v>2346969202</v>
      </c>
      <c r="H123" s="25">
        <v>0</v>
      </c>
      <c r="I123" s="25">
        <f t="shared" si="17"/>
        <v>-2346969202</v>
      </c>
      <c r="J123" s="41">
        <f t="shared" si="18"/>
        <v>0</v>
      </c>
    </row>
    <row r="124" spans="2:10" ht="101.25" x14ac:dyDescent="0.2">
      <c r="B124" s="32" t="s">
        <v>208</v>
      </c>
      <c r="C124" s="20" t="s">
        <v>209</v>
      </c>
      <c r="D124" s="13">
        <v>0</v>
      </c>
      <c r="E124" s="13">
        <v>3029257024</v>
      </c>
      <c r="F124" s="13">
        <v>0</v>
      </c>
      <c r="G124" s="13">
        <v>3029257024</v>
      </c>
      <c r="H124" s="13">
        <v>0</v>
      </c>
      <c r="I124" s="13">
        <f t="shared" si="17"/>
        <v>-3029257024</v>
      </c>
      <c r="J124" s="33">
        <f t="shared" si="18"/>
        <v>0</v>
      </c>
    </row>
    <row r="125" spans="2:10" ht="123.75" x14ac:dyDescent="0.2">
      <c r="B125" s="32" t="s">
        <v>210</v>
      </c>
      <c r="C125" s="20" t="s">
        <v>211</v>
      </c>
      <c r="D125" s="13">
        <v>0</v>
      </c>
      <c r="E125" s="13">
        <v>1999833255</v>
      </c>
      <c r="F125" s="13">
        <v>0</v>
      </c>
      <c r="G125" s="13">
        <v>1999833255</v>
      </c>
      <c r="H125" s="13">
        <v>0</v>
      </c>
      <c r="I125" s="13">
        <f t="shared" si="17"/>
        <v>-1999833255</v>
      </c>
      <c r="J125" s="33">
        <f t="shared" si="18"/>
        <v>0</v>
      </c>
    </row>
    <row r="126" spans="2:10" ht="68.25" customHeight="1" x14ac:dyDescent="0.2">
      <c r="B126" s="32" t="s">
        <v>212</v>
      </c>
      <c r="C126" s="20" t="s">
        <v>213</v>
      </c>
      <c r="D126" s="13">
        <v>0</v>
      </c>
      <c r="E126" s="13">
        <v>1996235775</v>
      </c>
      <c r="F126" s="13">
        <v>0</v>
      </c>
      <c r="G126" s="13">
        <v>1996235775</v>
      </c>
      <c r="H126" s="13">
        <v>0</v>
      </c>
      <c r="I126" s="13">
        <f t="shared" si="17"/>
        <v>-1996235775</v>
      </c>
      <c r="J126" s="33">
        <f t="shared" si="18"/>
        <v>0</v>
      </c>
    </row>
    <row r="127" spans="2:10" ht="79.5" thickBot="1" x14ac:dyDescent="0.25">
      <c r="B127" s="36" t="s">
        <v>214</v>
      </c>
      <c r="C127" s="37" t="s">
        <v>215</v>
      </c>
      <c r="D127" s="38">
        <v>0</v>
      </c>
      <c r="E127" s="38">
        <v>1965943316</v>
      </c>
      <c r="F127" s="38">
        <v>0</v>
      </c>
      <c r="G127" s="38">
        <v>1965943316</v>
      </c>
      <c r="H127" s="38">
        <v>0</v>
      </c>
      <c r="I127" s="38">
        <f t="shared" si="17"/>
        <v>-1965943316</v>
      </c>
      <c r="J127" s="39">
        <f t="shared" si="18"/>
        <v>0</v>
      </c>
    </row>
    <row r="128" spans="2:10" ht="102" customHeight="1" x14ac:dyDescent="0.2">
      <c r="B128" s="23" t="s">
        <v>216</v>
      </c>
      <c r="C128" s="40" t="s">
        <v>217</v>
      </c>
      <c r="D128" s="25">
        <v>0</v>
      </c>
      <c r="E128" s="25">
        <v>1999112639</v>
      </c>
      <c r="F128" s="25">
        <v>0</v>
      </c>
      <c r="G128" s="25">
        <v>1999112639</v>
      </c>
      <c r="H128" s="25">
        <v>0</v>
      </c>
      <c r="I128" s="25">
        <f t="shared" si="17"/>
        <v>-1999112639</v>
      </c>
      <c r="J128" s="41">
        <f t="shared" si="18"/>
        <v>0</v>
      </c>
    </row>
    <row r="129" spans="2:10" ht="123.75" x14ac:dyDescent="0.2">
      <c r="B129" s="32" t="s">
        <v>218</v>
      </c>
      <c r="C129" s="20" t="s">
        <v>219</v>
      </c>
      <c r="D129" s="13">
        <v>0</v>
      </c>
      <c r="E129" s="13">
        <v>1998157619</v>
      </c>
      <c r="F129" s="13">
        <v>0</v>
      </c>
      <c r="G129" s="13">
        <v>1998157619</v>
      </c>
      <c r="H129" s="13">
        <v>0</v>
      </c>
      <c r="I129" s="13">
        <f t="shared" si="17"/>
        <v>-1998157619</v>
      </c>
      <c r="J129" s="33">
        <f t="shared" si="18"/>
        <v>0</v>
      </c>
    </row>
    <row r="130" spans="2:10" ht="159.75" customHeight="1" x14ac:dyDescent="0.2">
      <c r="B130" s="32" t="s">
        <v>220</v>
      </c>
      <c r="C130" s="20" t="s">
        <v>221</v>
      </c>
      <c r="D130" s="13">
        <v>0</v>
      </c>
      <c r="E130" s="13">
        <v>374921465</v>
      </c>
      <c r="F130" s="13">
        <v>0</v>
      </c>
      <c r="G130" s="13">
        <v>374921465</v>
      </c>
      <c r="H130" s="13">
        <v>0</v>
      </c>
      <c r="I130" s="13">
        <f t="shared" si="17"/>
        <v>-374921465</v>
      </c>
      <c r="J130" s="33">
        <f t="shared" si="18"/>
        <v>0</v>
      </c>
    </row>
    <row r="131" spans="2:10" ht="124.5" thickBot="1" x14ac:dyDescent="0.25">
      <c r="B131" s="36" t="s">
        <v>222</v>
      </c>
      <c r="C131" s="37" t="s">
        <v>223</v>
      </c>
      <c r="D131" s="38">
        <v>0</v>
      </c>
      <c r="E131" s="38">
        <v>9089375640</v>
      </c>
      <c r="F131" s="38">
        <v>0</v>
      </c>
      <c r="G131" s="38">
        <v>9089375640</v>
      </c>
      <c r="H131" s="38">
        <v>0</v>
      </c>
      <c r="I131" s="38">
        <f t="shared" si="17"/>
        <v>-9089375640</v>
      </c>
      <c r="J131" s="39">
        <f t="shared" si="18"/>
        <v>0</v>
      </c>
    </row>
    <row r="132" spans="2:10" ht="135" x14ac:dyDescent="0.2">
      <c r="B132" s="23" t="s">
        <v>224</v>
      </c>
      <c r="C132" s="40" t="s">
        <v>225</v>
      </c>
      <c r="D132" s="25">
        <v>0</v>
      </c>
      <c r="E132" s="25">
        <v>13692943309</v>
      </c>
      <c r="F132" s="25">
        <v>0</v>
      </c>
      <c r="G132" s="25">
        <v>13692943309</v>
      </c>
      <c r="H132" s="25">
        <v>0</v>
      </c>
      <c r="I132" s="25">
        <f t="shared" si="17"/>
        <v>-13692943309</v>
      </c>
      <c r="J132" s="41">
        <f t="shared" si="18"/>
        <v>0</v>
      </c>
    </row>
    <row r="133" spans="2:10" ht="67.5" x14ac:dyDescent="0.2">
      <c r="B133" s="32" t="s">
        <v>226</v>
      </c>
      <c r="C133" s="20" t="s">
        <v>227</v>
      </c>
      <c r="D133" s="13">
        <v>0</v>
      </c>
      <c r="E133" s="13">
        <v>2750000000</v>
      </c>
      <c r="F133" s="13">
        <v>0</v>
      </c>
      <c r="G133" s="13">
        <v>2750000000</v>
      </c>
      <c r="H133" s="13">
        <v>0</v>
      </c>
      <c r="I133" s="13">
        <f t="shared" si="17"/>
        <v>-2750000000</v>
      </c>
      <c r="J133" s="33">
        <f t="shared" si="18"/>
        <v>0</v>
      </c>
    </row>
    <row r="134" spans="2:10" ht="180.75" thickBot="1" x14ac:dyDescent="0.25">
      <c r="B134" s="36" t="s">
        <v>228</v>
      </c>
      <c r="C134" s="37" t="s">
        <v>229</v>
      </c>
      <c r="D134" s="38">
        <v>0</v>
      </c>
      <c r="E134" s="38">
        <v>14999477266</v>
      </c>
      <c r="F134" s="38">
        <v>0</v>
      </c>
      <c r="G134" s="38">
        <v>14999477266</v>
      </c>
      <c r="H134" s="38">
        <v>0</v>
      </c>
      <c r="I134" s="38">
        <f t="shared" si="17"/>
        <v>-14999477266</v>
      </c>
      <c r="J134" s="39">
        <f t="shared" si="18"/>
        <v>0</v>
      </c>
    </row>
    <row r="135" spans="2:10" ht="156.75" customHeight="1" x14ac:dyDescent="0.2">
      <c r="B135" s="23" t="s">
        <v>230</v>
      </c>
      <c r="C135" s="40" t="s">
        <v>231</v>
      </c>
      <c r="D135" s="25">
        <v>0</v>
      </c>
      <c r="E135" s="25">
        <v>6507575146</v>
      </c>
      <c r="F135" s="25">
        <v>0</v>
      </c>
      <c r="G135" s="25">
        <v>6507575146</v>
      </c>
      <c r="H135" s="25">
        <v>0</v>
      </c>
      <c r="I135" s="25">
        <f t="shared" si="17"/>
        <v>-6507575146</v>
      </c>
      <c r="J135" s="41">
        <f t="shared" si="18"/>
        <v>0</v>
      </c>
    </row>
    <row r="136" spans="2:10" ht="157.5" x14ac:dyDescent="0.2">
      <c r="B136" s="32" t="s">
        <v>232</v>
      </c>
      <c r="C136" s="20" t="s">
        <v>233</v>
      </c>
      <c r="D136" s="13">
        <v>0</v>
      </c>
      <c r="E136" s="13">
        <v>4940449374</v>
      </c>
      <c r="F136" s="13">
        <v>0</v>
      </c>
      <c r="G136" s="13">
        <v>4940449374</v>
      </c>
      <c r="H136" s="13">
        <v>0</v>
      </c>
      <c r="I136" s="13">
        <f t="shared" si="17"/>
        <v>-4940449374</v>
      </c>
      <c r="J136" s="33">
        <f t="shared" si="18"/>
        <v>0</v>
      </c>
    </row>
    <row r="137" spans="2:10" x14ac:dyDescent="0.2">
      <c r="B137" s="32"/>
      <c r="C137" s="12"/>
      <c r="D137" s="12"/>
      <c r="E137" s="12"/>
      <c r="F137" s="12"/>
      <c r="G137" s="12"/>
      <c r="H137" s="12"/>
      <c r="I137" s="12"/>
      <c r="J137" s="46"/>
    </row>
    <row r="138" spans="2:10" x14ac:dyDescent="0.2">
      <c r="B138" s="32"/>
      <c r="C138" s="12"/>
      <c r="D138" s="12"/>
      <c r="E138" s="12"/>
      <c r="F138" s="12"/>
      <c r="G138" s="12"/>
      <c r="H138" s="12"/>
      <c r="I138" s="12"/>
      <c r="J138" s="46"/>
    </row>
    <row r="139" spans="2:10" x14ac:dyDescent="0.2">
      <c r="B139" s="71" t="s">
        <v>252</v>
      </c>
      <c r="C139" s="72"/>
      <c r="D139" s="72"/>
      <c r="E139" s="72"/>
      <c r="F139" s="72"/>
      <c r="G139" s="72"/>
      <c r="H139" s="72"/>
      <c r="I139" s="72"/>
      <c r="J139" s="73"/>
    </row>
    <row r="140" spans="2:10" x14ac:dyDescent="0.2">
      <c r="B140" s="52" t="s">
        <v>253</v>
      </c>
      <c r="C140" s="53"/>
      <c r="D140" s="53"/>
      <c r="E140" s="53"/>
      <c r="F140" s="53"/>
      <c r="G140" s="53"/>
      <c r="H140" s="53"/>
      <c r="I140" s="53"/>
      <c r="J140" s="54"/>
    </row>
    <row r="141" spans="2:10" ht="23.25" customHeight="1" x14ac:dyDescent="0.2">
      <c r="B141" s="52" t="s">
        <v>254</v>
      </c>
      <c r="C141" s="53"/>
      <c r="D141" s="53"/>
      <c r="E141" s="53"/>
      <c r="F141" s="53"/>
      <c r="G141" s="53"/>
      <c r="H141" s="53"/>
      <c r="I141" s="53"/>
      <c r="J141" s="54"/>
    </row>
    <row r="142" spans="2:10" x14ac:dyDescent="0.2">
      <c r="B142" s="32"/>
      <c r="C142" s="12"/>
      <c r="D142" s="12"/>
      <c r="E142" s="12"/>
      <c r="F142" s="12"/>
      <c r="G142" s="12"/>
      <c r="H142" s="12"/>
      <c r="I142" s="12"/>
      <c r="J142" s="46"/>
    </row>
    <row r="143" spans="2:10" x14ac:dyDescent="0.2">
      <c r="B143" s="32"/>
      <c r="C143" s="12"/>
      <c r="D143" s="12"/>
      <c r="E143" s="12"/>
      <c r="F143" s="12"/>
      <c r="G143" s="12"/>
      <c r="H143" s="12"/>
      <c r="I143" s="12"/>
      <c r="J143" s="46"/>
    </row>
    <row r="144" spans="2:10" x14ac:dyDescent="0.2">
      <c r="B144" s="32"/>
      <c r="C144" s="12"/>
      <c r="D144" s="12"/>
      <c r="E144" s="12"/>
      <c r="F144" s="12"/>
      <c r="G144" s="12"/>
      <c r="H144" s="12"/>
      <c r="I144" s="12"/>
      <c r="J144" s="46"/>
    </row>
    <row r="145" spans="2:10" x14ac:dyDescent="0.2">
      <c r="B145" s="32"/>
      <c r="C145" s="12"/>
      <c r="D145" s="12"/>
      <c r="E145" s="12"/>
      <c r="F145" s="12"/>
      <c r="G145" s="12"/>
      <c r="H145" s="12"/>
      <c r="I145" s="12"/>
      <c r="J145" s="46"/>
    </row>
    <row r="146" spans="2:10" x14ac:dyDescent="0.2">
      <c r="B146" s="32"/>
      <c r="C146" s="12"/>
      <c r="D146" s="12"/>
      <c r="E146" s="12"/>
      <c r="F146" s="12"/>
      <c r="G146" s="12"/>
      <c r="H146" s="12"/>
      <c r="I146" s="12"/>
      <c r="J146" s="46"/>
    </row>
    <row r="147" spans="2:10" x14ac:dyDescent="0.2">
      <c r="B147" s="32"/>
      <c r="C147" s="12"/>
      <c r="D147" s="12"/>
      <c r="E147" s="12"/>
      <c r="F147" s="12"/>
      <c r="G147" s="12"/>
      <c r="H147" s="12"/>
      <c r="I147" s="12"/>
      <c r="J147" s="46"/>
    </row>
    <row r="148" spans="2:10" x14ac:dyDescent="0.2">
      <c r="B148" s="32"/>
      <c r="C148" s="12"/>
      <c r="D148" s="12"/>
      <c r="E148" s="12"/>
      <c r="F148" s="12"/>
      <c r="G148" s="12"/>
      <c r="H148" s="12"/>
      <c r="I148" s="12"/>
      <c r="J148" s="46"/>
    </row>
    <row r="149" spans="2:10" x14ac:dyDescent="0.2">
      <c r="B149" s="32"/>
      <c r="C149" s="12"/>
      <c r="D149" s="12"/>
      <c r="E149" s="12"/>
      <c r="F149" s="12"/>
      <c r="G149" s="12"/>
      <c r="H149" s="12"/>
      <c r="I149" s="12"/>
      <c r="J149" s="46"/>
    </row>
    <row r="150" spans="2:10" x14ac:dyDescent="0.2">
      <c r="B150" s="32"/>
      <c r="C150" s="12"/>
      <c r="D150" s="12"/>
      <c r="E150" s="12"/>
      <c r="F150" s="12"/>
      <c r="G150" s="12"/>
      <c r="H150" s="12"/>
      <c r="I150" s="12"/>
      <c r="J150" s="46"/>
    </row>
    <row r="151" spans="2:10" x14ac:dyDescent="0.2">
      <c r="B151" s="32"/>
      <c r="C151" s="12"/>
      <c r="D151" s="12"/>
      <c r="E151" s="12"/>
      <c r="F151" s="12"/>
      <c r="G151" s="12"/>
      <c r="H151" s="12"/>
      <c r="I151" s="12"/>
      <c r="J151" s="46"/>
    </row>
    <row r="152" spans="2:10" ht="12" thickBot="1" x14ac:dyDescent="0.25">
      <c r="B152" s="36"/>
      <c r="C152" s="47"/>
      <c r="D152" s="47"/>
      <c r="E152" s="47"/>
      <c r="F152" s="47"/>
      <c r="G152" s="47"/>
      <c r="H152" s="47"/>
      <c r="I152" s="47"/>
      <c r="J152" s="48"/>
    </row>
  </sheetData>
  <mergeCells count="19">
    <mergeCell ref="H8:H9"/>
    <mergeCell ref="B139:J139"/>
    <mergeCell ref="B140:J140"/>
    <mergeCell ref="B141:J141"/>
    <mergeCell ref="C1:H1"/>
    <mergeCell ref="I1:I7"/>
    <mergeCell ref="C2:H2"/>
    <mergeCell ref="C3:H3"/>
    <mergeCell ref="C4:H4"/>
    <mergeCell ref="C5:H5"/>
    <mergeCell ref="C6:H6"/>
    <mergeCell ref="I8:I9"/>
    <mergeCell ref="J8:J9"/>
    <mergeCell ref="E10:F10"/>
    <mergeCell ref="B8:B9"/>
    <mergeCell ref="C8:C9"/>
    <mergeCell ref="D8:D9"/>
    <mergeCell ref="E8:F8"/>
    <mergeCell ref="G8:G9"/>
  </mergeCells>
  <pageMargins left="0.70866141732283472" right="0.70866141732283472" top="0.74803149606299213" bottom="0.74803149606299213" header="0.31496062992125984" footer="0.31496062992125984"/>
  <pageSetup scale="95" orientation="landscape"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Hoja2</vt:lpstr>
      <vt:lpstr>Hoja2!Títulos_a_imprimir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Bernardo Toro</cp:lastModifiedBy>
  <cp:lastPrinted>2021-12-13T13:52:32Z</cp:lastPrinted>
  <dcterms:created xsi:type="dcterms:W3CDTF">2021-12-02T13:21:16Z</dcterms:created>
  <dcterms:modified xsi:type="dcterms:W3CDTF">2021-12-14T14:44:30Z</dcterms:modified>
</cp:coreProperties>
</file>