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OCTUBRE\"/>
    </mc:Choice>
  </mc:AlternateContent>
  <bookViews>
    <workbookView xWindow="0" yWindow="0" windowWidth="28800" windowHeight="11730"/>
  </bookViews>
  <sheets>
    <sheet name="Hoja2" sheetId="3" r:id="rId1"/>
  </sheets>
  <definedNames>
    <definedName name="_xlnm.Print_Titles" localSheetId="0">Hoja2!$1:$9</definedName>
  </definedNames>
  <calcPr calcId="162913"/>
</workbook>
</file>

<file path=xl/calcChain.xml><?xml version="1.0" encoding="utf-8"?>
<calcChain xmlns="http://schemas.openxmlformats.org/spreadsheetml/2006/main">
  <c r="L30" i="3" l="1"/>
  <c r="L31" i="3"/>
  <c r="L32" i="3"/>
  <c r="L33" i="3"/>
  <c r="L34" i="3"/>
  <c r="L36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4" i="3"/>
  <c r="L65" i="3"/>
  <c r="L66" i="3"/>
  <c r="L67" i="3"/>
  <c r="L68" i="3"/>
  <c r="L70" i="3"/>
  <c r="L71" i="3"/>
  <c r="L72" i="3"/>
  <c r="L73" i="3"/>
  <c r="L74" i="3"/>
  <c r="L75" i="3"/>
  <c r="L76" i="3"/>
  <c r="L77" i="3"/>
  <c r="L78" i="3"/>
  <c r="L81" i="3"/>
  <c r="L82" i="3"/>
  <c r="L83" i="3"/>
  <c r="L84" i="3"/>
  <c r="L85" i="3"/>
  <c r="L86" i="3"/>
  <c r="L88" i="3"/>
  <c r="L89" i="3"/>
  <c r="L90" i="3"/>
  <c r="L92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3" i="3"/>
  <c r="L115" i="3"/>
  <c r="L116" i="3"/>
  <c r="L117" i="3"/>
  <c r="L118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4" i="3"/>
  <c r="L135" i="3"/>
  <c r="L136" i="3"/>
  <c r="L138" i="3"/>
  <c r="L139" i="3"/>
  <c r="L140" i="3"/>
  <c r="L141" i="3"/>
  <c r="L142" i="3"/>
  <c r="L143" i="3"/>
  <c r="L144" i="3"/>
  <c r="L145" i="3"/>
  <c r="L147" i="3"/>
  <c r="L149" i="3"/>
  <c r="L150" i="3"/>
  <c r="L151" i="3"/>
  <c r="L154" i="3"/>
  <c r="L155" i="3"/>
  <c r="L156" i="3"/>
  <c r="L163" i="3"/>
  <c r="L165" i="3"/>
  <c r="L166" i="3"/>
  <c r="L167" i="3"/>
  <c r="L168" i="3"/>
  <c r="L170" i="3"/>
  <c r="L171" i="3"/>
  <c r="L172" i="3"/>
  <c r="L174" i="3"/>
  <c r="L175" i="3"/>
  <c r="L176" i="3"/>
  <c r="L177" i="3"/>
  <c r="L178" i="3"/>
  <c r="L179" i="3"/>
  <c r="L182" i="3"/>
  <c r="L183" i="3"/>
  <c r="L185" i="3"/>
  <c r="L186" i="3"/>
  <c r="L187" i="3"/>
  <c r="L188" i="3"/>
  <c r="L189" i="3"/>
  <c r="L190" i="3"/>
  <c r="L191" i="3"/>
  <c r="L192" i="3"/>
  <c r="L194" i="3"/>
  <c r="L195" i="3"/>
  <c r="L196" i="3"/>
  <c r="L197" i="3"/>
  <c r="L198" i="3"/>
  <c r="L199" i="3"/>
  <c r="L200" i="3"/>
  <c r="L201" i="3"/>
  <c r="L202" i="3"/>
  <c r="L203" i="3"/>
  <c r="L206" i="3"/>
  <c r="L207" i="3"/>
  <c r="L208" i="3"/>
  <c r="L209" i="3"/>
  <c r="L210" i="3"/>
  <c r="L211" i="3"/>
  <c r="L212" i="3"/>
  <c r="L213" i="3"/>
  <c r="L214" i="3"/>
  <c r="L215" i="3"/>
  <c r="L217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3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7" i="3"/>
  <c r="L258" i="3"/>
  <c r="L259" i="3"/>
  <c r="L262" i="3"/>
  <c r="L264" i="3"/>
  <c r="L265" i="3"/>
  <c r="L266" i="3"/>
  <c r="L267" i="3"/>
  <c r="L269" i="3"/>
  <c r="L270" i="3"/>
  <c r="L271" i="3"/>
  <c r="K24" i="3"/>
  <c r="K28" i="3"/>
  <c r="K30" i="3"/>
  <c r="K31" i="3"/>
  <c r="K32" i="3"/>
  <c r="K33" i="3"/>
  <c r="K34" i="3"/>
  <c r="K36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81" i="3"/>
  <c r="K82" i="3"/>
  <c r="K83" i="3"/>
  <c r="K84" i="3"/>
  <c r="K85" i="3"/>
  <c r="K86" i="3"/>
  <c r="K87" i="3"/>
  <c r="K88" i="3"/>
  <c r="K89" i="3"/>
  <c r="K90" i="3"/>
  <c r="K92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3" i="3"/>
  <c r="K115" i="3"/>
  <c r="K116" i="3"/>
  <c r="K117" i="3"/>
  <c r="K118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4" i="3"/>
  <c r="K135" i="3"/>
  <c r="K136" i="3"/>
  <c r="K138" i="3"/>
  <c r="K139" i="3"/>
  <c r="K140" i="3"/>
  <c r="K141" i="3"/>
  <c r="K142" i="3"/>
  <c r="K143" i="3"/>
  <c r="K144" i="3"/>
  <c r="K145" i="3"/>
  <c r="K147" i="3"/>
  <c r="K149" i="3"/>
  <c r="K150" i="3"/>
  <c r="K151" i="3"/>
  <c r="K154" i="3"/>
  <c r="K155" i="3"/>
  <c r="K156" i="3"/>
  <c r="K163" i="3"/>
  <c r="K165" i="3"/>
  <c r="K166" i="3"/>
  <c r="K167" i="3"/>
  <c r="K168" i="3"/>
  <c r="K170" i="3"/>
  <c r="K171" i="3"/>
  <c r="K172" i="3"/>
  <c r="K173" i="3"/>
  <c r="K174" i="3"/>
  <c r="K175" i="3"/>
  <c r="K176" i="3"/>
  <c r="K177" i="3"/>
  <c r="K178" i="3"/>
  <c r="K179" i="3"/>
  <c r="K182" i="3"/>
  <c r="K183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6" i="3"/>
  <c r="K207" i="3"/>
  <c r="K208" i="3"/>
  <c r="K209" i="3"/>
  <c r="K210" i="3"/>
  <c r="K211" i="3"/>
  <c r="K212" i="3"/>
  <c r="K213" i="3"/>
  <c r="K214" i="3"/>
  <c r="K215" i="3"/>
  <c r="K217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7" i="3"/>
  <c r="K258" i="3"/>
  <c r="K259" i="3"/>
  <c r="K262" i="3"/>
  <c r="K264" i="3"/>
  <c r="K265" i="3"/>
  <c r="K266" i="3"/>
  <c r="K267" i="3"/>
  <c r="K269" i="3"/>
  <c r="K270" i="3"/>
  <c r="K271" i="3"/>
  <c r="J25" i="3"/>
  <c r="J30" i="3"/>
  <c r="J31" i="3"/>
  <c r="J32" i="3"/>
  <c r="J33" i="3"/>
  <c r="J34" i="3"/>
  <c r="J36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81" i="3"/>
  <c r="J82" i="3"/>
  <c r="J83" i="3"/>
  <c r="J84" i="3"/>
  <c r="J85" i="3"/>
  <c r="J86" i="3"/>
  <c r="J87" i="3"/>
  <c r="J88" i="3"/>
  <c r="J89" i="3"/>
  <c r="J90" i="3"/>
  <c r="J92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3" i="3"/>
  <c r="J115" i="3"/>
  <c r="J116" i="3"/>
  <c r="J117" i="3"/>
  <c r="J118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4" i="3"/>
  <c r="J135" i="3"/>
  <c r="J136" i="3"/>
  <c r="J138" i="3"/>
  <c r="J139" i="3"/>
  <c r="J140" i="3"/>
  <c r="J141" i="3"/>
  <c r="J142" i="3"/>
  <c r="J143" i="3"/>
  <c r="J144" i="3"/>
  <c r="J145" i="3"/>
  <c r="J147" i="3"/>
  <c r="J149" i="3"/>
  <c r="J150" i="3"/>
  <c r="J151" i="3"/>
  <c r="J154" i="3"/>
  <c r="J155" i="3"/>
  <c r="J156" i="3"/>
  <c r="J163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7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7" i="3"/>
  <c r="J258" i="3"/>
  <c r="J259" i="3"/>
  <c r="J262" i="3"/>
  <c r="J264" i="3"/>
  <c r="J265" i="3"/>
  <c r="J266" i="3"/>
  <c r="J267" i="3"/>
  <c r="J269" i="3"/>
  <c r="J270" i="3"/>
  <c r="J27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2" i="3"/>
  <c r="I53" i="3"/>
  <c r="I54" i="3"/>
  <c r="I55" i="3"/>
  <c r="I56" i="3"/>
  <c r="I57" i="3"/>
  <c r="I58" i="3"/>
  <c r="I61" i="3"/>
  <c r="I63" i="3"/>
  <c r="I64" i="3"/>
  <c r="I65" i="3"/>
  <c r="I66" i="3"/>
  <c r="I67" i="3"/>
  <c r="I68" i="3"/>
  <c r="I69" i="3"/>
  <c r="I71" i="3"/>
  <c r="I72" i="3"/>
  <c r="I74" i="3"/>
  <c r="I75" i="3"/>
  <c r="I76" i="3"/>
  <c r="I80" i="3"/>
  <c r="I82" i="3"/>
  <c r="I85" i="3"/>
  <c r="I87" i="3"/>
  <c r="I88" i="3"/>
  <c r="I89" i="3"/>
  <c r="I91" i="3"/>
  <c r="I92" i="3"/>
  <c r="I93" i="3"/>
  <c r="I95" i="3"/>
  <c r="I99" i="3"/>
  <c r="I101" i="3"/>
  <c r="I105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5" i="3"/>
  <c r="I126" i="3"/>
  <c r="I127" i="3"/>
  <c r="I128" i="3"/>
  <c r="I129" i="3"/>
  <c r="I130" i="3"/>
  <c r="I131" i="3"/>
  <c r="I133" i="3"/>
  <c r="I135" i="3"/>
  <c r="I136" i="3"/>
  <c r="I137" i="3"/>
  <c r="I138" i="3"/>
  <c r="I139" i="3"/>
  <c r="I140" i="3"/>
  <c r="I141" i="3"/>
  <c r="I143" i="3"/>
  <c r="I144" i="3"/>
  <c r="I145" i="3"/>
  <c r="I151" i="3"/>
  <c r="I153" i="3"/>
  <c r="I156" i="3"/>
  <c r="I157" i="3"/>
  <c r="I158" i="3"/>
  <c r="I161" i="3"/>
  <c r="I168" i="3"/>
  <c r="I169" i="3"/>
  <c r="I172" i="3"/>
  <c r="I173" i="3"/>
  <c r="I174" i="3"/>
  <c r="I175" i="3"/>
  <c r="I176" i="3"/>
  <c r="I177" i="3"/>
  <c r="I178" i="3"/>
  <c r="I179" i="3"/>
  <c r="I181" i="3"/>
  <c r="I184" i="3"/>
  <c r="I185" i="3"/>
  <c r="I186" i="3"/>
  <c r="I190" i="3"/>
  <c r="I191" i="3"/>
  <c r="I192" i="3"/>
  <c r="I193" i="3"/>
  <c r="I196" i="3"/>
  <c r="I197" i="3"/>
  <c r="I198" i="3"/>
  <c r="I199" i="3"/>
  <c r="I201" i="3"/>
  <c r="I202" i="3"/>
  <c r="I203" i="3"/>
  <c r="I205" i="3"/>
  <c r="I207" i="3"/>
  <c r="I211" i="3"/>
  <c r="I212" i="3"/>
  <c r="I215" i="3"/>
  <c r="I217" i="3"/>
  <c r="I222" i="3"/>
  <c r="I225" i="3"/>
  <c r="I226" i="3"/>
  <c r="I228" i="3"/>
  <c r="I229" i="3"/>
  <c r="I232" i="3"/>
  <c r="I233" i="3"/>
  <c r="I234" i="3"/>
  <c r="I236" i="3"/>
  <c r="I240" i="3"/>
  <c r="I243" i="3"/>
  <c r="I244" i="3"/>
  <c r="I246" i="3"/>
  <c r="I247" i="3"/>
  <c r="I248" i="3"/>
  <c r="I251" i="3"/>
  <c r="I252" i="3"/>
  <c r="I253" i="3"/>
  <c r="I254" i="3"/>
  <c r="I255" i="3"/>
  <c r="I256" i="3"/>
  <c r="I258" i="3"/>
  <c r="I259" i="3"/>
  <c r="I260" i="3"/>
  <c r="I267" i="3"/>
  <c r="I271" i="3"/>
  <c r="F12" i="3"/>
  <c r="F11" i="3" s="1"/>
  <c r="F13" i="3"/>
  <c r="F14" i="3"/>
  <c r="H15" i="3"/>
  <c r="G15" i="3"/>
  <c r="F15" i="3"/>
  <c r="E15" i="3"/>
  <c r="F16" i="3"/>
  <c r="J16" i="3" s="1"/>
  <c r="F17" i="3"/>
  <c r="H18" i="3"/>
  <c r="G18" i="3"/>
  <c r="F18" i="3"/>
  <c r="E18" i="3"/>
  <c r="H19" i="3"/>
  <c r="L19" i="3" s="1"/>
  <c r="G19" i="3"/>
  <c r="K19" i="3" s="1"/>
  <c r="F19" i="3"/>
  <c r="J19" i="3" s="1"/>
  <c r="E19" i="3"/>
  <c r="H20" i="3"/>
  <c r="L20" i="3" s="1"/>
  <c r="G20" i="3"/>
  <c r="K20" i="3" s="1"/>
  <c r="F20" i="3"/>
  <c r="J20" i="3" s="1"/>
  <c r="E20" i="3"/>
  <c r="D15" i="3"/>
  <c r="D18" i="3"/>
  <c r="H24" i="3"/>
  <c r="L24" i="3" s="1"/>
  <c r="G24" i="3"/>
  <c r="G12" i="3" s="1"/>
  <c r="F24" i="3"/>
  <c r="J24" i="3" s="1"/>
  <c r="E24" i="3"/>
  <c r="E12" i="3" s="1"/>
  <c r="H25" i="3"/>
  <c r="L25" i="3" s="1"/>
  <c r="G25" i="3"/>
  <c r="K25" i="3" s="1"/>
  <c r="F25" i="3"/>
  <c r="E25" i="3"/>
  <c r="H26" i="3"/>
  <c r="L26" i="3" s="1"/>
  <c r="G26" i="3"/>
  <c r="K26" i="3" s="1"/>
  <c r="F26" i="3"/>
  <c r="J26" i="3" s="1"/>
  <c r="E26" i="3"/>
  <c r="E17" i="3" s="1"/>
  <c r="H27" i="3"/>
  <c r="H16" i="3" s="1"/>
  <c r="G27" i="3"/>
  <c r="K27" i="3" s="1"/>
  <c r="F27" i="3"/>
  <c r="J27" i="3" s="1"/>
  <c r="E27" i="3"/>
  <c r="E16" i="3" s="1"/>
  <c r="H28" i="3"/>
  <c r="H13" i="3" s="1"/>
  <c r="L13" i="3" s="1"/>
  <c r="G28" i="3"/>
  <c r="G13" i="3" s="1"/>
  <c r="K13" i="3" s="1"/>
  <c r="F28" i="3"/>
  <c r="J28" i="3" s="1"/>
  <c r="E28" i="3"/>
  <c r="E13" i="3" s="1"/>
  <c r="E11" i="3" l="1"/>
  <c r="J11" i="3" s="1"/>
  <c r="J13" i="3"/>
  <c r="K12" i="3"/>
  <c r="J17" i="3"/>
  <c r="G17" i="3"/>
  <c r="K17" i="3" s="1"/>
  <c r="G16" i="3"/>
  <c r="K16" i="3" s="1"/>
  <c r="G14" i="3"/>
  <c r="K14" i="3" s="1"/>
  <c r="J12" i="3"/>
  <c r="L27" i="3"/>
  <c r="L28" i="3"/>
  <c r="H17" i="3"/>
  <c r="H14" i="3"/>
  <c r="L14" i="3" s="1"/>
  <c r="H12" i="3"/>
  <c r="E14" i="3"/>
  <c r="H22" i="3"/>
  <c r="L22" i="3" s="1"/>
  <c r="E22" i="3"/>
  <c r="F22" i="3"/>
  <c r="G22" i="3"/>
  <c r="K22" i="3" l="1"/>
  <c r="L17" i="3"/>
  <c r="J14" i="3"/>
  <c r="J22" i="3"/>
  <c r="G11" i="3"/>
  <c r="K11" i="3" s="1"/>
  <c r="H11" i="3"/>
  <c r="L12" i="3"/>
  <c r="L16" i="3"/>
  <c r="L11" i="3" l="1"/>
  <c r="D270" i="3" l="1"/>
  <c r="D266" i="3"/>
  <c r="D257" i="3"/>
  <c r="I257" i="3" s="1"/>
  <c r="D250" i="3"/>
  <c r="I250" i="3" s="1"/>
  <c r="D245" i="3"/>
  <c r="I245" i="3" s="1"/>
  <c r="D242" i="3"/>
  <c r="I242" i="3" s="1"/>
  <c r="D239" i="3"/>
  <c r="D235" i="3"/>
  <c r="I235" i="3" s="1"/>
  <c r="D231" i="3"/>
  <c r="I231" i="3" s="1"/>
  <c r="D227" i="3"/>
  <c r="I227" i="3" s="1"/>
  <c r="D224" i="3"/>
  <c r="I224" i="3" s="1"/>
  <c r="D221" i="3"/>
  <c r="D214" i="3"/>
  <c r="D210" i="3"/>
  <c r="D206" i="3"/>
  <c r="I206" i="3" s="1"/>
  <c r="D204" i="3"/>
  <c r="I204" i="3" s="1"/>
  <c r="D195" i="3"/>
  <c r="D189" i="3"/>
  <c r="D183" i="3"/>
  <c r="D180" i="3"/>
  <c r="I180" i="3" s="1"/>
  <c r="D171" i="3"/>
  <c r="I171" i="3" s="1"/>
  <c r="D167" i="3"/>
  <c r="D160" i="3"/>
  <c r="D155" i="3"/>
  <c r="D152" i="3"/>
  <c r="I152" i="3" s="1"/>
  <c r="D150" i="3"/>
  <c r="I150" i="3" s="1"/>
  <c r="D142" i="3"/>
  <c r="I142" i="3" s="1"/>
  <c r="D134" i="3"/>
  <c r="I134" i="3" s="1"/>
  <c r="D132" i="3"/>
  <c r="I132" i="3" s="1"/>
  <c r="D124" i="3"/>
  <c r="I124" i="3" s="1"/>
  <c r="D108" i="3"/>
  <c r="D104" i="3"/>
  <c r="D100" i="3"/>
  <c r="I100" i="3" s="1"/>
  <c r="D98" i="3"/>
  <c r="I98" i="3" s="1"/>
  <c r="D94" i="3"/>
  <c r="I94" i="3" s="1"/>
  <c r="D90" i="3"/>
  <c r="I90" i="3" s="1"/>
  <c r="D86" i="3"/>
  <c r="I86" i="3" s="1"/>
  <c r="D84" i="3"/>
  <c r="I84" i="3" s="1"/>
  <c r="D81" i="3"/>
  <c r="I81" i="3" s="1"/>
  <c r="D79" i="3"/>
  <c r="I79" i="3" s="1"/>
  <c r="D73" i="3"/>
  <c r="I73" i="3" s="1"/>
  <c r="D70" i="3"/>
  <c r="I70" i="3" s="1"/>
  <c r="D62" i="3"/>
  <c r="I62" i="3" s="1"/>
  <c r="D60" i="3"/>
  <c r="I60" i="3" s="1"/>
  <c r="D51" i="3"/>
  <c r="I51" i="3" s="1"/>
  <c r="D45" i="3"/>
  <c r="I45" i="3" s="1"/>
  <c r="D31" i="3"/>
  <c r="I31" i="3" s="1"/>
  <c r="D166" i="3" l="1"/>
  <c r="I166" i="3" s="1"/>
  <c r="I167" i="3"/>
  <c r="D188" i="3"/>
  <c r="I188" i="3" s="1"/>
  <c r="I189" i="3"/>
  <c r="D209" i="3"/>
  <c r="I210" i="3"/>
  <c r="D265" i="3"/>
  <c r="I266" i="3"/>
  <c r="D194" i="3"/>
  <c r="I194" i="3" s="1"/>
  <c r="I195" i="3"/>
  <c r="D213" i="3"/>
  <c r="I213" i="3" s="1"/>
  <c r="I214" i="3"/>
  <c r="D269" i="3"/>
  <c r="I270" i="3"/>
  <c r="D103" i="3"/>
  <c r="I104" i="3"/>
  <c r="D154" i="3"/>
  <c r="I154" i="3" s="1"/>
  <c r="I155" i="3"/>
  <c r="D220" i="3"/>
  <c r="I220" i="3" s="1"/>
  <c r="I221" i="3"/>
  <c r="D107" i="3"/>
  <c r="I107" i="3" s="1"/>
  <c r="I108" i="3"/>
  <c r="D159" i="3"/>
  <c r="I159" i="3" s="1"/>
  <c r="I160" i="3"/>
  <c r="D182" i="3"/>
  <c r="I182" i="3" s="1"/>
  <c r="I183" i="3"/>
  <c r="D238" i="3"/>
  <c r="I238" i="3" s="1"/>
  <c r="I239" i="3"/>
  <c r="D241" i="3"/>
  <c r="I241" i="3" s="1"/>
  <c r="D249" i="3"/>
  <c r="I249" i="3" s="1"/>
  <c r="D223" i="3"/>
  <c r="D149" i="3"/>
  <c r="D170" i="3"/>
  <c r="D123" i="3"/>
  <c r="D78" i="3"/>
  <c r="D83" i="3"/>
  <c r="I83" i="3" s="1"/>
  <c r="D59" i="3"/>
  <c r="I59" i="3" s="1"/>
  <c r="D97" i="3"/>
  <c r="D30" i="3"/>
  <c r="I30" i="3" s="1"/>
  <c r="D200" i="3"/>
  <c r="D230" i="3"/>
  <c r="I230" i="3" s="1"/>
  <c r="D96" i="3" l="1"/>
  <c r="I97" i="3"/>
  <c r="D106" i="3"/>
  <c r="I123" i="3"/>
  <c r="D165" i="3"/>
  <c r="I165" i="3" s="1"/>
  <c r="I170" i="3"/>
  <c r="I269" i="3"/>
  <c r="D20" i="3"/>
  <c r="I20" i="3" s="1"/>
  <c r="D208" i="3"/>
  <c r="I208" i="3" s="1"/>
  <c r="I209" i="3"/>
  <c r="D187" i="3"/>
  <c r="I187" i="3" s="1"/>
  <c r="I200" i="3"/>
  <c r="D147" i="3"/>
  <c r="I147" i="3" s="1"/>
  <c r="I149" i="3"/>
  <c r="D77" i="3"/>
  <c r="I78" i="3"/>
  <c r="D219" i="3"/>
  <c r="I219" i="3" s="1"/>
  <c r="I223" i="3"/>
  <c r="D102" i="3"/>
  <c r="I103" i="3"/>
  <c r="D264" i="3"/>
  <c r="I265" i="3"/>
  <c r="D237" i="3"/>
  <c r="I237" i="3" s="1"/>
  <c r="D24" i="3"/>
  <c r="D163" i="3"/>
  <c r="I163" i="3" s="1"/>
  <c r="D262" i="3" l="1"/>
  <c r="I262" i="3" s="1"/>
  <c r="D19" i="3"/>
  <c r="I19" i="3" s="1"/>
  <c r="I264" i="3"/>
  <c r="D26" i="3"/>
  <c r="I96" i="3"/>
  <c r="D22" i="3"/>
  <c r="I22" i="3" s="1"/>
  <c r="D12" i="3"/>
  <c r="I24" i="3"/>
  <c r="D27" i="3"/>
  <c r="I102" i="3"/>
  <c r="D25" i="3"/>
  <c r="I77" i="3"/>
  <c r="D28" i="3"/>
  <c r="I106" i="3"/>
  <c r="I28" i="3" l="1"/>
  <c r="D13" i="3"/>
  <c r="I13" i="3" s="1"/>
  <c r="D16" i="3"/>
  <c r="I16" i="3" s="1"/>
  <c r="I27" i="3"/>
  <c r="D17" i="3"/>
  <c r="I17" i="3" s="1"/>
  <c r="I26" i="3"/>
  <c r="D14" i="3"/>
  <c r="I14" i="3" s="1"/>
  <c r="I25" i="3"/>
  <c r="I12" i="3"/>
  <c r="D11" i="3" l="1"/>
  <c r="I11" i="3" s="1"/>
</calcChain>
</file>

<file path=xl/sharedStrings.xml><?xml version="1.0" encoding="utf-8"?>
<sst xmlns="http://schemas.openxmlformats.org/spreadsheetml/2006/main" count="522" uniqueCount="500">
  <si>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</si>
  <si>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</si>
  <si>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</si>
  <si>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</si>
  <si>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</si>
  <si>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</si>
  <si>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</si>
  <si>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</si>
  <si>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</si>
  <si>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</si>
  <si>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</si>
  <si>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</si>
  <si>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</si>
  <si>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</si>
  <si>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</si>
  <si>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</si>
  <si>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</si>
  <si>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</si>
  <si>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</si>
  <si>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</si>
  <si>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</si>
  <si>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</si>
  <si>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</si>
  <si>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</si>
  <si>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</si>
  <si>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</si>
  <si>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</si>
  <si>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</si>
  <si>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</si>
  <si>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</si>
  <si>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</si>
  <si>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</si>
  <si>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</si>
  <si>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</si>
  <si>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</si>
  <si>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</si>
  <si>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</si>
  <si>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</si>
  <si>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</si>
  <si>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</si>
  <si>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</si>
  <si>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</si>
  <si>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</si>
  <si>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</si>
  <si>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</si>
  <si>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</si>
  <si>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</si>
  <si>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</si>
  <si>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</si>
  <si>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</si>
  <si>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</si>
  <si>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</si>
  <si>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</si>
  <si>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</si>
  <si>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</si>
  <si>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</si>
  <si>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</si>
  <si>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</si>
  <si>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</si>
  <si>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</si>
  <si>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</si>
  <si>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</si>
  <si>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</si>
  <si>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</si>
  <si>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</si>
  <si>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</si>
  <si>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</si>
  <si>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</si>
  <si>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</si>
  <si>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</si>
  <si>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</si>
  <si>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</si>
  <si>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</si>
  <si>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</si>
  <si>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</si>
  <si>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</si>
  <si>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</si>
  <si>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</si>
  <si>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</si>
  <si>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</si>
  <si>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</si>
  <si>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</si>
  <si>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</si>
  <si>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</si>
  <si>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</si>
  <si>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</si>
  <si>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</si>
  <si>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</si>
  <si>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</si>
  <si>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</si>
  <si>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</si>
  <si>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</si>
  <si>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</si>
  <si>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</si>
  <si>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</si>
  <si>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</si>
  <si>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2106408</t>
  </si>
  <si>
    <t>Funcionamiento del consejo superior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</si>
  <si>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</si>
  <si>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</si>
  <si>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</si>
  <si>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</si>
  <si>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</si>
  <si>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</si>
  <si>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</si>
  <si>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</si>
  <si>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</si>
  <si>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</si>
  <si>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</si>
  <si>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</si>
  <si>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</si>
  <si>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</si>
  <si>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</si>
  <si>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</si>
  <si>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</si>
  <si>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</si>
  <si>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</si>
  <si>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</si>
  <si>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2156204</t>
  </si>
  <si>
    <t>SERVICIO DE ASEO Y MANTENIMIENTO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</si>
  <si>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</si>
  <si>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</si>
  <si>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</si>
  <si>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</si>
  <si>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</si>
  <si>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</si>
  <si>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</si>
  <si>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</si>
  <si>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</si>
  <si>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</si>
  <si>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</si>
  <si>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</si>
  <si>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</si>
  <si>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</si>
  <si>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</si>
  <si>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</si>
  <si>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</si>
  <si>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</si>
  <si>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</si>
  <si>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</si>
  <si>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</si>
  <si>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</si>
  <si>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</si>
  <si>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</si>
  <si>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</si>
  <si>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</si>
  <si>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</si>
  <si>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</si>
  <si>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</si>
  <si>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</si>
  <si>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</si>
  <si>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</si>
  <si>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</si>
  <si>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</si>
  <si>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</si>
  <si>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</si>
  <si>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</si>
  <si>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</si>
  <si>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</si>
  <si>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</si>
  <si>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</si>
  <si>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</si>
  <si>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</si>
  <si>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</si>
  <si>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</si>
  <si>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</si>
  <si>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</si>
  <si>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</si>
  <si>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</si>
  <si>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</si>
  <si>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</si>
  <si>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</si>
  <si>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</si>
  <si>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</si>
  <si>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</si>
  <si>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</si>
  <si>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</si>
  <si>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</si>
  <si>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</si>
  <si>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</si>
  <si>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</si>
  <si>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</si>
  <si>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</si>
  <si>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</si>
  <si>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</si>
  <si>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</si>
  <si>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</si>
  <si>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</si>
  <si>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</si>
  <si>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</si>
  <si>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</si>
  <si>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</si>
  <si>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</si>
  <si>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</si>
  <si>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</si>
  <si>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</si>
  <si>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</si>
  <si>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</si>
  <si>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</si>
  <si>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</si>
  <si>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</si>
  <si>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</si>
  <si>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</si>
  <si>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</si>
  <si>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</si>
  <si>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</si>
  <si>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</si>
  <si>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</si>
  <si>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</si>
  <si>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</si>
  <si>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</si>
  <si>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</si>
  <si>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</si>
  <si>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</si>
  <si>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</si>
  <si>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</si>
  <si>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</si>
  <si>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</si>
  <si>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</si>
  <si>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</si>
  <si>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</si>
  <si>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</si>
  <si>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</si>
  <si>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</si>
  <si>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</si>
  <si>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</si>
  <si>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</si>
  <si>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</si>
  <si>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</si>
  <si>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</si>
  <si>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</si>
  <si>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</si>
  <si>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</si>
  <si>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</si>
  <si>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</si>
  <si>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</si>
  <si>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</si>
  <si>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</si>
  <si>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</si>
  <si>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</si>
  <si>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</si>
  <si>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</si>
  <si>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</si>
  <si>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</si>
  <si>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</si>
  <si>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</si>
  <si>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</si>
  <si>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</si>
  <si>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</si>
  <si>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</si>
  <si>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</si>
  <si>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</si>
  <si>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</si>
  <si>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</si>
  <si>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</si>
  <si>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</si>
  <si>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</si>
  <si>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</si>
  <si>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</si>
  <si>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</si>
  <si>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</si>
  <si>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</si>
  <si>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</si>
  <si>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</si>
  <si>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</si>
  <si>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</si>
  <si>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4103102</t>
  </si>
  <si>
    <t>PLAN DE FOMENTO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</si>
  <si>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</si>
  <si>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</si>
  <si>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</si>
  <si>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</si>
  <si>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</si>
  <si>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</si>
  <si>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</si>
  <si>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</si>
  <si>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</si>
  <si>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</si>
  <si>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</si>
  <si>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</si>
  <si>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</si>
  <si>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</si>
  <si>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</si>
  <si>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</si>
  <si>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</si>
  <si>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</si>
  <si>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</si>
  <si>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</si>
  <si>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</si>
  <si>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</si>
  <si>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</si>
  <si>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</si>
  <si>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</si>
  <si>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</si>
  <si>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</si>
  <si>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</si>
  <si>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</si>
  <si>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</si>
  <si>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</si>
  <si>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</si>
  <si>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</si>
  <si>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</si>
  <si>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</si>
  <si>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</si>
  <si>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</si>
  <si>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</si>
  <si>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</si>
  <si>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</si>
  <si>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</si>
  <si>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</si>
  <si>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</si>
  <si>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</si>
  <si>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</si>
  <si>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</si>
  <si>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</si>
  <si>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</si>
  <si>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</si>
  <si>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</si>
  <si>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</si>
  <si>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</si>
  <si>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</si>
  <si>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</si>
  <si>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</si>
  <si>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</si>
  <si>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</si>
  <si>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</si>
  <si>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</si>
  <si>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</si>
  <si>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</si>
  <si>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</si>
  <si>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</si>
  <si>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</si>
  <si>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</si>
  <si>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</si>
  <si>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</si>
  <si>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</si>
  <si>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</si>
  <si>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</si>
  <si>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4155701</t>
  </si>
  <si>
    <t>FINANCIACION PROYECTOS DE INVEST. ESTAMPILLAS - REC. BALANCE</t>
  </si>
  <si>
    <t>41558</t>
  </si>
  <si>
    <t>APOYO A LA GESTION DE EXTENSION</t>
  </si>
  <si>
    <t>4155801</t>
  </si>
  <si>
    <t>APOYO 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</si>
  <si>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</si>
  <si>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</si>
  <si>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</si>
  <si>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</si>
  <si>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</si>
  <si>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</si>
  <si>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</si>
  <si>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</si>
  <si>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</si>
  <si>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</si>
  <si>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</si>
  <si>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</si>
  <si>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</si>
  <si>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</si>
  <si>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</si>
  <si>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</si>
  <si>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</si>
  <si>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</si>
  <si>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</si>
  <si>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</si>
  <si>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</si>
  <si>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</si>
  <si>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</si>
  <si>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</si>
  <si>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5152</t>
  </si>
  <si>
    <t>FORMACION AVANZADA - REC. DEL BALANCE</t>
  </si>
  <si>
    <t>51521</t>
  </si>
  <si>
    <t>POSTGRADOS - REC DEL BALANCE</t>
  </si>
  <si>
    <t>5152101</t>
  </si>
  <si>
    <t>PROGRAMAS PROPIOS</t>
  </si>
  <si>
    <t>5152102</t>
  </si>
  <si>
    <t>PROGRAMA SUE</t>
  </si>
  <si>
    <t>51522</t>
  </si>
  <si>
    <t>EDUCACION CONTINUADA</t>
  </si>
  <si>
    <t>5152201</t>
  </si>
  <si>
    <t>CENTRO DE IDIOMAS</t>
  </si>
  <si>
    <t>5152204</t>
  </si>
  <si>
    <t>DIPLOMADOS</t>
  </si>
  <si>
    <t>5153</t>
  </si>
  <si>
    <t>SERVICIOS DE EXTENSION</t>
  </si>
  <si>
    <t>51531</t>
  </si>
  <si>
    <t>SERVICIOS TECNOLOGICOS</t>
  </si>
  <si>
    <t>5153102</t>
  </si>
  <si>
    <t>IRAGUA</t>
  </si>
  <si>
    <t>5153104</t>
  </si>
  <si>
    <t>LABORATORIO DE SUELOS</t>
  </si>
  <si>
    <t>5153105</t>
  </si>
  <si>
    <t>LABORATORIO DE AGUAS</t>
  </si>
  <si>
    <t>51532</t>
  </si>
  <si>
    <t>OTROS PROYECTOS PRODUCTIVOS</t>
  </si>
  <si>
    <t>5153201</t>
  </si>
  <si>
    <t>AGRICOLAS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</si>
  <si>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</si>
  <si>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</si>
  <si>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</si>
  <si>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</si>
  <si>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</si>
  <si>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</si>
  <si>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</si>
  <si>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</si>
  <si>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</si>
  <si>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</si>
  <si>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</si>
  <si>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</si>
  <si>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</si>
  <si>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</si>
  <si>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</si>
  <si>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</si>
  <si>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</si>
  <si>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</si>
  <si>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</si>
  <si>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</si>
  <si>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</si>
  <si>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</si>
  <si>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</si>
  <si>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</si>
  <si>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</si>
  <si>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</si>
  <si>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</si>
  <si>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</si>
  <si>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</si>
  <si>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</si>
  <si>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</si>
  <si>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</si>
  <si>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</si>
  <si>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</si>
  <si>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</si>
  <si>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</si>
  <si>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</si>
  <si>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</si>
  <si>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</si>
  <si>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</si>
  <si>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</si>
  <si>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</si>
  <si>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</si>
  <si>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</si>
  <si>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</si>
  <si>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</si>
  <si>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</si>
  <si>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</si>
  <si>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</si>
  <si>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</si>
  <si>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</si>
  <si>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</si>
  <si>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</si>
  <si>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</si>
  <si>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</si>
  <si>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</si>
  <si>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</si>
  <si>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</si>
  <si>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</si>
  <si>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</si>
  <si>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</si>
  <si>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</si>
  <si>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</si>
  <si>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</si>
  <si>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</si>
  <si>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</si>
  <si>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</si>
  <si>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</si>
  <si>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</si>
  <si>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</si>
  <si>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</si>
  <si>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</si>
  <si>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</si>
  <si>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</si>
  <si>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</si>
  <si>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</si>
  <si>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</si>
  <si>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</si>
  <si>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</si>
  <si>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</si>
  <si>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</si>
  <si>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31 DE OCTUBRE DE 2021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</si>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</sst>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2" fontId="3" fillId="0" borderId="0" xfId="1" applyNumberFormat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2" fontId="6" fillId="0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2" fontId="2" fillId="0" borderId="0" xfId="1" applyNumberFormat="1" applyFont="1" applyFill="1" applyBorder="1" applyAlignment="1">
      <alignment horizontal="right" vertical="center" wrapText="1"/>
    </xf>
    <xf numFmtId="2" fontId="9" fillId="0" borderId="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vertical="center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5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vertical="center"/>
    </xf>
    <xf numFmtId="2" fontId="2" fillId="0" borderId="5" xfId="1" applyNumberFormat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2" fontId="2" fillId="0" borderId="7" xfId="1" applyNumberFormat="1" applyFont="1" applyFill="1" applyBorder="1" applyAlignment="1">
      <alignment horizontal="right" vertical="center" wrapText="1"/>
    </xf>
    <xf numFmtId="2" fontId="2" fillId="0" borderId="8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2" fontId="2" fillId="0" borderId="2" xfId="1" applyNumberFormat="1" applyFont="1" applyFill="1" applyBorder="1" applyAlignment="1">
      <alignment horizontal="right" vertical="center" wrapText="1"/>
    </xf>
    <xf numFmtId="2" fontId="2" fillId="0" borderId="3" xfId="1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2" fontId="9" fillId="0" borderId="7" xfId="1" applyNumberFormat="1" applyFont="1" applyFill="1" applyBorder="1" applyAlignment="1">
      <alignment horizontal="right" vertical="center" wrapText="1"/>
    </xf>
    <xf numFmtId="2" fontId="9" fillId="0" borderId="8" xfId="1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2" fontId="6" fillId="0" borderId="7" xfId="1" applyNumberFormat="1" applyFont="1" applyFill="1" applyBorder="1" applyAlignment="1">
      <alignment horizontal="right" vertical="center" wrapText="1"/>
    </xf>
    <xf numFmtId="2" fontId="6" fillId="0" borderId="8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2" fontId="9" fillId="0" borderId="2" xfId="1" applyNumberFormat="1" applyFont="1" applyFill="1" applyBorder="1" applyAlignment="1">
      <alignment horizontal="right" vertical="center" wrapText="1"/>
    </xf>
    <xf numFmtId="2" fontId="9" fillId="0" borderId="3" xfId="1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2" fontId="6" fillId="0" borderId="2" xfId="1" applyNumberFormat="1" applyFont="1" applyFill="1" applyBorder="1" applyAlignment="1">
      <alignment horizontal="right" vertical="center" wrapText="1"/>
    </xf>
    <xf numFmtId="2" fontId="6" fillId="0" borderId="3" xfId="1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3" fontId="10" fillId="0" borderId="4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6"/>
  <sheetViews>
    <sheetView tabSelected="1" topLeftCell="A255" workbookViewId="0">
      <selection activeCell="N287" sqref="N287"/>
    </sheetView>
  </sheetViews>
  <sheetFormatPr baseColWidth="10" defaultColWidth="21.28515625" defaultRowHeight="11.25" x14ac:dyDescent="0.2"/>
  <cols>
    <col min="1" max="1" width="8.7109375" style="22" customWidth="1"/>
    <col min="2" max="2" width="9.140625" style="22" customWidth="1"/>
    <col min="3" max="3" width="23.85546875" style="22" customWidth="1"/>
    <col min="4" max="8" width="12.7109375" style="22" customWidth="1"/>
    <col min="9" max="9" width="5.7109375" style="22" customWidth="1"/>
    <col min="10" max="11" width="5.85546875" style="22" customWidth="1"/>
    <col min="12" max="12" width="6.5703125" style="22" customWidth="1"/>
    <col min="13" max="16384" width="21.28515625" style="22"/>
  </cols>
  <sheetData>
    <row r="1" spans="2:12" x14ac:dyDescent="0.2">
      <c r="B1" s="1"/>
      <c r="C1" s="81" t="s">
        <v>456</v>
      </c>
      <c r="D1" s="81"/>
      <c r="E1" s="81"/>
      <c r="F1" s="81"/>
      <c r="G1" s="81"/>
      <c r="H1" s="81"/>
      <c r="I1" s="81"/>
      <c r="J1" s="81"/>
      <c r="K1" s="82"/>
      <c r="L1" s="83"/>
    </row>
    <row r="2" spans="2:12" x14ac:dyDescent="0.2">
      <c r="B2" s="2"/>
      <c r="C2" s="88" t="s">
        <v>457</v>
      </c>
      <c r="D2" s="88"/>
      <c r="E2" s="88"/>
      <c r="F2" s="88"/>
      <c r="G2" s="88"/>
      <c r="H2" s="88"/>
      <c r="I2" s="88"/>
      <c r="J2" s="88"/>
      <c r="K2" s="84"/>
      <c r="L2" s="85"/>
    </row>
    <row r="3" spans="2:12" x14ac:dyDescent="0.2">
      <c r="B3" s="2"/>
      <c r="C3" s="88" t="s">
        <v>458</v>
      </c>
      <c r="D3" s="88"/>
      <c r="E3" s="88"/>
      <c r="F3" s="88"/>
      <c r="G3" s="88"/>
      <c r="H3" s="88"/>
      <c r="I3" s="88"/>
      <c r="J3" s="88"/>
      <c r="K3" s="84"/>
      <c r="L3" s="85"/>
    </row>
    <row r="4" spans="2:12" x14ac:dyDescent="0.2">
      <c r="B4" s="2"/>
      <c r="C4" s="88" t="s">
        <v>459</v>
      </c>
      <c r="D4" s="88"/>
      <c r="E4" s="88"/>
      <c r="F4" s="88"/>
      <c r="G4" s="88"/>
      <c r="H4" s="88"/>
      <c r="I4" s="88"/>
      <c r="J4" s="88"/>
      <c r="K4" s="84"/>
      <c r="L4" s="85"/>
    </row>
    <row r="5" spans="2:12" x14ac:dyDescent="0.2">
      <c r="B5" s="2"/>
      <c r="C5" s="88" t="s">
        <v>460</v>
      </c>
      <c r="D5" s="88"/>
      <c r="E5" s="88"/>
      <c r="F5" s="88"/>
      <c r="G5" s="88"/>
      <c r="H5" s="88"/>
      <c r="I5" s="88"/>
      <c r="J5" s="88"/>
      <c r="K5" s="84"/>
      <c r="L5" s="85"/>
    </row>
    <row r="6" spans="2:12" ht="12" thickBot="1" x14ac:dyDescent="0.25">
      <c r="B6" s="89" t="s">
        <v>477</v>
      </c>
      <c r="C6" s="90"/>
      <c r="D6" s="90"/>
      <c r="E6" s="90"/>
      <c r="F6" s="90"/>
      <c r="G6" s="90"/>
      <c r="H6" s="90"/>
      <c r="I6" s="90"/>
      <c r="J6" s="90"/>
      <c r="K6" s="86"/>
      <c r="L6" s="87"/>
    </row>
    <row r="7" spans="2:12" x14ac:dyDescent="0.2">
      <c r="B7" s="95" t="s">
        <v>461</v>
      </c>
      <c r="C7" s="91" t="s">
        <v>462</v>
      </c>
      <c r="D7" s="91" t="s">
        <v>463</v>
      </c>
      <c r="E7" s="91" t="s">
        <v>464</v>
      </c>
      <c r="F7" s="91" t="s">
        <v>465</v>
      </c>
      <c r="G7" s="91" t="s">
        <v>466</v>
      </c>
      <c r="H7" s="91" t="s">
        <v>467</v>
      </c>
      <c r="I7" s="93" t="s">
        <v>468</v>
      </c>
      <c r="J7" s="93"/>
      <c r="K7" s="93"/>
      <c r="L7" s="94"/>
    </row>
    <row r="8" spans="2:12" ht="22.5" customHeight="1" x14ac:dyDescent="0.2">
      <c r="B8" s="96"/>
      <c r="C8" s="92"/>
      <c r="D8" s="92"/>
      <c r="E8" s="92"/>
      <c r="F8" s="92"/>
      <c r="G8" s="92"/>
      <c r="H8" s="92"/>
      <c r="I8" s="4" t="s">
        <v>469</v>
      </c>
      <c r="J8" s="4" t="s">
        <v>470</v>
      </c>
      <c r="K8" s="4" t="s">
        <v>471</v>
      </c>
      <c r="L8" s="5" t="s">
        <v>472</v>
      </c>
    </row>
    <row r="9" spans="2:12" ht="12" thickBot="1" x14ac:dyDescent="0.25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4" t="s">
        <v>473</v>
      </c>
      <c r="J9" s="4" t="s">
        <v>474</v>
      </c>
      <c r="K9" s="4" t="s">
        <v>475</v>
      </c>
      <c r="L9" s="4" t="s">
        <v>476</v>
      </c>
    </row>
    <row r="10" spans="2:12" x14ac:dyDescent="0.2">
      <c r="B10" s="25"/>
      <c r="C10" s="26"/>
      <c r="D10" s="27">
        <v>361278631382</v>
      </c>
      <c r="E10" s="27">
        <v>224427820353</v>
      </c>
      <c r="F10" s="27">
        <v>197764152188</v>
      </c>
      <c r="G10" s="27">
        <v>163370911742</v>
      </c>
      <c r="H10" s="27">
        <v>159165071664.29001</v>
      </c>
      <c r="I10" s="28"/>
      <c r="J10" s="28"/>
      <c r="K10" s="28"/>
      <c r="L10" s="29"/>
    </row>
    <row r="11" spans="2:12" x14ac:dyDescent="0.2">
      <c r="B11" s="7"/>
      <c r="C11" s="8" t="s">
        <v>478</v>
      </c>
      <c r="D11" s="18">
        <f>D12+D13+D14+D15+D16+D17+D18+D19+D20</f>
        <v>361278631382</v>
      </c>
      <c r="E11" s="18">
        <f t="shared" ref="E11:H11" si="0">E12+E13+E14+E15+E16+E17+E18+E19+E20</f>
        <v>224427820353</v>
      </c>
      <c r="F11" s="18">
        <f t="shared" si="0"/>
        <v>197764152188</v>
      </c>
      <c r="G11" s="18">
        <f t="shared" si="0"/>
        <v>163370911742</v>
      </c>
      <c r="H11" s="18">
        <f t="shared" si="0"/>
        <v>159165071664.29001</v>
      </c>
      <c r="I11" s="19">
        <f>E11/D11*100</f>
        <v>62.120424752080062</v>
      </c>
      <c r="J11" s="19">
        <f>F11/E11*100</f>
        <v>88.119267868368084</v>
      </c>
      <c r="K11" s="19">
        <f>G11/F11*100</f>
        <v>82.608961196716351</v>
      </c>
      <c r="L11" s="30">
        <f>H11/G11*100</f>
        <v>97.425588170584504</v>
      </c>
    </row>
    <row r="12" spans="2:12" x14ac:dyDescent="0.2">
      <c r="B12" s="9" t="s">
        <v>479</v>
      </c>
      <c r="C12" s="8" t="s">
        <v>480</v>
      </c>
      <c r="D12" s="18">
        <f>D24+D149+D165</f>
        <v>167657342786</v>
      </c>
      <c r="E12" s="18">
        <f t="shared" ref="E12:H12" si="1">E24+E149+E165</f>
        <v>109041513582</v>
      </c>
      <c r="F12" s="18">
        <f t="shared" si="1"/>
        <v>96694576325</v>
      </c>
      <c r="G12" s="18">
        <f t="shared" si="1"/>
        <v>94851763454.089996</v>
      </c>
      <c r="H12" s="18">
        <f t="shared" si="1"/>
        <v>94644692581.089996</v>
      </c>
      <c r="I12" s="19">
        <f t="shared" ref="I12:I75" si="2">E12/D12*100</f>
        <v>65.038316705986446</v>
      </c>
      <c r="J12" s="19">
        <f t="shared" ref="J12:J75" si="3">F12/E12*100</f>
        <v>88.676847146188038</v>
      </c>
      <c r="K12" s="19">
        <f t="shared" ref="K12:K75" si="4">G12/F12*100</f>
        <v>98.094192103685188</v>
      </c>
      <c r="L12" s="30">
        <f t="shared" ref="L12:L75" si="5">H12/G12*100</f>
        <v>99.781690012436911</v>
      </c>
    </row>
    <row r="13" spans="2:12" x14ac:dyDescent="0.2">
      <c r="B13" s="9" t="s">
        <v>481</v>
      </c>
      <c r="C13" s="8" t="s">
        <v>482</v>
      </c>
      <c r="D13" s="18">
        <f>D28+D213+D237</f>
        <v>46266487945</v>
      </c>
      <c r="E13" s="18">
        <f t="shared" ref="E13:H13" si="6">E28+E213+E237</f>
        <v>35335444359</v>
      </c>
      <c r="F13" s="18">
        <f t="shared" si="6"/>
        <v>32109003179</v>
      </c>
      <c r="G13" s="18">
        <f t="shared" si="6"/>
        <v>23123145105.769997</v>
      </c>
      <c r="H13" s="18">
        <f t="shared" si="6"/>
        <v>22675585901.059998</v>
      </c>
      <c r="I13" s="19">
        <f t="shared" si="2"/>
        <v>76.373733837341518</v>
      </c>
      <c r="J13" s="19">
        <f t="shared" si="3"/>
        <v>90.869108232458899</v>
      </c>
      <c r="K13" s="19">
        <f t="shared" si="4"/>
        <v>72.014521836333572</v>
      </c>
      <c r="L13" s="30">
        <f t="shared" si="5"/>
        <v>98.064453591140946</v>
      </c>
    </row>
    <row r="14" spans="2:12" ht="22.5" x14ac:dyDescent="0.2">
      <c r="B14" s="9" t="s">
        <v>483</v>
      </c>
      <c r="C14" s="8" t="s">
        <v>484</v>
      </c>
      <c r="D14" s="18">
        <f>D25+D154+D187+D219</f>
        <v>61276151167</v>
      </c>
      <c r="E14" s="18">
        <f t="shared" ref="E14:H14" si="7">E25+E154+E187+E219</f>
        <v>44207696107</v>
      </c>
      <c r="F14" s="18">
        <f t="shared" si="7"/>
        <v>42358149974</v>
      </c>
      <c r="G14" s="18">
        <f t="shared" si="7"/>
        <v>34061745696.010002</v>
      </c>
      <c r="H14" s="18">
        <f t="shared" si="7"/>
        <v>33956150596.010002</v>
      </c>
      <c r="I14" s="19">
        <f t="shared" si="2"/>
        <v>72.145027494494244</v>
      </c>
      <c r="J14" s="19">
        <f t="shared" si="3"/>
        <v>95.816234963877406</v>
      </c>
      <c r="K14" s="19">
        <f t="shared" si="4"/>
        <v>80.413676510701151</v>
      </c>
      <c r="L14" s="30">
        <f t="shared" si="5"/>
        <v>99.689989171599123</v>
      </c>
    </row>
    <row r="15" spans="2:12" ht="22.5" x14ac:dyDescent="0.2">
      <c r="B15" s="10" t="s">
        <v>485</v>
      </c>
      <c r="C15" s="11" t="s">
        <v>486</v>
      </c>
      <c r="D15" s="20">
        <f>0</f>
        <v>0</v>
      </c>
      <c r="E15" s="20">
        <f>0</f>
        <v>0</v>
      </c>
      <c r="F15" s="20">
        <f>0</f>
        <v>0</v>
      </c>
      <c r="G15" s="20">
        <f>0</f>
        <v>0</v>
      </c>
      <c r="H15" s="20">
        <f>0</f>
        <v>0</v>
      </c>
      <c r="I15" s="19">
        <v>0</v>
      </c>
      <c r="J15" s="19">
        <v>0</v>
      </c>
      <c r="K15" s="19">
        <v>0</v>
      </c>
      <c r="L15" s="30">
        <v>0</v>
      </c>
    </row>
    <row r="16" spans="2:12" ht="22.5" x14ac:dyDescent="0.2">
      <c r="B16" s="9" t="s">
        <v>487</v>
      </c>
      <c r="C16" s="8" t="s">
        <v>488</v>
      </c>
      <c r="D16" s="18">
        <f>D27</f>
        <v>1592543572</v>
      </c>
      <c r="E16" s="18">
        <f t="shared" ref="E16:H16" si="8">E27</f>
        <v>1372261672</v>
      </c>
      <c r="F16" s="18">
        <f t="shared" si="8"/>
        <v>1160000</v>
      </c>
      <c r="G16" s="18">
        <f t="shared" si="8"/>
        <v>1160000</v>
      </c>
      <c r="H16" s="18">
        <f t="shared" si="8"/>
        <v>1160000</v>
      </c>
      <c r="I16" s="19">
        <f t="shared" si="2"/>
        <v>86.167920057386041</v>
      </c>
      <c r="J16" s="19">
        <f t="shared" si="3"/>
        <v>8.4531982760209304E-2</v>
      </c>
      <c r="K16" s="19">
        <f t="shared" si="4"/>
        <v>100</v>
      </c>
      <c r="L16" s="30">
        <f t="shared" si="5"/>
        <v>100</v>
      </c>
    </row>
    <row r="17" spans="2:12" ht="22.5" x14ac:dyDescent="0.2">
      <c r="B17" s="9" t="s">
        <v>489</v>
      </c>
      <c r="C17" s="8" t="s">
        <v>490</v>
      </c>
      <c r="D17" s="18">
        <f>D26+D159+D208</f>
        <v>11499587462</v>
      </c>
      <c r="E17" s="18">
        <f t="shared" ref="E17:H17" si="9">E26+E159+E208</f>
        <v>8156627171</v>
      </c>
      <c r="F17" s="18">
        <f t="shared" si="9"/>
        <v>6876358101</v>
      </c>
      <c r="G17" s="18">
        <f t="shared" si="9"/>
        <v>5635711457.1900005</v>
      </c>
      <c r="H17" s="18">
        <f t="shared" si="9"/>
        <v>5513582557.1900005</v>
      </c>
      <c r="I17" s="19">
        <f t="shared" si="2"/>
        <v>70.929737244516815</v>
      </c>
      <c r="J17" s="19">
        <f t="shared" si="3"/>
        <v>84.303940303268277</v>
      </c>
      <c r="K17" s="19">
        <f t="shared" si="4"/>
        <v>81.957794728148642</v>
      </c>
      <c r="L17" s="30">
        <f t="shared" si="5"/>
        <v>97.832946187403039</v>
      </c>
    </row>
    <row r="18" spans="2:12" x14ac:dyDescent="0.2">
      <c r="B18" s="9" t="s">
        <v>491</v>
      </c>
      <c r="C18" s="8" t="s">
        <v>492</v>
      </c>
      <c r="D18" s="20">
        <f>0</f>
        <v>0</v>
      </c>
      <c r="E18" s="20">
        <f>0</f>
        <v>0</v>
      </c>
      <c r="F18" s="20">
        <f>0</f>
        <v>0</v>
      </c>
      <c r="G18" s="20">
        <f>0</f>
        <v>0</v>
      </c>
      <c r="H18" s="20">
        <f>0</f>
        <v>0</v>
      </c>
      <c r="I18" s="19">
        <v>0</v>
      </c>
      <c r="J18" s="19">
        <v>0</v>
      </c>
      <c r="K18" s="19">
        <v>0</v>
      </c>
      <c r="L18" s="30">
        <v>0</v>
      </c>
    </row>
    <row r="19" spans="2:12" x14ac:dyDescent="0.2">
      <c r="B19" s="9" t="s">
        <v>493</v>
      </c>
      <c r="C19" s="12" t="s">
        <v>494</v>
      </c>
      <c r="D19" s="18">
        <f>D264</f>
        <v>3442017420</v>
      </c>
      <c r="E19" s="18">
        <f t="shared" ref="E19:H19" si="10">E264</f>
        <v>3323486000</v>
      </c>
      <c r="F19" s="18">
        <f t="shared" si="10"/>
        <v>3323486000</v>
      </c>
      <c r="G19" s="18">
        <f t="shared" si="10"/>
        <v>3323486000</v>
      </c>
      <c r="H19" s="18">
        <f t="shared" si="10"/>
        <v>0</v>
      </c>
      <c r="I19" s="19">
        <f t="shared" si="2"/>
        <v>96.556338753218739</v>
      </c>
      <c r="J19" s="19">
        <f t="shared" si="3"/>
        <v>100</v>
      </c>
      <c r="K19" s="19">
        <f t="shared" si="4"/>
        <v>100</v>
      </c>
      <c r="L19" s="30">
        <f t="shared" si="5"/>
        <v>0</v>
      </c>
    </row>
    <row r="20" spans="2:12" ht="22.5" x14ac:dyDescent="0.2">
      <c r="B20" s="9" t="s">
        <v>495</v>
      </c>
      <c r="C20" s="12" t="s">
        <v>496</v>
      </c>
      <c r="D20" s="18">
        <f>D269</f>
        <v>69544501030</v>
      </c>
      <c r="E20" s="18">
        <f t="shared" ref="E20:H20" si="11">E269</f>
        <v>22990791462</v>
      </c>
      <c r="F20" s="18">
        <f t="shared" si="11"/>
        <v>16401418609</v>
      </c>
      <c r="G20" s="18">
        <f t="shared" si="11"/>
        <v>2373900028.9400001</v>
      </c>
      <c r="H20" s="18">
        <f t="shared" si="11"/>
        <v>2373900028.9400001</v>
      </c>
      <c r="I20" s="19">
        <f t="shared" si="2"/>
        <v>33.059107652641387</v>
      </c>
      <c r="J20" s="19">
        <f t="shared" si="3"/>
        <v>71.339077804732597</v>
      </c>
      <c r="K20" s="19">
        <f t="shared" si="4"/>
        <v>14.47374818930213</v>
      </c>
      <c r="L20" s="30">
        <f t="shared" si="5"/>
        <v>100</v>
      </c>
    </row>
    <row r="21" spans="2:12" x14ac:dyDescent="0.2">
      <c r="B21" s="31"/>
      <c r="C21" s="6"/>
      <c r="D21" s="20"/>
      <c r="E21" s="20"/>
      <c r="F21" s="20"/>
      <c r="G21" s="20"/>
      <c r="H21" s="20"/>
      <c r="I21" s="19"/>
      <c r="J21" s="19"/>
      <c r="K21" s="19"/>
      <c r="L21" s="30"/>
    </row>
    <row r="22" spans="2:12" x14ac:dyDescent="0.2">
      <c r="B22" s="10" t="s">
        <v>0</v>
      </c>
      <c r="C22" s="11" t="s">
        <v>1</v>
      </c>
      <c r="D22" s="18">
        <f>D24+D25+D26+D27+D28</f>
        <v>133456673073</v>
      </c>
      <c r="E22" s="18">
        <f t="shared" ref="E22:H22" si="12">E24+E25+E26+E27+E28</f>
        <v>112485004779</v>
      </c>
      <c r="F22" s="18">
        <f t="shared" si="12"/>
        <v>102249458043</v>
      </c>
      <c r="G22" s="18">
        <f t="shared" si="12"/>
        <v>97489038018.589996</v>
      </c>
      <c r="H22" s="18">
        <f t="shared" si="12"/>
        <v>97140227209.87999</v>
      </c>
      <c r="I22" s="19">
        <f t="shared" si="2"/>
        <v>84.285785183234239</v>
      </c>
      <c r="J22" s="19">
        <f t="shared" si="3"/>
        <v>90.90052335766012</v>
      </c>
      <c r="K22" s="19">
        <f t="shared" si="4"/>
        <v>95.344307817838938</v>
      </c>
      <c r="L22" s="30">
        <f t="shared" si="5"/>
        <v>99.642205097312072</v>
      </c>
    </row>
    <row r="23" spans="2:12" x14ac:dyDescent="0.2">
      <c r="B23" s="10"/>
      <c r="C23" s="11"/>
      <c r="D23" s="20"/>
      <c r="E23" s="20"/>
      <c r="F23" s="20"/>
      <c r="G23" s="20"/>
      <c r="H23" s="20"/>
      <c r="I23" s="19"/>
      <c r="J23" s="19"/>
      <c r="K23" s="19"/>
      <c r="L23" s="30"/>
    </row>
    <row r="24" spans="2:12" x14ac:dyDescent="0.2">
      <c r="B24" s="10" t="s">
        <v>2</v>
      </c>
      <c r="C24" s="11" t="s">
        <v>3</v>
      </c>
      <c r="D24" s="18">
        <f>D30+D59</f>
        <v>111174118992</v>
      </c>
      <c r="E24" s="18">
        <f t="shared" ref="E24:H24" si="13">E30+E59</f>
        <v>94084216845</v>
      </c>
      <c r="F24" s="18">
        <f t="shared" si="13"/>
        <v>86677677622</v>
      </c>
      <c r="G24" s="18">
        <f t="shared" si="13"/>
        <v>85444499695.709991</v>
      </c>
      <c r="H24" s="18">
        <f t="shared" si="13"/>
        <v>85237428822.709991</v>
      </c>
      <c r="I24" s="19">
        <f t="shared" si="2"/>
        <v>84.627805192474909</v>
      </c>
      <c r="J24" s="19">
        <f t="shared" si="3"/>
        <v>92.127755885769901</v>
      </c>
      <c r="K24" s="19">
        <f t="shared" si="4"/>
        <v>98.577283148185074</v>
      </c>
      <c r="L24" s="30">
        <f t="shared" si="5"/>
        <v>99.757654531611237</v>
      </c>
    </row>
    <row r="25" spans="2:12" ht="22.5" x14ac:dyDescent="0.2">
      <c r="B25" s="10" t="s">
        <v>98</v>
      </c>
      <c r="C25" s="11" t="s">
        <v>99</v>
      </c>
      <c r="D25" s="18">
        <f>D77</f>
        <v>2930277577</v>
      </c>
      <c r="E25" s="18">
        <f t="shared" ref="E25:H25" si="14">E77</f>
        <v>1951016074</v>
      </c>
      <c r="F25" s="18">
        <f t="shared" si="14"/>
        <v>1775966472</v>
      </c>
      <c r="G25" s="18">
        <f t="shared" si="14"/>
        <v>1592873679.8800001</v>
      </c>
      <c r="H25" s="18">
        <f t="shared" si="14"/>
        <v>1592784901.8800001</v>
      </c>
      <c r="I25" s="19">
        <f t="shared" si="2"/>
        <v>66.581271662237469</v>
      </c>
      <c r="J25" s="19">
        <f t="shared" si="3"/>
        <v>91.027772434436642</v>
      </c>
      <c r="K25" s="19">
        <f t="shared" si="4"/>
        <v>89.690526538273531</v>
      </c>
      <c r="L25" s="30">
        <f t="shared" si="5"/>
        <v>99.994426551137011</v>
      </c>
    </row>
    <row r="26" spans="2:12" ht="22.5" x14ac:dyDescent="0.2">
      <c r="B26" s="10" t="s">
        <v>136</v>
      </c>
      <c r="C26" s="11" t="s">
        <v>137</v>
      </c>
      <c r="D26" s="18">
        <f>D96</f>
        <v>4370000000</v>
      </c>
      <c r="E26" s="18">
        <f t="shared" ref="E26:H26" si="15">E96</f>
        <v>4309997570</v>
      </c>
      <c r="F26" s="18">
        <f t="shared" si="15"/>
        <v>3128475825</v>
      </c>
      <c r="G26" s="18">
        <f t="shared" si="15"/>
        <v>2523273666</v>
      </c>
      <c r="H26" s="18">
        <f t="shared" si="15"/>
        <v>2401144766</v>
      </c>
      <c r="I26" s="19">
        <f t="shared" si="2"/>
        <v>98.626946681922206</v>
      </c>
      <c r="J26" s="19">
        <f t="shared" si="3"/>
        <v>72.586486980316323</v>
      </c>
      <c r="K26" s="19">
        <f t="shared" si="4"/>
        <v>80.655047606129415</v>
      </c>
      <c r="L26" s="30">
        <f t="shared" si="5"/>
        <v>95.159902722973214</v>
      </c>
    </row>
    <row r="27" spans="2:12" ht="33.75" x14ac:dyDescent="0.2">
      <c r="B27" s="10" t="s">
        <v>147</v>
      </c>
      <c r="C27" s="11" t="s">
        <v>148</v>
      </c>
      <c r="D27" s="18">
        <f>D102</f>
        <v>1592543572</v>
      </c>
      <c r="E27" s="18">
        <f t="shared" ref="E27:H27" si="16">E102</f>
        <v>1372261672</v>
      </c>
      <c r="F27" s="18">
        <f t="shared" si="16"/>
        <v>1160000</v>
      </c>
      <c r="G27" s="18">
        <f t="shared" si="16"/>
        <v>1160000</v>
      </c>
      <c r="H27" s="18">
        <f t="shared" si="16"/>
        <v>1160000</v>
      </c>
      <c r="I27" s="19">
        <f t="shared" si="2"/>
        <v>86.167920057386041</v>
      </c>
      <c r="J27" s="19">
        <f t="shared" si="3"/>
        <v>8.4531982760209304E-2</v>
      </c>
      <c r="K27" s="19">
        <f t="shared" si="4"/>
        <v>100</v>
      </c>
      <c r="L27" s="30">
        <f t="shared" si="5"/>
        <v>100</v>
      </c>
    </row>
    <row r="28" spans="2:12" x14ac:dyDescent="0.2">
      <c r="B28" s="10" t="s">
        <v>154</v>
      </c>
      <c r="C28" s="11" t="s">
        <v>155</v>
      </c>
      <c r="D28" s="18">
        <f>D106</f>
        <v>13389732932</v>
      </c>
      <c r="E28" s="18">
        <f t="shared" ref="E28:H28" si="17">E106</f>
        <v>10767512618</v>
      </c>
      <c r="F28" s="18">
        <f t="shared" si="17"/>
        <v>10666178124</v>
      </c>
      <c r="G28" s="18">
        <f t="shared" si="17"/>
        <v>7927230977</v>
      </c>
      <c r="H28" s="18">
        <f t="shared" si="17"/>
        <v>7907708719.29</v>
      </c>
      <c r="I28" s="19">
        <f t="shared" si="2"/>
        <v>80.416186586267301</v>
      </c>
      <c r="J28" s="19">
        <f t="shared" si="3"/>
        <v>99.058886693751361</v>
      </c>
      <c r="K28" s="19">
        <f t="shared" si="4"/>
        <v>74.321194385108882</v>
      </c>
      <c r="L28" s="30">
        <f t="shared" si="5"/>
        <v>99.753731690591053</v>
      </c>
    </row>
    <row r="29" spans="2:12" x14ac:dyDescent="0.2">
      <c r="B29" s="13"/>
      <c r="C29" s="14"/>
      <c r="D29" s="6"/>
      <c r="E29" s="6"/>
      <c r="F29" s="6"/>
      <c r="G29" s="6"/>
      <c r="H29" s="6"/>
      <c r="I29" s="17"/>
      <c r="J29" s="17"/>
      <c r="K29" s="17"/>
      <c r="L29" s="32"/>
    </row>
    <row r="30" spans="2:12" ht="22.5" x14ac:dyDescent="0.2">
      <c r="B30" s="15" t="s">
        <v>4</v>
      </c>
      <c r="C30" s="16" t="s">
        <v>5</v>
      </c>
      <c r="D30" s="33">
        <f>D31+D45+D51</f>
        <v>102781966182</v>
      </c>
      <c r="E30" s="33">
        <v>88762057910</v>
      </c>
      <c r="F30" s="33">
        <v>82123912023</v>
      </c>
      <c r="G30" s="33">
        <v>81849304019.619995</v>
      </c>
      <c r="H30" s="33">
        <v>81642233146.619995</v>
      </c>
      <c r="I30" s="19">
        <f t="shared" si="2"/>
        <v>86.35956404339025</v>
      </c>
      <c r="J30" s="19">
        <f t="shared" si="3"/>
        <v>92.521415069341089</v>
      </c>
      <c r="K30" s="19">
        <f t="shared" si="4"/>
        <v>99.665617483854035</v>
      </c>
      <c r="L30" s="30">
        <f t="shared" si="5"/>
        <v>99.747009610551657</v>
      </c>
    </row>
    <row r="31" spans="2:12" ht="33.75" x14ac:dyDescent="0.2">
      <c r="B31" s="34" t="s">
        <v>6</v>
      </c>
      <c r="C31" s="35" t="s">
        <v>7</v>
      </c>
      <c r="D31" s="36">
        <f>D32+D33+D34+D35+D36+D37+D38+D39+D40+D41+D42+D43+D44</f>
        <v>63424141253</v>
      </c>
      <c r="E31" s="36">
        <v>49568463707</v>
      </c>
      <c r="F31" s="36">
        <v>49568463707</v>
      </c>
      <c r="G31" s="36">
        <v>49568463707</v>
      </c>
      <c r="H31" s="36">
        <v>49568463707</v>
      </c>
      <c r="I31" s="24">
        <f t="shared" si="2"/>
        <v>78.15393748773127</v>
      </c>
      <c r="J31" s="24">
        <f t="shared" si="3"/>
        <v>100</v>
      </c>
      <c r="K31" s="24">
        <f t="shared" si="4"/>
        <v>100</v>
      </c>
      <c r="L31" s="37">
        <f t="shared" si="5"/>
        <v>100</v>
      </c>
    </row>
    <row r="32" spans="2:12" ht="22.5" x14ac:dyDescent="0.2">
      <c r="B32" s="13" t="s">
        <v>8</v>
      </c>
      <c r="C32" s="14" t="s">
        <v>9</v>
      </c>
      <c r="D32" s="38">
        <v>46541761774</v>
      </c>
      <c r="E32" s="38">
        <v>40811643367</v>
      </c>
      <c r="F32" s="38">
        <v>40811643367</v>
      </c>
      <c r="G32" s="38">
        <v>40811643367</v>
      </c>
      <c r="H32" s="38">
        <v>40811643367</v>
      </c>
      <c r="I32" s="23">
        <f t="shared" si="2"/>
        <v>87.688221956821025</v>
      </c>
      <c r="J32" s="23">
        <f t="shared" si="3"/>
        <v>100</v>
      </c>
      <c r="K32" s="23">
        <f t="shared" si="4"/>
        <v>100</v>
      </c>
      <c r="L32" s="39">
        <f t="shared" si="5"/>
        <v>100</v>
      </c>
    </row>
    <row r="33" spans="2:12" ht="23.25" thickBot="1" x14ac:dyDescent="0.25">
      <c r="B33" s="40" t="s">
        <v>10</v>
      </c>
      <c r="C33" s="41" t="s">
        <v>11</v>
      </c>
      <c r="D33" s="42">
        <v>1360154624</v>
      </c>
      <c r="E33" s="42">
        <v>1344401275</v>
      </c>
      <c r="F33" s="42">
        <v>1344401275</v>
      </c>
      <c r="G33" s="42">
        <v>1344401275</v>
      </c>
      <c r="H33" s="42">
        <v>1344401275</v>
      </c>
      <c r="I33" s="43">
        <f t="shared" si="2"/>
        <v>98.841797195551791</v>
      </c>
      <c r="J33" s="43">
        <f t="shared" si="3"/>
        <v>100</v>
      </c>
      <c r="K33" s="43">
        <f t="shared" si="4"/>
        <v>100</v>
      </c>
      <c r="L33" s="44">
        <f t="shared" si="5"/>
        <v>100</v>
      </c>
    </row>
    <row r="34" spans="2:12" ht="12.75" customHeight="1" x14ac:dyDescent="0.2">
      <c r="B34" s="45" t="s">
        <v>12</v>
      </c>
      <c r="C34" s="46" t="s">
        <v>13</v>
      </c>
      <c r="D34" s="27">
        <v>78408000</v>
      </c>
      <c r="E34" s="27">
        <v>76745334</v>
      </c>
      <c r="F34" s="27">
        <v>76745334</v>
      </c>
      <c r="G34" s="27">
        <v>76745334</v>
      </c>
      <c r="H34" s="27">
        <v>76745334</v>
      </c>
      <c r="I34" s="47">
        <f t="shared" si="2"/>
        <v>97.87946893174167</v>
      </c>
      <c r="J34" s="47">
        <f t="shared" si="3"/>
        <v>100</v>
      </c>
      <c r="K34" s="47">
        <f t="shared" si="4"/>
        <v>100</v>
      </c>
      <c r="L34" s="48">
        <f t="shared" si="5"/>
        <v>100</v>
      </c>
    </row>
    <row r="35" spans="2:12" ht="12.75" customHeight="1" x14ac:dyDescent="0.2">
      <c r="B35" s="13" t="s">
        <v>14</v>
      </c>
      <c r="C35" s="14" t="s">
        <v>15</v>
      </c>
      <c r="D35" s="38">
        <v>4144793396</v>
      </c>
      <c r="E35" s="38">
        <v>0</v>
      </c>
      <c r="F35" s="38">
        <v>0</v>
      </c>
      <c r="G35" s="38">
        <v>0</v>
      </c>
      <c r="H35" s="38">
        <v>0</v>
      </c>
      <c r="I35" s="23">
        <f t="shared" si="2"/>
        <v>0</v>
      </c>
      <c r="J35" s="23">
        <v>0</v>
      </c>
      <c r="K35" s="23">
        <v>0</v>
      </c>
      <c r="L35" s="39">
        <v>0</v>
      </c>
    </row>
    <row r="36" spans="2:12" ht="12.75" customHeight="1" x14ac:dyDescent="0.2">
      <c r="B36" s="13" t="s">
        <v>16</v>
      </c>
      <c r="C36" s="14" t="s">
        <v>17</v>
      </c>
      <c r="D36" s="38">
        <v>3340493559</v>
      </c>
      <c r="E36" s="38">
        <v>3297724545</v>
      </c>
      <c r="F36" s="38">
        <v>3297724545</v>
      </c>
      <c r="G36" s="38">
        <v>3297724545</v>
      </c>
      <c r="H36" s="38">
        <v>3297724545</v>
      </c>
      <c r="I36" s="23">
        <f t="shared" si="2"/>
        <v>98.719679794479134</v>
      </c>
      <c r="J36" s="23">
        <f t="shared" si="3"/>
        <v>100</v>
      </c>
      <c r="K36" s="23">
        <f t="shared" si="4"/>
        <v>100</v>
      </c>
      <c r="L36" s="39">
        <f t="shared" si="5"/>
        <v>100</v>
      </c>
    </row>
    <row r="37" spans="2:12" ht="12.75" customHeight="1" x14ac:dyDescent="0.2">
      <c r="B37" s="13" t="s">
        <v>18</v>
      </c>
      <c r="C37" s="14" t="s">
        <v>19</v>
      </c>
      <c r="D37" s="38">
        <v>3375748101</v>
      </c>
      <c r="E37" s="38">
        <v>0</v>
      </c>
      <c r="F37" s="38">
        <v>0</v>
      </c>
      <c r="G37" s="38">
        <v>0</v>
      </c>
      <c r="H37" s="38">
        <v>0</v>
      </c>
      <c r="I37" s="23">
        <f t="shared" si="2"/>
        <v>0</v>
      </c>
      <c r="J37" s="23">
        <v>0</v>
      </c>
      <c r="K37" s="23">
        <v>0</v>
      </c>
      <c r="L37" s="39">
        <v>0</v>
      </c>
    </row>
    <row r="38" spans="2:12" ht="12.75" customHeight="1" x14ac:dyDescent="0.2">
      <c r="B38" s="13" t="s">
        <v>20</v>
      </c>
      <c r="C38" s="14" t="s">
        <v>21</v>
      </c>
      <c r="D38" s="38">
        <v>146985424</v>
      </c>
      <c r="E38" s="38">
        <v>62529704</v>
      </c>
      <c r="F38" s="38">
        <v>62529704</v>
      </c>
      <c r="G38" s="38">
        <v>62529704</v>
      </c>
      <c r="H38" s="38">
        <v>62529704</v>
      </c>
      <c r="I38" s="23">
        <f t="shared" si="2"/>
        <v>42.541431863339049</v>
      </c>
      <c r="J38" s="23">
        <f t="shared" si="3"/>
        <v>100</v>
      </c>
      <c r="K38" s="23">
        <f t="shared" si="4"/>
        <v>100</v>
      </c>
      <c r="L38" s="39">
        <f t="shared" si="5"/>
        <v>100</v>
      </c>
    </row>
    <row r="39" spans="2:12" ht="12.75" customHeight="1" x14ac:dyDescent="0.2">
      <c r="B39" s="13" t="s">
        <v>22</v>
      </c>
      <c r="C39" s="14" t="s">
        <v>23</v>
      </c>
      <c r="D39" s="38">
        <v>139246074</v>
      </c>
      <c r="E39" s="38">
        <v>2962906</v>
      </c>
      <c r="F39" s="38">
        <v>2962906</v>
      </c>
      <c r="G39" s="38">
        <v>2962906</v>
      </c>
      <c r="H39" s="38">
        <v>2962906</v>
      </c>
      <c r="I39" s="23">
        <f t="shared" si="2"/>
        <v>2.1278201351658934</v>
      </c>
      <c r="J39" s="23">
        <f t="shared" si="3"/>
        <v>100</v>
      </c>
      <c r="K39" s="23">
        <f t="shared" si="4"/>
        <v>100</v>
      </c>
      <c r="L39" s="39">
        <f t="shared" si="5"/>
        <v>100</v>
      </c>
    </row>
    <row r="40" spans="2:12" ht="12.75" customHeight="1" x14ac:dyDescent="0.2">
      <c r="B40" s="13" t="s">
        <v>24</v>
      </c>
      <c r="C40" s="14" t="s">
        <v>25</v>
      </c>
      <c r="D40" s="38">
        <v>808859718</v>
      </c>
      <c r="E40" s="38">
        <v>574973837</v>
      </c>
      <c r="F40" s="38">
        <v>574973837</v>
      </c>
      <c r="G40" s="38">
        <v>574973837</v>
      </c>
      <c r="H40" s="38">
        <v>574973837</v>
      </c>
      <c r="I40" s="23">
        <f t="shared" si="2"/>
        <v>71.084493912206412</v>
      </c>
      <c r="J40" s="23">
        <f t="shared" si="3"/>
        <v>100</v>
      </c>
      <c r="K40" s="23">
        <f t="shared" si="4"/>
        <v>100</v>
      </c>
      <c r="L40" s="39">
        <f t="shared" si="5"/>
        <v>100</v>
      </c>
    </row>
    <row r="41" spans="2:12" ht="12.75" customHeight="1" x14ac:dyDescent="0.2">
      <c r="B41" s="13" t="s">
        <v>26</v>
      </c>
      <c r="C41" s="14" t="s">
        <v>27</v>
      </c>
      <c r="D41" s="38">
        <v>2230206636</v>
      </c>
      <c r="E41" s="38">
        <v>2214972471</v>
      </c>
      <c r="F41" s="38">
        <v>2214972471</v>
      </c>
      <c r="G41" s="38">
        <v>2214972471</v>
      </c>
      <c r="H41" s="38">
        <v>2214972471</v>
      </c>
      <c r="I41" s="23">
        <f t="shared" si="2"/>
        <v>99.316916883212073</v>
      </c>
      <c r="J41" s="23">
        <f t="shared" si="3"/>
        <v>100</v>
      </c>
      <c r="K41" s="23">
        <f t="shared" si="4"/>
        <v>100</v>
      </c>
      <c r="L41" s="39">
        <f t="shared" si="5"/>
        <v>100</v>
      </c>
    </row>
    <row r="42" spans="2:12" ht="12.75" customHeight="1" x14ac:dyDescent="0.2">
      <c r="B42" s="13" t="s">
        <v>28</v>
      </c>
      <c r="C42" s="14" t="s">
        <v>29</v>
      </c>
      <c r="D42" s="38">
        <v>589206726</v>
      </c>
      <c r="E42" s="38">
        <v>570338005</v>
      </c>
      <c r="F42" s="38">
        <v>570338005</v>
      </c>
      <c r="G42" s="38">
        <v>570338005</v>
      </c>
      <c r="H42" s="38">
        <v>570338005</v>
      </c>
      <c r="I42" s="23">
        <f t="shared" si="2"/>
        <v>96.797605973018037</v>
      </c>
      <c r="J42" s="23">
        <f t="shared" si="3"/>
        <v>100</v>
      </c>
      <c r="K42" s="23">
        <f t="shared" si="4"/>
        <v>100</v>
      </c>
      <c r="L42" s="39">
        <f t="shared" si="5"/>
        <v>100</v>
      </c>
    </row>
    <row r="43" spans="2:12" ht="22.5" x14ac:dyDescent="0.2">
      <c r="B43" s="13" t="s">
        <v>30</v>
      </c>
      <c r="C43" s="14" t="s">
        <v>31</v>
      </c>
      <c r="D43" s="38">
        <v>652643558</v>
      </c>
      <c r="E43" s="38">
        <v>605521740</v>
      </c>
      <c r="F43" s="38">
        <v>605521740</v>
      </c>
      <c r="G43" s="38">
        <v>605521740</v>
      </c>
      <c r="H43" s="38">
        <v>605521740</v>
      </c>
      <c r="I43" s="23">
        <f t="shared" si="2"/>
        <v>92.779853961264408</v>
      </c>
      <c r="J43" s="23">
        <f t="shared" si="3"/>
        <v>100</v>
      </c>
      <c r="K43" s="23">
        <f t="shared" si="4"/>
        <v>100</v>
      </c>
      <c r="L43" s="39">
        <f t="shared" si="5"/>
        <v>100</v>
      </c>
    </row>
    <row r="44" spans="2:12" ht="12.75" customHeight="1" x14ac:dyDescent="0.2">
      <c r="B44" s="13" t="s">
        <v>32</v>
      </c>
      <c r="C44" s="14" t="s">
        <v>33</v>
      </c>
      <c r="D44" s="38">
        <v>15633663</v>
      </c>
      <c r="E44" s="38">
        <v>6650523</v>
      </c>
      <c r="F44" s="38">
        <v>6650523</v>
      </c>
      <c r="G44" s="38">
        <v>6650523</v>
      </c>
      <c r="H44" s="38">
        <v>6650523</v>
      </c>
      <c r="I44" s="23">
        <f t="shared" si="2"/>
        <v>42.539761794788596</v>
      </c>
      <c r="J44" s="23">
        <f t="shared" si="3"/>
        <v>100</v>
      </c>
      <c r="K44" s="23">
        <f t="shared" si="4"/>
        <v>100</v>
      </c>
      <c r="L44" s="39">
        <f t="shared" si="5"/>
        <v>100</v>
      </c>
    </row>
    <row r="45" spans="2:12" ht="22.5" x14ac:dyDescent="0.2">
      <c r="B45" s="34" t="s">
        <v>34</v>
      </c>
      <c r="C45" s="35" t="s">
        <v>35</v>
      </c>
      <c r="D45" s="36">
        <f>D46+D47+D48+D49+D50</f>
        <v>16952941689</v>
      </c>
      <c r="E45" s="36">
        <v>16827940888</v>
      </c>
      <c r="F45" s="36">
        <v>14670464717</v>
      </c>
      <c r="G45" s="36">
        <v>14670455717</v>
      </c>
      <c r="H45" s="36">
        <v>14463384844</v>
      </c>
      <c r="I45" s="24">
        <f t="shared" si="2"/>
        <v>99.262660113547682</v>
      </c>
      <c r="J45" s="24">
        <f t="shared" si="3"/>
        <v>87.179202818934925</v>
      </c>
      <c r="K45" s="24">
        <f t="shared" si="4"/>
        <v>99.999938652250137</v>
      </c>
      <c r="L45" s="37">
        <f t="shared" si="5"/>
        <v>98.588517787078374</v>
      </c>
    </row>
    <row r="46" spans="2:12" ht="12.75" customHeight="1" x14ac:dyDescent="0.2">
      <c r="B46" s="13" t="s">
        <v>36</v>
      </c>
      <c r="C46" s="14" t="s">
        <v>37</v>
      </c>
      <c r="D46" s="38">
        <v>3974518191</v>
      </c>
      <c r="E46" s="38">
        <v>3974518191</v>
      </c>
      <c r="F46" s="38">
        <v>3082545915</v>
      </c>
      <c r="G46" s="38">
        <v>3082545915</v>
      </c>
      <c r="H46" s="38">
        <v>2885118058</v>
      </c>
      <c r="I46" s="23">
        <f t="shared" si="2"/>
        <v>100</v>
      </c>
      <c r="J46" s="23">
        <f t="shared" si="3"/>
        <v>77.557725662954454</v>
      </c>
      <c r="K46" s="23">
        <f t="shared" si="4"/>
        <v>100</v>
      </c>
      <c r="L46" s="39">
        <f t="shared" si="5"/>
        <v>93.595298741884264</v>
      </c>
    </row>
    <row r="47" spans="2:12" ht="12.75" customHeight="1" x14ac:dyDescent="0.2">
      <c r="B47" s="13" t="s">
        <v>38</v>
      </c>
      <c r="C47" s="14" t="s">
        <v>39</v>
      </c>
      <c r="D47" s="38">
        <v>5634564987</v>
      </c>
      <c r="E47" s="38">
        <v>5634564987</v>
      </c>
      <c r="F47" s="38">
        <v>4965362916</v>
      </c>
      <c r="G47" s="38">
        <v>4965353916</v>
      </c>
      <c r="H47" s="38">
        <v>4955710900</v>
      </c>
      <c r="I47" s="23">
        <f t="shared" si="2"/>
        <v>100</v>
      </c>
      <c r="J47" s="23">
        <f t="shared" si="3"/>
        <v>88.12326998545629</v>
      </c>
      <c r="K47" s="23">
        <f t="shared" si="4"/>
        <v>99.999818744366678</v>
      </c>
      <c r="L47" s="39">
        <f t="shared" si="5"/>
        <v>99.805793984414137</v>
      </c>
    </row>
    <row r="48" spans="2:12" ht="12.75" customHeight="1" x14ac:dyDescent="0.2">
      <c r="B48" s="13" t="s">
        <v>40</v>
      </c>
      <c r="C48" s="14" t="s">
        <v>41</v>
      </c>
      <c r="D48" s="38">
        <v>1475017012</v>
      </c>
      <c r="E48" s="38">
        <v>1475017012</v>
      </c>
      <c r="F48" s="38">
        <v>1093071900</v>
      </c>
      <c r="G48" s="38">
        <v>1093071900</v>
      </c>
      <c r="H48" s="38">
        <v>1093071900</v>
      </c>
      <c r="I48" s="23">
        <f t="shared" si="2"/>
        <v>100</v>
      </c>
      <c r="J48" s="23">
        <f t="shared" si="3"/>
        <v>74.1057147888678</v>
      </c>
      <c r="K48" s="23">
        <f t="shared" si="4"/>
        <v>100</v>
      </c>
      <c r="L48" s="39">
        <f t="shared" si="5"/>
        <v>100</v>
      </c>
    </row>
    <row r="49" spans="2:12" ht="22.5" x14ac:dyDescent="0.2">
      <c r="B49" s="13" t="s">
        <v>42</v>
      </c>
      <c r="C49" s="14" t="s">
        <v>43</v>
      </c>
      <c r="D49" s="38">
        <v>543768514</v>
      </c>
      <c r="E49" s="38">
        <v>543768514</v>
      </c>
      <c r="F49" s="38">
        <v>393101800</v>
      </c>
      <c r="G49" s="38">
        <v>393101800</v>
      </c>
      <c r="H49" s="38">
        <v>393101800</v>
      </c>
      <c r="I49" s="23">
        <f t="shared" si="2"/>
        <v>100</v>
      </c>
      <c r="J49" s="23">
        <f t="shared" si="3"/>
        <v>72.292122452680303</v>
      </c>
      <c r="K49" s="23">
        <f t="shared" si="4"/>
        <v>100</v>
      </c>
      <c r="L49" s="39">
        <f t="shared" si="5"/>
        <v>100</v>
      </c>
    </row>
    <row r="50" spans="2:12" ht="12.75" customHeight="1" x14ac:dyDescent="0.2">
      <c r="B50" s="13" t="s">
        <v>44</v>
      </c>
      <c r="C50" s="14" t="s">
        <v>45</v>
      </c>
      <c r="D50" s="38">
        <v>5325072985</v>
      </c>
      <c r="E50" s="38">
        <v>5200072184</v>
      </c>
      <c r="F50" s="38">
        <v>5136382186</v>
      </c>
      <c r="G50" s="38">
        <v>5136382186</v>
      </c>
      <c r="H50" s="38">
        <v>5136382186</v>
      </c>
      <c r="I50" s="23">
        <f t="shared" si="2"/>
        <v>97.652599291087455</v>
      </c>
      <c r="J50" s="23">
        <f t="shared" si="3"/>
        <v>98.775209348132393</v>
      </c>
      <c r="K50" s="23">
        <f t="shared" si="4"/>
        <v>100</v>
      </c>
      <c r="L50" s="39">
        <f t="shared" si="5"/>
        <v>100</v>
      </c>
    </row>
    <row r="51" spans="2:12" ht="22.5" x14ac:dyDescent="0.2">
      <c r="B51" s="34" t="s">
        <v>46</v>
      </c>
      <c r="C51" s="35" t="s">
        <v>47</v>
      </c>
      <c r="D51" s="36">
        <f>D52+D53+D54+D55+D56+D57+D58</f>
        <v>22404883240</v>
      </c>
      <c r="E51" s="36">
        <v>22365653315</v>
      </c>
      <c r="F51" s="36">
        <v>17884983599</v>
      </c>
      <c r="G51" s="36">
        <v>17610384595.619999</v>
      </c>
      <c r="H51" s="36">
        <v>17610384595.619999</v>
      </c>
      <c r="I51" s="24">
        <f t="shared" si="2"/>
        <v>99.824904577364805</v>
      </c>
      <c r="J51" s="24">
        <f t="shared" si="3"/>
        <v>79.966291827500768</v>
      </c>
      <c r="K51" s="24">
        <f t="shared" si="4"/>
        <v>98.464639333550437</v>
      </c>
      <c r="L51" s="37">
        <f t="shared" si="5"/>
        <v>100</v>
      </c>
    </row>
    <row r="52" spans="2:12" ht="22.5" x14ac:dyDescent="0.2">
      <c r="B52" s="13" t="s">
        <v>48</v>
      </c>
      <c r="C52" s="14" t="s">
        <v>49</v>
      </c>
      <c r="D52" s="38">
        <v>6060563776</v>
      </c>
      <c r="E52" s="38">
        <v>6060563776</v>
      </c>
      <c r="F52" s="38">
        <v>4295014721</v>
      </c>
      <c r="G52" s="38">
        <v>4295014721</v>
      </c>
      <c r="H52" s="38">
        <v>4295014721</v>
      </c>
      <c r="I52" s="23">
        <f t="shared" si="2"/>
        <v>100</v>
      </c>
      <c r="J52" s="23">
        <f t="shared" si="3"/>
        <v>70.868237341357201</v>
      </c>
      <c r="K52" s="23">
        <f t="shared" si="4"/>
        <v>100</v>
      </c>
      <c r="L52" s="39">
        <f t="shared" si="5"/>
        <v>100</v>
      </c>
    </row>
    <row r="53" spans="2:12" ht="12.75" customHeight="1" x14ac:dyDescent="0.2">
      <c r="B53" s="13" t="s">
        <v>50</v>
      </c>
      <c r="C53" s="14" t="s">
        <v>51</v>
      </c>
      <c r="D53" s="38">
        <v>2057029901</v>
      </c>
      <c r="E53" s="38">
        <v>2057029901</v>
      </c>
      <c r="F53" s="38">
        <v>1325108130</v>
      </c>
      <c r="G53" s="38">
        <v>1325108130</v>
      </c>
      <c r="H53" s="38">
        <v>1325108130</v>
      </c>
      <c r="I53" s="23">
        <f t="shared" si="2"/>
        <v>100</v>
      </c>
      <c r="J53" s="23">
        <f t="shared" si="3"/>
        <v>64.418515713155884</v>
      </c>
      <c r="K53" s="23">
        <f t="shared" si="4"/>
        <v>100</v>
      </c>
      <c r="L53" s="39">
        <f t="shared" si="5"/>
        <v>100</v>
      </c>
    </row>
    <row r="54" spans="2:12" ht="12.75" customHeight="1" x14ac:dyDescent="0.2">
      <c r="B54" s="13" t="s">
        <v>52</v>
      </c>
      <c r="C54" s="14" t="s">
        <v>53</v>
      </c>
      <c r="D54" s="38">
        <v>13383429665</v>
      </c>
      <c r="E54" s="38">
        <v>13383429665</v>
      </c>
      <c r="F54" s="38">
        <v>11444466516</v>
      </c>
      <c r="G54" s="38">
        <v>11444247616</v>
      </c>
      <c r="H54" s="38">
        <v>11444247616</v>
      </c>
      <c r="I54" s="23">
        <f t="shared" si="2"/>
        <v>100</v>
      </c>
      <c r="J54" s="23">
        <f t="shared" si="3"/>
        <v>85.512210266470589</v>
      </c>
      <c r="K54" s="23">
        <f t="shared" si="4"/>
        <v>99.998087285242221</v>
      </c>
      <c r="L54" s="39">
        <f t="shared" si="5"/>
        <v>100</v>
      </c>
    </row>
    <row r="55" spans="2:12" ht="12.75" customHeight="1" x14ac:dyDescent="0.2">
      <c r="B55" s="13" t="s">
        <v>54</v>
      </c>
      <c r="C55" s="14" t="s">
        <v>55</v>
      </c>
      <c r="D55" s="38">
        <v>38000000</v>
      </c>
      <c r="E55" s="38">
        <v>25000000</v>
      </c>
      <c r="F55" s="38">
        <v>20201830</v>
      </c>
      <c r="G55" s="38">
        <v>20201830</v>
      </c>
      <c r="H55" s="38">
        <v>20201830</v>
      </c>
      <c r="I55" s="23">
        <f t="shared" si="2"/>
        <v>65.789473684210535</v>
      </c>
      <c r="J55" s="23">
        <f t="shared" si="3"/>
        <v>80.807320000000004</v>
      </c>
      <c r="K55" s="23">
        <f t="shared" si="4"/>
        <v>100</v>
      </c>
      <c r="L55" s="39">
        <f t="shared" si="5"/>
        <v>100</v>
      </c>
    </row>
    <row r="56" spans="2:12" ht="12.75" customHeight="1" x14ac:dyDescent="0.2">
      <c r="B56" s="13" t="s">
        <v>56</v>
      </c>
      <c r="C56" s="14" t="s">
        <v>57</v>
      </c>
      <c r="D56" s="38">
        <v>38000000</v>
      </c>
      <c r="E56" s="38">
        <v>38000000</v>
      </c>
      <c r="F56" s="38">
        <v>24225735</v>
      </c>
      <c r="G56" s="38">
        <v>24225735</v>
      </c>
      <c r="H56" s="38">
        <v>24225735</v>
      </c>
      <c r="I56" s="23">
        <f t="shared" si="2"/>
        <v>100</v>
      </c>
      <c r="J56" s="23">
        <f t="shared" si="3"/>
        <v>63.751934210526315</v>
      </c>
      <c r="K56" s="23">
        <f t="shared" si="4"/>
        <v>100</v>
      </c>
      <c r="L56" s="39">
        <f t="shared" si="5"/>
        <v>100</v>
      </c>
    </row>
    <row r="57" spans="2:12" ht="12.75" customHeight="1" x14ac:dyDescent="0.2">
      <c r="B57" s="13" t="s">
        <v>58</v>
      </c>
      <c r="C57" s="14" t="s">
        <v>59</v>
      </c>
      <c r="D57" s="38">
        <v>37859898</v>
      </c>
      <c r="E57" s="38">
        <v>26700000</v>
      </c>
      <c r="F57" s="38">
        <v>26700000</v>
      </c>
      <c r="G57" s="38">
        <v>26700000</v>
      </c>
      <c r="H57" s="38">
        <v>26700000</v>
      </c>
      <c r="I57" s="23">
        <f t="shared" si="2"/>
        <v>70.523169396811369</v>
      </c>
      <c r="J57" s="23">
        <f t="shared" si="3"/>
        <v>100</v>
      </c>
      <c r="K57" s="23">
        <f t="shared" si="4"/>
        <v>100</v>
      </c>
      <c r="L57" s="39">
        <f t="shared" si="5"/>
        <v>100</v>
      </c>
    </row>
    <row r="58" spans="2:12" ht="12.75" customHeight="1" x14ac:dyDescent="0.2">
      <c r="B58" s="13" t="s">
        <v>60</v>
      </c>
      <c r="C58" s="14" t="s">
        <v>61</v>
      </c>
      <c r="D58" s="38">
        <v>790000000</v>
      </c>
      <c r="E58" s="38">
        <v>774929973</v>
      </c>
      <c r="F58" s="38">
        <v>749266667</v>
      </c>
      <c r="G58" s="38">
        <v>474886563.62</v>
      </c>
      <c r="H58" s="38">
        <v>474886563.62</v>
      </c>
      <c r="I58" s="23">
        <f t="shared" si="2"/>
        <v>98.092401645569609</v>
      </c>
      <c r="J58" s="23">
        <f t="shared" si="3"/>
        <v>96.688306441335698</v>
      </c>
      <c r="K58" s="23">
        <f t="shared" si="4"/>
        <v>63.38018018623535</v>
      </c>
      <c r="L58" s="39">
        <f t="shared" si="5"/>
        <v>100</v>
      </c>
    </row>
    <row r="59" spans="2:12" ht="12.75" customHeight="1" x14ac:dyDescent="0.2">
      <c r="B59" s="15" t="s">
        <v>62</v>
      </c>
      <c r="C59" s="16" t="s">
        <v>63</v>
      </c>
      <c r="D59" s="33">
        <f>D60+D62+D70+D73</f>
        <v>8392152810</v>
      </c>
      <c r="E59" s="33">
        <v>5322158935</v>
      </c>
      <c r="F59" s="33">
        <v>4553765599</v>
      </c>
      <c r="G59" s="33">
        <v>3595195676.0900002</v>
      </c>
      <c r="H59" s="33">
        <v>3595195676.0900002</v>
      </c>
      <c r="I59" s="19">
        <f t="shared" si="2"/>
        <v>63.418279617813589</v>
      </c>
      <c r="J59" s="19">
        <f t="shared" si="3"/>
        <v>85.562375243121153</v>
      </c>
      <c r="K59" s="19">
        <f t="shared" si="4"/>
        <v>78.949950275866186</v>
      </c>
      <c r="L59" s="30">
        <f t="shared" si="5"/>
        <v>100</v>
      </c>
    </row>
    <row r="60" spans="2:12" ht="12.75" customHeight="1" x14ac:dyDescent="0.2">
      <c r="B60" s="34" t="s">
        <v>64</v>
      </c>
      <c r="C60" s="35" t="s">
        <v>65</v>
      </c>
      <c r="D60" s="36">
        <f>D61</f>
        <v>1070000000</v>
      </c>
      <c r="E60" s="36">
        <v>936939384</v>
      </c>
      <c r="F60" s="36">
        <v>618180540</v>
      </c>
      <c r="G60" s="36">
        <v>391174628.81999999</v>
      </c>
      <c r="H60" s="36">
        <v>391174628.81999999</v>
      </c>
      <c r="I60" s="24">
        <f t="shared" si="2"/>
        <v>87.564428411214962</v>
      </c>
      <c r="J60" s="24">
        <f t="shared" si="3"/>
        <v>65.978712236521801</v>
      </c>
      <c r="K60" s="24">
        <f t="shared" si="4"/>
        <v>63.27837961706139</v>
      </c>
      <c r="L60" s="37">
        <f t="shared" si="5"/>
        <v>100</v>
      </c>
    </row>
    <row r="61" spans="2:12" ht="12.75" customHeight="1" x14ac:dyDescent="0.2">
      <c r="B61" s="13" t="s">
        <v>66</v>
      </c>
      <c r="C61" s="14" t="s">
        <v>67</v>
      </c>
      <c r="D61" s="38">
        <v>1070000000</v>
      </c>
      <c r="E61" s="38">
        <v>936939384</v>
      </c>
      <c r="F61" s="38">
        <v>618180540</v>
      </c>
      <c r="G61" s="38">
        <v>391174628.81999999</v>
      </c>
      <c r="H61" s="38">
        <v>391174628.81999999</v>
      </c>
      <c r="I61" s="23">
        <f t="shared" si="2"/>
        <v>87.564428411214962</v>
      </c>
      <c r="J61" s="23">
        <f t="shared" si="3"/>
        <v>65.978712236521801</v>
      </c>
      <c r="K61" s="23">
        <f t="shared" si="4"/>
        <v>63.27837961706139</v>
      </c>
      <c r="L61" s="39">
        <f t="shared" si="5"/>
        <v>100</v>
      </c>
    </row>
    <row r="62" spans="2:12" ht="23.25" thickBot="1" x14ac:dyDescent="0.25">
      <c r="B62" s="49" t="s">
        <v>68</v>
      </c>
      <c r="C62" s="50" t="s">
        <v>69</v>
      </c>
      <c r="D62" s="51">
        <f>D63+D64+D65+D66+D67+D68+D69</f>
        <v>3659032888</v>
      </c>
      <c r="E62" s="51">
        <v>2944993284</v>
      </c>
      <c r="F62" s="51">
        <v>2687836607</v>
      </c>
      <c r="G62" s="51">
        <v>2083252397.27</v>
      </c>
      <c r="H62" s="51">
        <v>2083252397.27</v>
      </c>
      <c r="I62" s="52">
        <f t="shared" si="2"/>
        <v>80.485564741936798</v>
      </c>
      <c r="J62" s="52">
        <f t="shared" si="3"/>
        <v>91.268004636984429</v>
      </c>
      <c r="K62" s="52">
        <f t="shared" si="4"/>
        <v>77.50666062976201</v>
      </c>
      <c r="L62" s="53">
        <f t="shared" si="5"/>
        <v>100</v>
      </c>
    </row>
    <row r="63" spans="2:12" ht="22.5" x14ac:dyDescent="0.2">
      <c r="B63" s="45" t="s">
        <v>70</v>
      </c>
      <c r="C63" s="46" t="s">
        <v>71</v>
      </c>
      <c r="D63" s="27">
        <v>282252888</v>
      </c>
      <c r="E63" s="27">
        <v>264051823</v>
      </c>
      <c r="F63" s="27">
        <v>254055822</v>
      </c>
      <c r="G63" s="27">
        <v>0</v>
      </c>
      <c r="H63" s="27">
        <v>0</v>
      </c>
      <c r="I63" s="47">
        <f t="shared" si="2"/>
        <v>93.551504422516302</v>
      </c>
      <c r="J63" s="47">
        <f t="shared" si="3"/>
        <v>96.214379099363384</v>
      </c>
      <c r="K63" s="47">
        <f t="shared" si="4"/>
        <v>0</v>
      </c>
      <c r="L63" s="48">
        <v>0</v>
      </c>
    </row>
    <row r="64" spans="2:12" ht="12.75" customHeight="1" x14ac:dyDescent="0.2">
      <c r="B64" s="13" t="s">
        <v>72</v>
      </c>
      <c r="C64" s="14" t="s">
        <v>73</v>
      </c>
      <c r="D64" s="38">
        <v>2620000000</v>
      </c>
      <c r="E64" s="38">
        <v>2161977622</v>
      </c>
      <c r="F64" s="38">
        <v>1924562282</v>
      </c>
      <c r="G64" s="38">
        <v>1803445899</v>
      </c>
      <c r="H64" s="38">
        <v>1803445899</v>
      </c>
      <c r="I64" s="23">
        <f t="shared" si="2"/>
        <v>82.518229847328243</v>
      </c>
      <c r="J64" s="23">
        <f t="shared" si="3"/>
        <v>89.018603264710379</v>
      </c>
      <c r="K64" s="23">
        <f t="shared" si="4"/>
        <v>93.706808860758912</v>
      </c>
      <c r="L64" s="39">
        <f t="shared" si="5"/>
        <v>100</v>
      </c>
    </row>
    <row r="65" spans="2:12" ht="22.5" x14ac:dyDescent="0.2">
      <c r="B65" s="13" t="s">
        <v>74</v>
      </c>
      <c r="C65" s="14" t="s">
        <v>75</v>
      </c>
      <c r="D65" s="38">
        <v>500000000</v>
      </c>
      <c r="E65" s="38">
        <v>283180561</v>
      </c>
      <c r="F65" s="38">
        <v>277910011</v>
      </c>
      <c r="G65" s="38">
        <v>204200770.27000001</v>
      </c>
      <c r="H65" s="38">
        <v>204200770.27000001</v>
      </c>
      <c r="I65" s="23">
        <f t="shared" si="2"/>
        <v>56.636112199999999</v>
      </c>
      <c r="J65" s="23">
        <f t="shared" si="3"/>
        <v>98.13880233113882</v>
      </c>
      <c r="K65" s="23">
        <f t="shared" si="4"/>
        <v>73.477299193083041</v>
      </c>
      <c r="L65" s="39">
        <f t="shared" si="5"/>
        <v>100</v>
      </c>
    </row>
    <row r="66" spans="2:12" ht="12.75" customHeight="1" x14ac:dyDescent="0.2">
      <c r="B66" s="13" t="s">
        <v>76</v>
      </c>
      <c r="C66" s="14" t="s">
        <v>77</v>
      </c>
      <c r="D66" s="38">
        <v>15000000</v>
      </c>
      <c r="E66" s="38">
        <v>8876660</v>
      </c>
      <c r="F66" s="38">
        <v>6110400</v>
      </c>
      <c r="G66" s="38">
        <v>6110400</v>
      </c>
      <c r="H66" s="38">
        <v>6110400</v>
      </c>
      <c r="I66" s="23">
        <f t="shared" si="2"/>
        <v>59.177733333333336</v>
      </c>
      <c r="J66" s="23">
        <f t="shared" si="3"/>
        <v>68.836702092904318</v>
      </c>
      <c r="K66" s="23">
        <f t="shared" si="4"/>
        <v>100</v>
      </c>
      <c r="L66" s="39">
        <f t="shared" si="5"/>
        <v>100</v>
      </c>
    </row>
    <row r="67" spans="2:12" ht="22.5" x14ac:dyDescent="0.2">
      <c r="B67" s="13" t="s">
        <v>78</v>
      </c>
      <c r="C67" s="14" t="s">
        <v>79</v>
      </c>
      <c r="D67" s="38">
        <v>65000000</v>
      </c>
      <c r="E67" s="38">
        <v>50906618</v>
      </c>
      <c r="F67" s="38">
        <v>49198092</v>
      </c>
      <c r="G67" s="38">
        <v>49198092</v>
      </c>
      <c r="H67" s="38">
        <v>49198092</v>
      </c>
      <c r="I67" s="23">
        <f t="shared" si="2"/>
        <v>78.317873846153844</v>
      </c>
      <c r="J67" s="23">
        <f t="shared" si="3"/>
        <v>96.643803758481852</v>
      </c>
      <c r="K67" s="23">
        <f t="shared" si="4"/>
        <v>100</v>
      </c>
      <c r="L67" s="39">
        <f t="shared" si="5"/>
        <v>100</v>
      </c>
    </row>
    <row r="68" spans="2:12" ht="22.5" x14ac:dyDescent="0.2">
      <c r="B68" s="13" t="s">
        <v>80</v>
      </c>
      <c r="C68" s="14" t="s">
        <v>81</v>
      </c>
      <c r="D68" s="38">
        <v>26780000</v>
      </c>
      <c r="E68" s="38">
        <v>26000000</v>
      </c>
      <c r="F68" s="38">
        <v>26000000</v>
      </c>
      <c r="G68" s="38">
        <v>20297236</v>
      </c>
      <c r="H68" s="38">
        <v>20297236</v>
      </c>
      <c r="I68" s="23">
        <f t="shared" si="2"/>
        <v>97.087378640776706</v>
      </c>
      <c r="J68" s="23">
        <f t="shared" si="3"/>
        <v>100</v>
      </c>
      <c r="K68" s="23">
        <f t="shared" si="4"/>
        <v>78.066292307692308</v>
      </c>
      <c r="L68" s="39">
        <f t="shared" si="5"/>
        <v>100</v>
      </c>
    </row>
    <row r="69" spans="2:12" ht="22.5" x14ac:dyDescent="0.2">
      <c r="B69" s="13" t="s">
        <v>82</v>
      </c>
      <c r="C69" s="14" t="s">
        <v>83</v>
      </c>
      <c r="D69" s="38">
        <v>150000000</v>
      </c>
      <c r="E69" s="38">
        <v>150000000</v>
      </c>
      <c r="F69" s="38">
        <v>150000000</v>
      </c>
      <c r="G69" s="38">
        <v>0</v>
      </c>
      <c r="H69" s="38">
        <v>0</v>
      </c>
      <c r="I69" s="23">
        <f t="shared" si="2"/>
        <v>100</v>
      </c>
      <c r="J69" s="23">
        <f t="shared" si="3"/>
        <v>100</v>
      </c>
      <c r="K69" s="23">
        <f t="shared" si="4"/>
        <v>0</v>
      </c>
      <c r="L69" s="39">
        <v>0</v>
      </c>
    </row>
    <row r="70" spans="2:12" ht="22.5" x14ac:dyDescent="0.2">
      <c r="B70" s="34" t="s">
        <v>84</v>
      </c>
      <c r="C70" s="35" t="s">
        <v>85</v>
      </c>
      <c r="D70" s="36">
        <f>D71+D72</f>
        <v>3042900333</v>
      </c>
      <c r="E70" s="36">
        <v>1108271833</v>
      </c>
      <c r="F70" s="36">
        <v>979440550</v>
      </c>
      <c r="G70" s="36">
        <v>852460748</v>
      </c>
      <c r="H70" s="36">
        <v>852460748</v>
      </c>
      <c r="I70" s="24">
        <f t="shared" si="2"/>
        <v>36.421562053179478</v>
      </c>
      <c r="J70" s="24">
        <f t="shared" si="3"/>
        <v>88.375479808842172</v>
      </c>
      <c r="K70" s="24">
        <f t="shared" si="4"/>
        <v>87.035476323703364</v>
      </c>
      <c r="L70" s="37">
        <f t="shared" si="5"/>
        <v>100</v>
      </c>
    </row>
    <row r="71" spans="2:12" ht="12.75" customHeight="1" x14ac:dyDescent="0.2">
      <c r="B71" s="13" t="s">
        <v>86</v>
      </c>
      <c r="C71" s="14" t="s">
        <v>87</v>
      </c>
      <c r="D71" s="38">
        <v>3007900333</v>
      </c>
      <c r="E71" s="38">
        <v>1101419033</v>
      </c>
      <c r="F71" s="38">
        <v>972587750</v>
      </c>
      <c r="G71" s="38">
        <v>849317448</v>
      </c>
      <c r="H71" s="38">
        <v>849317448</v>
      </c>
      <c r="I71" s="23">
        <f t="shared" si="2"/>
        <v>36.617537519984047</v>
      </c>
      <c r="J71" s="23">
        <f t="shared" si="3"/>
        <v>88.303154463465674</v>
      </c>
      <c r="K71" s="23">
        <f t="shared" si="4"/>
        <v>87.325534174165782</v>
      </c>
      <c r="L71" s="39">
        <f t="shared" si="5"/>
        <v>100</v>
      </c>
    </row>
    <row r="72" spans="2:12" ht="12.75" customHeight="1" x14ac:dyDescent="0.2">
      <c r="B72" s="13" t="s">
        <v>88</v>
      </c>
      <c r="C72" s="14" t="s">
        <v>89</v>
      </c>
      <c r="D72" s="38">
        <v>35000000</v>
      </c>
      <c r="E72" s="38">
        <v>6852800</v>
      </c>
      <c r="F72" s="38">
        <v>6852800</v>
      </c>
      <c r="G72" s="38">
        <v>3143300</v>
      </c>
      <c r="H72" s="38">
        <v>3143300</v>
      </c>
      <c r="I72" s="23">
        <f t="shared" si="2"/>
        <v>19.579428571428572</v>
      </c>
      <c r="J72" s="23">
        <f t="shared" si="3"/>
        <v>100</v>
      </c>
      <c r="K72" s="23">
        <f t="shared" si="4"/>
        <v>45.868841933224374</v>
      </c>
      <c r="L72" s="39">
        <f t="shared" si="5"/>
        <v>100</v>
      </c>
    </row>
    <row r="73" spans="2:12" ht="22.5" x14ac:dyDescent="0.2">
      <c r="B73" s="34" t="s">
        <v>90</v>
      </c>
      <c r="C73" s="35" t="s">
        <v>91</v>
      </c>
      <c r="D73" s="36">
        <f>D74+D75+D76</f>
        <v>620219589</v>
      </c>
      <c r="E73" s="36">
        <v>331954434</v>
      </c>
      <c r="F73" s="36">
        <v>268307902</v>
      </c>
      <c r="G73" s="36">
        <v>268307902</v>
      </c>
      <c r="H73" s="36">
        <v>268307902</v>
      </c>
      <c r="I73" s="24">
        <f t="shared" si="2"/>
        <v>53.522081515551747</v>
      </c>
      <c r="J73" s="24">
        <f t="shared" si="3"/>
        <v>80.826726357268669</v>
      </c>
      <c r="K73" s="24">
        <f t="shared" si="4"/>
        <v>100</v>
      </c>
      <c r="L73" s="37">
        <f t="shared" si="5"/>
        <v>100</v>
      </c>
    </row>
    <row r="74" spans="2:12" ht="12.75" customHeight="1" x14ac:dyDescent="0.2">
      <c r="B74" s="13" t="s">
        <v>92</v>
      </c>
      <c r="C74" s="14" t="s">
        <v>93</v>
      </c>
      <c r="D74" s="38">
        <v>154500000</v>
      </c>
      <c r="E74" s="38">
        <v>22590546</v>
      </c>
      <c r="F74" s="38">
        <v>22590546</v>
      </c>
      <c r="G74" s="38">
        <v>22590546</v>
      </c>
      <c r="H74" s="38">
        <v>22590546</v>
      </c>
      <c r="I74" s="23">
        <f t="shared" si="2"/>
        <v>14.621712621359222</v>
      </c>
      <c r="J74" s="23">
        <f t="shared" si="3"/>
        <v>100</v>
      </c>
      <c r="K74" s="23">
        <f t="shared" si="4"/>
        <v>100</v>
      </c>
      <c r="L74" s="39">
        <f t="shared" si="5"/>
        <v>100</v>
      </c>
    </row>
    <row r="75" spans="2:12" ht="12.75" customHeight="1" x14ac:dyDescent="0.2">
      <c r="B75" s="13" t="s">
        <v>94</v>
      </c>
      <c r="C75" s="14" t="s">
        <v>95</v>
      </c>
      <c r="D75" s="38">
        <v>385719589</v>
      </c>
      <c r="E75" s="38">
        <v>229363888</v>
      </c>
      <c r="F75" s="38">
        <v>229363888</v>
      </c>
      <c r="G75" s="38">
        <v>229363888</v>
      </c>
      <c r="H75" s="38">
        <v>229363888</v>
      </c>
      <c r="I75" s="23">
        <f t="shared" si="2"/>
        <v>59.463894119206898</v>
      </c>
      <c r="J75" s="23">
        <f t="shared" si="3"/>
        <v>100</v>
      </c>
      <c r="K75" s="23">
        <f t="shared" si="4"/>
        <v>100</v>
      </c>
      <c r="L75" s="39">
        <f t="shared" si="5"/>
        <v>100</v>
      </c>
    </row>
    <row r="76" spans="2:12" ht="22.5" x14ac:dyDescent="0.2">
      <c r="B76" s="13" t="s">
        <v>96</v>
      </c>
      <c r="C76" s="14" t="s">
        <v>97</v>
      </c>
      <c r="D76" s="38">
        <v>80000000</v>
      </c>
      <c r="E76" s="38">
        <v>80000000</v>
      </c>
      <c r="F76" s="38">
        <v>16353468</v>
      </c>
      <c r="G76" s="38">
        <v>16353468</v>
      </c>
      <c r="H76" s="38">
        <v>16353468</v>
      </c>
      <c r="I76" s="23">
        <f t="shared" ref="I76:I139" si="18">E76/D76*100</f>
        <v>100</v>
      </c>
      <c r="J76" s="23">
        <f t="shared" ref="J76:J139" si="19">F76/E76*100</f>
        <v>20.441835000000001</v>
      </c>
      <c r="K76" s="23">
        <f t="shared" ref="K76:K139" si="20">G76/F76*100</f>
        <v>100</v>
      </c>
      <c r="L76" s="39">
        <f t="shared" ref="L76:L139" si="21">H76/G76*100</f>
        <v>100</v>
      </c>
    </row>
    <row r="77" spans="2:12" ht="22.5" x14ac:dyDescent="0.2">
      <c r="B77" s="15" t="s">
        <v>98</v>
      </c>
      <c r="C77" s="16" t="s">
        <v>99</v>
      </c>
      <c r="D77" s="33">
        <f>D78+D83</f>
        <v>2930277577</v>
      </c>
      <c r="E77" s="33">
        <v>1951016074</v>
      </c>
      <c r="F77" s="33">
        <v>1775966472</v>
      </c>
      <c r="G77" s="33">
        <v>1592873679.8800001</v>
      </c>
      <c r="H77" s="33">
        <v>1592784901.8800001</v>
      </c>
      <c r="I77" s="19">
        <f t="shared" si="18"/>
        <v>66.581271662237469</v>
      </c>
      <c r="J77" s="19">
        <f t="shared" si="19"/>
        <v>91.027772434436642</v>
      </c>
      <c r="K77" s="19">
        <f t="shared" si="20"/>
        <v>89.690526538273531</v>
      </c>
      <c r="L77" s="30">
        <f t="shared" si="21"/>
        <v>99.994426551137011</v>
      </c>
    </row>
    <row r="78" spans="2:12" ht="12.75" customHeight="1" x14ac:dyDescent="0.2">
      <c r="B78" s="15" t="s">
        <v>100</v>
      </c>
      <c r="C78" s="16" t="s">
        <v>101</v>
      </c>
      <c r="D78" s="33">
        <f>D79+D81</f>
        <v>200021469</v>
      </c>
      <c r="E78" s="33">
        <v>178203689</v>
      </c>
      <c r="F78" s="33">
        <v>96062562</v>
      </c>
      <c r="G78" s="33">
        <v>96062562</v>
      </c>
      <c r="H78" s="33">
        <v>96062562</v>
      </c>
      <c r="I78" s="19">
        <f t="shared" si="18"/>
        <v>89.092280889107954</v>
      </c>
      <c r="J78" s="19">
        <f t="shared" si="19"/>
        <v>53.906045682365203</v>
      </c>
      <c r="K78" s="19">
        <f t="shared" si="20"/>
        <v>100</v>
      </c>
      <c r="L78" s="30">
        <f t="shared" si="21"/>
        <v>100</v>
      </c>
    </row>
    <row r="79" spans="2:12" ht="45" x14ac:dyDescent="0.2">
      <c r="B79" s="34" t="s">
        <v>102</v>
      </c>
      <c r="C79" s="35" t="s">
        <v>103</v>
      </c>
      <c r="D79" s="36">
        <f>D80</f>
        <v>21817780</v>
      </c>
      <c r="E79" s="36">
        <v>0</v>
      </c>
      <c r="F79" s="36">
        <v>0</v>
      </c>
      <c r="G79" s="36">
        <v>0</v>
      </c>
      <c r="H79" s="36">
        <v>0</v>
      </c>
      <c r="I79" s="24">
        <f t="shared" si="18"/>
        <v>0</v>
      </c>
      <c r="J79" s="24">
        <v>0</v>
      </c>
      <c r="K79" s="24">
        <v>0</v>
      </c>
      <c r="L79" s="37">
        <v>0</v>
      </c>
    </row>
    <row r="80" spans="2:12" ht="22.5" x14ac:dyDescent="0.2">
      <c r="B80" s="13" t="s">
        <v>104</v>
      </c>
      <c r="C80" s="14" t="s">
        <v>105</v>
      </c>
      <c r="D80" s="38">
        <v>21817780</v>
      </c>
      <c r="E80" s="38">
        <v>0</v>
      </c>
      <c r="F80" s="38">
        <v>0</v>
      </c>
      <c r="G80" s="38">
        <v>0</v>
      </c>
      <c r="H80" s="38">
        <v>0</v>
      </c>
      <c r="I80" s="23">
        <f t="shared" si="18"/>
        <v>0</v>
      </c>
      <c r="J80" s="23">
        <v>0</v>
      </c>
      <c r="K80" s="23">
        <v>0</v>
      </c>
      <c r="L80" s="39">
        <v>0</v>
      </c>
    </row>
    <row r="81" spans="2:12" ht="22.5" x14ac:dyDescent="0.2">
      <c r="B81" s="34" t="s">
        <v>106</v>
      </c>
      <c r="C81" s="35" t="s">
        <v>107</v>
      </c>
      <c r="D81" s="36">
        <f>D82</f>
        <v>178203689</v>
      </c>
      <c r="E81" s="36">
        <v>178203689</v>
      </c>
      <c r="F81" s="36">
        <v>96062562</v>
      </c>
      <c r="G81" s="36">
        <v>96062562</v>
      </c>
      <c r="H81" s="36">
        <v>96062562</v>
      </c>
      <c r="I81" s="24">
        <f t="shared" si="18"/>
        <v>100</v>
      </c>
      <c r="J81" s="24">
        <f t="shared" si="19"/>
        <v>53.906045682365203</v>
      </c>
      <c r="K81" s="24">
        <f t="shared" si="20"/>
        <v>100</v>
      </c>
      <c r="L81" s="37">
        <f t="shared" si="21"/>
        <v>100</v>
      </c>
    </row>
    <row r="82" spans="2:12" ht="22.5" x14ac:dyDescent="0.2">
      <c r="B82" s="13" t="s">
        <v>108</v>
      </c>
      <c r="C82" s="14" t="s">
        <v>109</v>
      </c>
      <c r="D82" s="38">
        <v>178203689</v>
      </c>
      <c r="E82" s="38">
        <v>178203689</v>
      </c>
      <c r="F82" s="38">
        <v>96062562</v>
      </c>
      <c r="G82" s="38">
        <v>96062562</v>
      </c>
      <c r="H82" s="38">
        <v>96062562</v>
      </c>
      <c r="I82" s="23">
        <f t="shared" si="18"/>
        <v>100</v>
      </c>
      <c r="J82" s="23">
        <f t="shared" si="19"/>
        <v>53.906045682365203</v>
      </c>
      <c r="K82" s="23">
        <f t="shared" si="20"/>
        <v>100</v>
      </c>
      <c r="L82" s="39">
        <f t="shared" si="21"/>
        <v>100</v>
      </c>
    </row>
    <row r="83" spans="2:12" ht="23.25" thickBot="1" x14ac:dyDescent="0.25">
      <c r="B83" s="54" t="s">
        <v>110</v>
      </c>
      <c r="C83" s="55" t="s">
        <v>111</v>
      </c>
      <c r="D83" s="56">
        <f>D84+D86+D90+D94</f>
        <v>2730256108</v>
      </c>
      <c r="E83" s="56">
        <v>1772812385</v>
      </c>
      <c r="F83" s="56">
        <v>1679903910</v>
      </c>
      <c r="G83" s="56">
        <v>1496811117.8800001</v>
      </c>
      <c r="H83" s="56">
        <v>1496722339.8800001</v>
      </c>
      <c r="I83" s="57">
        <f t="shared" si="18"/>
        <v>64.932091161903557</v>
      </c>
      <c r="J83" s="57">
        <f t="shared" si="19"/>
        <v>94.759260721207113</v>
      </c>
      <c r="K83" s="57">
        <f t="shared" si="20"/>
        <v>89.100996132570472</v>
      </c>
      <c r="L83" s="58">
        <f t="shared" si="21"/>
        <v>99.994068857523871</v>
      </c>
    </row>
    <row r="84" spans="2:12" ht="12.75" customHeight="1" x14ac:dyDescent="0.2">
      <c r="B84" s="59" t="s">
        <v>112</v>
      </c>
      <c r="C84" s="60" t="s">
        <v>113</v>
      </c>
      <c r="D84" s="61">
        <f>D85</f>
        <v>151421037</v>
      </c>
      <c r="E84" s="61">
        <v>151421037</v>
      </c>
      <c r="F84" s="61">
        <v>151421037</v>
      </c>
      <c r="G84" s="61">
        <v>147300583.88</v>
      </c>
      <c r="H84" s="61">
        <v>147300583.88</v>
      </c>
      <c r="I84" s="62">
        <f t="shared" si="18"/>
        <v>100</v>
      </c>
      <c r="J84" s="62">
        <f t="shared" si="19"/>
        <v>100</v>
      </c>
      <c r="K84" s="62">
        <f t="shared" si="20"/>
        <v>97.27881065825747</v>
      </c>
      <c r="L84" s="63">
        <f t="shared" si="21"/>
        <v>100</v>
      </c>
    </row>
    <row r="85" spans="2:12" ht="12.75" customHeight="1" x14ac:dyDescent="0.2">
      <c r="B85" s="13" t="s">
        <v>114</v>
      </c>
      <c r="C85" s="14" t="s">
        <v>115</v>
      </c>
      <c r="D85" s="38">
        <v>151421037</v>
      </c>
      <c r="E85" s="38">
        <v>151421037</v>
      </c>
      <c r="F85" s="38">
        <v>151421037</v>
      </c>
      <c r="G85" s="38">
        <v>147300583.88</v>
      </c>
      <c r="H85" s="38">
        <v>147300583.88</v>
      </c>
      <c r="I85" s="23">
        <f t="shared" si="18"/>
        <v>100</v>
      </c>
      <c r="J85" s="23">
        <f t="shared" si="19"/>
        <v>100</v>
      </c>
      <c r="K85" s="23">
        <f t="shared" si="20"/>
        <v>97.27881065825747</v>
      </c>
      <c r="L85" s="39">
        <f t="shared" si="21"/>
        <v>100</v>
      </c>
    </row>
    <row r="86" spans="2:12" ht="22.5" x14ac:dyDescent="0.2">
      <c r="B86" s="34" t="s">
        <v>116</v>
      </c>
      <c r="C86" s="35" t="s">
        <v>117</v>
      </c>
      <c r="D86" s="36">
        <f>D87+D88+D89</f>
        <v>588274452</v>
      </c>
      <c r="E86" s="36">
        <v>352306538</v>
      </c>
      <c r="F86" s="36">
        <v>351940095</v>
      </c>
      <c r="G86" s="36">
        <v>209193756</v>
      </c>
      <c r="H86" s="36">
        <v>209104978</v>
      </c>
      <c r="I86" s="24">
        <f t="shared" si="18"/>
        <v>59.888124803352838</v>
      </c>
      <c r="J86" s="24">
        <f t="shared" si="19"/>
        <v>99.895987453971131</v>
      </c>
      <c r="K86" s="24">
        <f t="shared" si="20"/>
        <v>59.440160121568418</v>
      </c>
      <c r="L86" s="37">
        <f t="shared" si="21"/>
        <v>99.957561830860769</v>
      </c>
    </row>
    <row r="87" spans="2:12" ht="22.5" x14ac:dyDescent="0.2">
      <c r="B87" s="13" t="s">
        <v>118</v>
      </c>
      <c r="C87" s="14" t="s">
        <v>119</v>
      </c>
      <c r="D87" s="38">
        <v>335936400</v>
      </c>
      <c r="E87" s="38">
        <v>100000000</v>
      </c>
      <c r="F87" s="38">
        <v>100000000</v>
      </c>
      <c r="G87" s="38">
        <v>0</v>
      </c>
      <c r="H87" s="38">
        <v>0</v>
      </c>
      <c r="I87" s="23">
        <f t="shared" si="18"/>
        <v>29.767539331849719</v>
      </c>
      <c r="J87" s="23">
        <f t="shared" si="19"/>
        <v>100</v>
      </c>
      <c r="K87" s="23">
        <f t="shared" si="20"/>
        <v>0</v>
      </c>
      <c r="L87" s="39">
        <v>0</v>
      </c>
    </row>
    <row r="88" spans="2:12" ht="12.75" customHeight="1" x14ac:dyDescent="0.2">
      <c r="B88" s="13" t="s">
        <v>120</v>
      </c>
      <c r="C88" s="14" t="s">
        <v>121</v>
      </c>
      <c r="D88" s="38">
        <v>202306538</v>
      </c>
      <c r="E88" s="38">
        <v>202306538</v>
      </c>
      <c r="F88" s="38">
        <v>201940095</v>
      </c>
      <c r="G88" s="38">
        <v>198770225</v>
      </c>
      <c r="H88" s="38">
        <v>198681447</v>
      </c>
      <c r="I88" s="23">
        <f t="shared" si="18"/>
        <v>100</v>
      </c>
      <c r="J88" s="23">
        <f t="shared" si="19"/>
        <v>99.818867445598812</v>
      </c>
      <c r="K88" s="23">
        <f t="shared" si="20"/>
        <v>98.4302919140451</v>
      </c>
      <c r="L88" s="39">
        <f t="shared" si="21"/>
        <v>99.955336368915411</v>
      </c>
    </row>
    <row r="89" spans="2:12" ht="45" x14ac:dyDescent="0.2">
      <c r="B89" s="13" t="s">
        <v>122</v>
      </c>
      <c r="C89" s="14" t="s">
        <v>123</v>
      </c>
      <c r="D89" s="38">
        <v>50031514</v>
      </c>
      <c r="E89" s="38">
        <v>50000000</v>
      </c>
      <c r="F89" s="38">
        <v>50000000</v>
      </c>
      <c r="G89" s="38">
        <v>10423531</v>
      </c>
      <c r="H89" s="38">
        <v>10423531</v>
      </c>
      <c r="I89" s="23">
        <f t="shared" si="18"/>
        <v>99.937011700265558</v>
      </c>
      <c r="J89" s="23">
        <f t="shared" si="19"/>
        <v>100</v>
      </c>
      <c r="K89" s="23">
        <f t="shared" si="20"/>
        <v>20.847062000000001</v>
      </c>
      <c r="L89" s="39">
        <f t="shared" si="21"/>
        <v>100</v>
      </c>
    </row>
    <row r="90" spans="2:12" ht="22.5" x14ac:dyDescent="0.2">
      <c r="B90" s="34" t="s">
        <v>124</v>
      </c>
      <c r="C90" s="35" t="s">
        <v>125</v>
      </c>
      <c r="D90" s="36">
        <f>D91+D92+D93</f>
        <v>1257105841</v>
      </c>
      <c r="E90" s="36">
        <v>535630032</v>
      </c>
      <c r="F90" s="36">
        <v>443088000</v>
      </c>
      <c r="G90" s="36">
        <v>406862000</v>
      </c>
      <c r="H90" s="36">
        <v>406862000</v>
      </c>
      <c r="I90" s="24">
        <f t="shared" si="18"/>
        <v>42.608188947234396</v>
      </c>
      <c r="J90" s="24">
        <f t="shared" si="19"/>
        <v>82.722770107856832</v>
      </c>
      <c r="K90" s="24">
        <f t="shared" si="20"/>
        <v>91.824197450619295</v>
      </c>
      <c r="L90" s="37">
        <f t="shared" si="21"/>
        <v>100</v>
      </c>
    </row>
    <row r="91" spans="2:12" ht="12.75" customHeight="1" x14ac:dyDescent="0.2">
      <c r="B91" s="13" t="s">
        <v>126</v>
      </c>
      <c r="C91" s="14" t="s">
        <v>127</v>
      </c>
      <c r="D91" s="38">
        <v>21475809</v>
      </c>
      <c r="E91" s="38">
        <v>0</v>
      </c>
      <c r="F91" s="38">
        <v>0</v>
      </c>
      <c r="G91" s="38">
        <v>0</v>
      </c>
      <c r="H91" s="38">
        <v>0</v>
      </c>
      <c r="I91" s="23">
        <f t="shared" si="18"/>
        <v>0</v>
      </c>
      <c r="J91" s="23">
        <v>0</v>
      </c>
      <c r="K91" s="23">
        <v>0</v>
      </c>
      <c r="L91" s="39">
        <v>0</v>
      </c>
    </row>
    <row r="92" spans="2:12" ht="33.75" x14ac:dyDescent="0.2">
      <c r="B92" s="13" t="s">
        <v>128</v>
      </c>
      <c r="C92" s="14" t="s">
        <v>129</v>
      </c>
      <c r="D92" s="38">
        <v>535630032</v>
      </c>
      <c r="E92" s="38">
        <v>535630032</v>
      </c>
      <c r="F92" s="38">
        <v>443088000</v>
      </c>
      <c r="G92" s="38">
        <v>406862000</v>
      </c>
      <c r="H92" s="38">
        <v>406862000</v>
      </c>
      <c r="I92" s="23">
        <f t="shared" si="18"/>
        <v>100</v>
      </c>
      <c r="J92" s="23">
        <f t="shared" si="19"/>
        <v>82.722770107856832</v>
      </c>
      <c r="K92" s="23">
        <f t="shared" si="20"/>
        <v>91.824197450619295</v>
      </c>
      <c r="L92" s="39">
        <f t="shared" si="21"/>
        <v>100</v>
      </c>
    </row>
    <row r="93" spans="2:12" ht="22.5" x14ac:dyDescent="0.2">
      <c r="B93" s="13" t="s">
        <v>130</v>
      </c>
      <c r="C93" s="14" t="s">
        <v>131</v>
      </c>
      <c r="D93" s="38">
        <v>700000000</v>
      </c>
      <c r="E93" s="38">
        <v>0</v>
      </c>
      <c r="F93" s="38">
        <v>0</v>
      </c>
      <c r="G93" s="38">
        <v>0</v>
      </c>
      <c r="H93" s="38">
        <v>0</v>
      </c>
      <c r="I93" s="23">
        <f t="shared" si="18"/>
        <v>0</v>
      </c>
      <c r="J93" s="23">
        <v>0</v>
      </c>
      <c r="K93" s="23">
        <v>0</v>
      </c>
      <c r="L93" s="39">
        <v>0</v>
      </c>
    </row>
    <row r="94" spans="2:12" ht="22.5" x14ac:dyDescent="0.2">
      <c r="B94" s="34" t="s">
        <v>132</v>
      </c>
      <c r="C94" s="35" t="s">
        <v>133</v>
      </c>
      <c r="D94" s="36">
        <f>D95</f>
        <v>733454778</v>
      </c>
      <c r="E94" s="36">
        <v>733454778</v>
      </c>
      <c r="F94" s="36">
        <v>733454778</v>
      </c>
      <c r="G94" s="36">
        <v>733454778</v>
      </c>
      <c r="H94" s="36">
        <v>733454778</v>
      </c>
      <c r="I94" s="24">
        <f t="shared" si="18"/>
        <v>100</v>
      </c>
      <c r="J94" s="24">
        <f t="shared" si="19"/>
        <v>100</v>
      </c>
      <c r="K94" s="24">
        <f t="shared" si="20"/>
        <v>100</v>
      </c>
      <c r="L94" s="37">
        <f t="shared" si="21"/>
        <v>100</v>
      </c>
    </row>
    <row r="95" spans="2:12" ht="12.75" customHeight="1" x14ac:dyDescent="0.2">
      <c r="B95" s="13" t="s">
        <v>134</v>
      </c>
      <c r="C95" s="14" t="s">
        <v>135</v>
      </c>
      <c r="D95" s="38">
        <v>733454778</v>
      </c>
      <c r="E95" s="38">
        <v>733454778</v>
      </c>
      <c r="F95" s="38">
        <v>733454778</v>
      </c>
      <c r="G95" s="38">
        <v>733454778</v>
      </c>
      <c r="H95" s="38">
        <v>733454778</v>
      </c>
      <c r="I95" s="23">
        <f t="shared" si="18"/>
        <v>100</v>
      </c>
      <c r="J95" s="23">
        <f t="shared" si="19"/>
        <v>100</v>
      </c>
      <c r="K95" s="23">
        <f t="shared" si="20"/>
        <v>100</v>
      </c>
      <c r="L95" s="39">
        <f t="shared" si="21"/>
        <v>100</v>
      </c>
    </row>
    <row r="96" spans="2:12" ht="22.5" x14ac:dyDescent="0.2">
      <c r="B96" s="15" t="s">
        <v>136</v>
      </c>
      <c r="C96" s="16" t="s">
        <v>137</v>
      </c>
      <c r="D96" s="33">
        <f>D97</f>
        <v>4370000000</v>
      </c>
      <c r="E96" s="33">
        <v>4309997570</v>
      </c>
      <c r="F96" s="33">
        <v>3128475825</v>
      </c>
      <c r="G96" s="33">
        <v>2523273666</v>
      </c>
      <c r="H96" s="33">
        <v>2401144766</v>
      </c>
      <c r="I96" s="19">
        <f t="shared" si="18"/>
        <v>98.626946681922206</v>
      </c>
      <c r="J96" s="19">
        <f t="shared" si="19"/>
        <v>72.586486980316323</v>
      </c>
      <c r="K96" s="19">
        <f t="shared" si="20"/>
        <v>80.655047606129415</v>
      </c>
      <c r="L96" s="30">
        <f t="shared" si="21"/>
        <v>95.159902722973214</v>
      </c>
    </row>
    <row r="97" spans="2:12" ht="33.75" x14ac:dyDescent="0.2">
      <c r="B97" s="15" t="s">
        <v>138</v>
      </c>
      <c r="C97" s="16" t="s">
        <v>139</v>
      </c>
      <c r="D97" s="33">
        <f>D98+D100</f>
        <v>4370000000</v>
      </c>
      <c r="E97" s="33">
        <v>4309997570</v>
      </c>
      <c r="F97" s="33">
        <v>3128475825</v>
      </c>
      <c r="G97" s="33">
        <v>2523273666</v>
      </c>
      <c r="H97" s="33">
        <v>2401144766</v>
      </c>
      <c r="I97" s="19">
        <f t="shared" si="18"/>
        <v>98.626946681922206</v>
      </c>
      <c r="J97" s="19">
        <f t="shared" si="19"/>
        <v>72.586486980316323</v>
      </c>
      <c r="K97" s="19">
        <f t="shared" si="20"/>
        <v>80.655047606129415</v>
      </c>
      <c r="L97" s="30">
        <f t="shared" si="21"/>
        <v>95.159902722973214</v>
      </c>
    </row>
    <row r="98" spans="2:12" ht="22.5" x14ac:dyDescent="0.2">
      <c r="B98" s="34" t="s">
        <v>140</v>
      </c>
      <c r="C98" s="35" t="s">
        <v>141</v>
      </c>
      <c r="D98" s="36">
        <f>D99</f>
        <v>1130000000</v>
      </c>
      <c r="E98" s="36">
        <v>1069997570</v>
      </c>
      <c r="F98" s="36">
        <v>1069997570</v>
      </c>
      <c r="G98" s="36">
        <v>464795411</v>
      </c>
      <c r="H98" s="36">
        <v>342666511</v>
      </c>
      <c r="I98" s="24">
        <f t="shared" si="18"/>
        <v>94.690050442477883</v>
      </c>
      <c r="J98" s="24">
        <f t="shared" si="19"/>
        <v>100</v>
      </c>
      <c r="K98" s="24">
        <f t="shared" si="20"/>
        <v>43.438922108953946</v>
      </c>
      <c r="L98" s="37">
        <f t="shared" si="21"/>
        <v>73.724159681946603</v>
      </c>
    </row>
    <row r="99" spans="2:12" ht="22.5" x14ac:dyDescent="0.2">
      <c r="B99" s="13" t="s">
        <v>142</v>
      </c>
      <c r="C99" s="14" t="s">
        <v>83</v>
      </c>
      <c r="D99" s="38">
        <v>1130000000</v>
      </c>
      <c r="E99" s="38">
        <v>1069997570</v>
      </c>
      <c r="F99" s="38">
        <v>1069997570</v>
      </c>
      <c r="G99" s="38">
        <v>464795411</v>
      </c>
      <c r="H99" s="38">
        <v>342666511</v>
      </c>
      <c r="I99" s="23">
        <f t="shared" si="18"/>
        <v>94.690050442477883</v>
      </c>
      <c r="J99" s="23">
        <f t="shared" si="19"/>
        <v>100</v>
      </c>
      <c r="K99" s="23">
        <f t="shared" si="20"/>
        <v>43.438922108953946</v>
      </c>
      <c r="L99" s="39">
        <f t="shared" si="21"/>
        <v>73.724159681946603</v>
      </c>
    </row>
    <row r="100" spans="2:12" ht="33.75" x14ac:dyDescent="0.2">
      <c r="B100" s="34" t="s">
        <v>143</v>
      </c>
      <c r="C100" s="35" t="s">
        <v>144</v>
      </c>
      <c r="D100" s="36">
        <f>D101</f>
        <v>3240000000</v>
      </c>
      <c r="E100" s="36">
        <v>3240000000</v>
      </c>
      <c r="F100" s="36">
        <v>2058478255</v>
      </c>
      <c r="G100" s="36">
        <v>2058478255</v>
      </c>
      <c r="H100" s="36">
        <v>2058478255</v>
      </c>
      <c r="I100" s="24">
        <f t="shared" si="18"/>
        <v>100</v>
      </c>
      <c r="J100" s="24">
        <f t="shared" si="19"/>
        <v>63.533279475308646</v>
      </c>
      <c r="K100" s="24">
        <f t="shared" si="20"/>
        <v>100</v>
      </c>
      <c r="L100" s="37">
        <f t="shared" si="21"/>
        <v>100</v>
      </c>
    </row>
    <row r="101" spans="2:12" ht="23.25" thickBot="1" x14ac:dyDescent="0.25">
      <c r="B101" s="40" t="s">
        <v>145</v>
      </c>
      <c r="C101" s="41" t="s">
        <v>146</v>
      </c>
      <c r="D101" s="42">
        <v>3240000000</v>
      </c>
      <c r="E101" s="42">
        <v>3240000000</v>
      </c>
      <c r="F101" s="42">
        <v>2058478255</v>
      </c>
      <c r="G101" s="42">
        <v>2058478255</v>
      </c>
      <c r="H101" s="42">
        <v>2058478255</v>
      </c>
      <c r="I101" s="43">
        <f t="shared" si="18"/>
        <v>100</v>
      </c>
      <c r="J101" s="43">
        <f t="shared" si="19"/>
        <v>63.533279475308646</v>
      </c>
      <c r="K101" s="43">
        <f t="shared" si="20"/>
        <v>100</v>
      </c>
      <c r="L101" s="44">
        <f t="shared" si="21"/>
        <v>100</v>
      </c>
    </row>
    <row r="102" spans="2:12" ht="33.75" x14ac:dyDescent="0.2">
      <c r="B102" s="64" t="s">
        <v>147</v>
      </c>
      <c r="C102" s="65" t="s">
        <v>148</v>
      </c>
      <c r="D102" s="66">
        <f>D103</f>
        <v>1592543572</v>
      </c>
      <c r="E102" s="66">
        <v>1372261672</v>
      </c>
      <c r="F102" s="66">
        <v>1160000</v>
      </c>
      <c r="G102" s="66">
        <v>1160000</v>
      </c>
      <c r="H102" s="66">
        <v>1160000</v>
      </c>
      <c r="I102" s="67">
        <f t="shared" si="18"/>
        <v>86.167920057386041</v>
      </c>
      <c r="J102" s="67">
        <f t="shared" si="19"/>
        <v>8.4531982760209304E-2</v>
      </c>
      <c r="K102" s="67">
        <f t="shared" si="20"/>
        <v>100</v>
      </c>
      <c r="L102" s="68">
        <f t="shared" si="21"/>
        <v>100</v>
      </c>
    </row>
    <row r="103" spans="2:12" ht="33.75" x14ac:dyDescent="0.2">
      <c r="B103" s="15" t="s">
        <v>149</v>
      </c>
      <c r="C103" s="16" t="s">
        <v>150</v>
      </c>
      <c r="D103" s="33">
        <f>D104</f>
        <v>1592543572</v>
      </c>
      <c r="E103" s="33">
        <v>1372261672</v>
      </c>
      <c r="F103" s="33">
        <v>1160000</v>
      </c>
      <c r="G103" s="33">
        <v>1160000</v>
      </c>
      <c r="H103" s="33">
        <v>1160000</v>
      </c>
      <c r="I103" s="19">
        <f t="shared" si="18"/>
        <v>86.167920057386041</v>
      </c>
      <c r="J103" s="19">
        <f t="shared" si="19"/>
        <v>8.4531982760209304E-2</v>
      </c>
      <c r="K103" s="19">
        <f t="shared" si="20"/>
        <v>100</v>
      </c>
      <c r="L103" s="30">
        <f t="shared" si="21"/>
        <v>100</v>
      </c>
    </row>
    <row r="104" spans="2:12" ht="33.75" x14ac:dyDescent="0.2">
      <c r="B104" s="34" t="s">
        <v>151</v>
      </c>
      <c r="C104" s="35" t="s">
        <v>152</v>
      </c>
      <c r="D104" s="36">
        <f>D105</f>
        <v>1592543572</v>
      </c>
      <c r="E104" s="36">
        <v>1372261672</v>
      </c>
      <c r="F104" s="36">
        <v>1160000</v>
      </c>
      <c r="G104" s="36">
        <v>1160000</v>
      </c>
      <c r="H104" s="36">
        <v>1160000</v>
      </c>
      <c r="I104" s="24">
        <f t="shared" si="18"/>
        <v>86.167920057386041</v>
      </c>
      <c r="J104" s="24">
        <f t="shared" si="19"/>
        <v>8.4531982760209304E-2</v>
      </c>
      <c r="K104" s="24">
        <f t="shared" si="20"/>
        <v>100</v>
      </c>
      <c r="L104" s="37">
        <f t="shared" si="21"/>
        <v>100</v>
      </c>
    </row>
    <row r="105" spans="2:12" ht="12.75" customHeight="1" x14ac:dyDescent="0.2">
      <c r="B105" s="13" t="s">
        <v>153</v>
      </c>
      <c r="C105" s="14" t="s">
        <v>87</v>
      </c>
      <c r="D105" s="38">
        <v>1592543572</v>
      </c>
      <c r="E105" s="38">
        <v>1372261672</v>
      </c>
      <c r="F105" s="38">
        <v>1160000</v>
      </c>
      <c r="G105" s="38">
        <v>1160000</v>
      </c>
      <c r="H105" s="38">
        <v>1160000</v>
      </c>
      <c r="I105" s="23">
        <f t="shared" si="18"/>
        <v>86.167920057386041</v>
      </c>
      <c r="J105" s="23">
        <f t="shared" si="19"/>
        <v>8.4531982760209304E-2</v>
      </c>
      <c r="K105" s="23">
        <f t="shared" si="20"/>
        <v>100</v>
      </c>
      <c r="L105" s="39">
        <f t="shared" si="21"/>
        <v>100</v>
      </c>
    </row>
    <row r="106" spans="2:12" ht="12.75" customHeight="1" x14ac:dyDescent="0.2">
      <c r="B106" s="15" t="s">
        <v>154</v>
      </c>
      <c r="C106" s="16" t="s">
        <v>155</v>
      </c>
      <c r="D106" s="33">
        <f>D107+D123</f>
        <v>13389732932</v>
      </c>
      <c r="E106" s="33">
        <v>10767512618</v>
      </c>
      <c r="F106" s="33">
        <v>10666178124</v>
      </c>
      <c r="G106" s="33">
        <v>7927230977</v>
      </c>
      <c r="H106" s="33">
        <v>7907708719.29</v>
      </c>
      <c r="I106" s="19">
        <f t="shared" si="18"/>
        <v>80.416186586267301</v>
      </c>
      <c r="J106" s="19">
        <f t="shared" si="19"/>
        <v>99.058886693751361</v>
      </c>
      <c r="K106" s="19">
        <f t="shared" si="20"/>
        <v>74.321194385108882</v>
      </c>
      <c r="L106" s="30">
        <f t="shared" si="21"/>
        <v>99.753731690591053</v>
      </c>
    </row>
    <row r="107" spans="2:12" ht="22.5" x14ac:dyDescent="0.2">
      <c r="B107" s="15" t="s">
        <v>156</v>
      </c>
      <c r="C107" s="16" t="s">
        <v>157</v>
      </c>
      <c r="D107" s="33">
        <f>D108</f>
        <v>4498440782</v>
      </c>
      <c r="E107" s="33">
        <v>2494935798</v>
      </c>
      <c r="F107" s="33">
        <v>2487435598</v>
      </c>
      <c r="G107" s="33">
        <v>2452833136</v>
      </c>
      <c r="H107" s="33">
        <v>2452833136</v>
      </c>
      <c r="I107" s="19">
        <f t="shared" si="18"/>
        <v>55.46223500336388</v>
      </c>
      <c r="J107" s="19">
        <f t="shared" si="19"/>
        <v>99.699383046008137</v>
      </c>
      <c r="K107" s="19">
        <f t="shared" si="20"/>
        <v>98.608910235592759</v>
      </c>
      <c r="L107" s="30">
        <f t="shared" si="21"/>
        <v>100</v>
      </c>
    </row>
    <row r="108" spans="2:12" ht="12.75" customHeight="1" x14ac:dyDescent="0.2">
      <c r="B108" s="34" t="s">
        <v>158</v>
      </c>
      <c r="C108" s="35" t="s">
        <v>159</v>
      </c>
      <c r="D108" s="36">
        <f>D109+D110+D111+D112+D113+D114+D115+D116+D117+D118+D119+D120+D121+D122</f>
        <v>4498440782</v>
      </c>
      <c r="E108" s="36">
        <v>2494935798</v>
      </c>
      <c r="F108" s="36">
        <v>2487435598</v>
      </c>
      <c r="G108" s="36">
        <v>2452833136</v>
      </c>
      <c r="H108" s="36">
        <v>2452833136</v>
      </c>
      <c r="I108" s="24">
        <f t="shared" si="18"/>
        <v>55.46223500336388</v>
      </c>
      <c r="J108" s="24">
        <f t="shared" si="19"/>
        <v>99.699383046008137</v>
      </c>
      <c r="K108" s="24">
        <f t="shared" si="20"/>
        <v>98.608910235592759</v>
      </c>
      <c r="L108" s="37">
        <f t="shared" si="21"/>
        <v>100</v>
      </c>
    </row>
    <row r="109" spans="2:12" ht="12.75" customHeight="1" x14ac:dyDescent="0.2">
      <c r="B109" s="13" t="s">
        <v>160</v>
      </c>
      <c r="C109" s="14" t="s">
        <v>161</v>
      </c>
      <c r="D109" s="38">
        <v>109471436</v>
      </c>
      <c r="E109" s="38">
        <v>109471436</v>
      </c>
      <c r="F109" s="38">
        <v>109471436</v>
      </c>
      <c r="G109" s="38">
        <v>109471436</v>
      </c>
      <c r="H109" s="38">
        <v>109471436</v>
      </c>
      <c r="I109" s="23">
        <f t="shared" si="18"/>
        <v>100</v>
      </c>
      <c r="J109" s="23">
        <f t="shared" si="19"/>
        <v>100</v>
      </c>
      <c r="K109" s="23">
        <f t="shared" si="20"/>
        <v>100</v>
      </c>
      <c r="L109" s="39">
        <f t="shared" si="21"/>
        <v>100</v>
      </c>
    </row>
    <row r="110" spans="2:12" ht="12.75" customHeight="1" x14ac:dyDescent="0.2">
      <c r="B110" s="13" t="s">
        <v>162</v>
      </c>
      <c r="C110" s="14" t="s">
        <v>163</v>
      </c>
      <c r="D110" s="38">
        <v>311160564</v>
      </c>
      <c r="E110" s="38">
        <v>280514892</v>
      </c>
      <c r="F110" s="38">
        <v>280514892</v>
      </c>
      <c r="G110" s="38">
        <v>280514892</v>
      </c>
      <c r="H110" s="38">
        <v>280514892</v>
      </c>
      <c r="I110" s="23">
        <f t="shared" si="18"/>
        <v>90.151170956226963</v>
      </c>
      <c r="J110" s="23">
        <f t="shared" si="19"/>
        <v>100</v>
      </c>
      <c r="K110" s="23">
        <f t="shared" si="20"/>
        <v>100</v>
      </c>
      <c r="L110" s="39">
        <f t="shared" si="21"/>
        <v>100</v>
      </c>
    </row>
    <row r="111" spans="2:12" ht="12.75" customHeight="1" x14ac:dyDescent="0.2">
      <c r="B111" s="13" t="s">
        <v>164</v>
      </c>
      <c r="C111" s="14" t="s">
        <v>165</v>
      </c>
      <c r="D111" s="38">
        <v>19602000</v>
      </c>
      <c r="E111" s="38">
        <v>2686972</v>
      </c>
      <c r="F111" s="38">
        <v>2686972</v>
      </c>
      <c r="G111" s="38">
        <v>2686972</v>
      </c>
      <c r="H111" s="38">
        <v>2686972</v>
      </c>
      <c r="I111" s="23">
        <f t="shared" si="18"/>
        <v>13.707642077339047</v>
      </c>
      <c r="J111" s="23">
        <f t="shared" si="19"/>
        <v>100</v>
      </c>
      <c r="K111" s="23">
        <f t="shared" si="20"/>
        <v>100</v>
      </c>
      <c r="L111" s="39">
        <f t="shared" si="21"/>
        <v>100</v>
      </c>
    </row>
    <row r="112" spans="2:12" ht="12.75" customHeight="1" x14ac:dyDescent="0.2">
      <c r="B112" s="13" t="s">
        <v>166</v>
      </c>
      <c r="C112" s="14" t="s">
        <v>167</v>
      </c>
      <c r="D112" s="38">
        <v>159119235</v>
      </c>
      <c r="E112" s="38">
        <v>0</v>
      </c>
      <c r="F112" s="38">
        <v>0</v>
      </c>
      <c r="G112" s="38">
        <v>0</v>
      </c>
      <c r="H112" s="38">
        <v>0</v>
      </c>
      <c r="I112" s="23">
        <f t="shared" si="18"/>
        <v>0</v>
      </c>
      <c r="J112" s="23">
        <v>0</v>
      </c>
      <c r="K112" s="23">
        <v>0</v>
      </c>
      <c r="L112" s="39">
        <v>0</v>
      </c>
    </row>
    <row r="113" spans="2:12" ht="12.75" customHeight="1" x14ac:dyDescent="0.2">
      <c r="B113" s="13" t="s">
        <v>168</v>
      </c>
      <c r="C113" s="14" t="s">
        <v>169</v>
      </c>
      <c r="D113" s="38">
        <v>877189500</v>
      </c>
      <c r="E113" s="38">
        <v>42706338</v>
      </c>
      <c r="F113" s="38">
        <v>42706338</v>
      </c>
      <c r="G113" s="38">
        <v>42706338</v>
      </c>
      <c r="H113" s="38">
        <v>42706338</v>
      </c>
      <c r="I113" s="23">
        <f t="shared" si="18"/>
        <v>4.8685418601111845</v>
      </c>
      <c r="J113" s="23">
        <f t="shared" si="19"/>
        <v>100</v>
      </c>
      <c r="K113" s="23">
        <f t="shared" si="20"/>
        <v>100</v>
      </c>
      <c r="L113" s="39">
        <f t="shared" si="21"/>
        <v>100</v>
      </c>
    </row>
    <row r="114" spans="2:12" ht="12.75" customHeight="1" x14ac:dyDescent="0.2">
      <c r="B114" s="13" t="s">
        <v>170</v>
      </c>
      <c r="C114" s="14" t="s">
        <v>171</v>
      </c>
      <c r="D114" s="38">
        <v>154855800</v>
      </c>
      <c r="E114" s="38">
        <v>0</v>
      </c>
      <c r="F114" s="38">
        <v>0</v>
      </c>
      <c r="G114" s="38">
        <v>0</v>
      </c>
      <c r="H114" s="38">
        <v>0</v>
      </c>
      <c r="I114" s="23">
        <f t="shared" si="18"/>
        <v>0</v>
      </c>
      <c r="J114" s="23">
        <v>0</v>
      </c>
      <c r="K114" s="23">
        <v>0</v>
      </c>
      <c r="L114" s="39">
        <v>0</v>
      </c>
    </row>
    <row r="115" spans="2:12" ht="12.75" customHeight="1" x14ac:dyDescent="0.2">
      <c r="B115" s="13" t="s">
        <v>172</v>
      </c>
      <c r="C115" s="14" t="s">
        <v>173</v>
      </c>
      <c r="D115" s="38">
        <v>852314185</v>
      </c>
      <c r="E115" s="38">
        <v>851072185</v>
      </c>
      <c r="F115" s="38">
        <v>851072185</v>
      </c>
      <c r="G115" s="38">
        <v>816469723</v>
      </c>
      <c r="H115" s="38">
        <v>816469723</v>
      </c>
      <c r="I115" s="23">
        <f t="shared" si="18"/>
        <v>99.854279088409157</v>
      </c>
      <c r="J115" s="23">
        <f t="shared" si="19"/>
        <v>100</v>
      </c>
      <c r="K115" s="23">
        <f t="shared" si="20"/>
        <v>95.934250629986224</v>
      </c>
      <c r="L115" s="39">
        <f t="shared" si="21"/>
        <v>100</v>
      </c>
    </row>
    <row r="116" spans="2:12" ht="22.5" x14ac:dyDescent="0.2">
      <c r="B116" s="13" t="s">
        <v>174</v>
      </c>
      <c r="C116" s="14" t="s">
        <v>175</v>
      </c>
      <c r="D116" s="38">
        <v>96767990</v>
      </c>
      <c r="E116" s="38">
        <v>32600070</v>
      </c>
      <c r="F116" s="38">
        <v>25099870</v>
      </c>
      <c r="G116" s="38">
        <v>25099870</v>
      </c>
      <c r="H116" s="38">
        <v>25099870</v>
      </c>
      <c r="I116" s="23">
        <f t="shared" si="18"/>
        <v>33.688898570694711</v>
      </c>
      <c r="J116" s="23">
        <f t="shared" si="19"/>
        <v>76.9933009346299</v>
      </c>
      <c r="K116" s="23">
        <f t="shared" si="20"/>
        <v>100</v>
      </c>
      <c r="L116" s="39">
        <f t="shared" si="21"/>
        <v>100</v>
      </c>
    </row>
    <row r="117" spans="2:12" ht="22.5" x14ac:dyDescent="0.2">
      <c r="B117" s="13" t="s">
        <v>176</v>
      </c>
      <c r="C117" s="14" t="s">
        <v>177</v>
      </c>
      <c r="D117" s="38">
        <v>344187505</v>
      </c>
      <c r="E117" s="38">
        <v>49968930</v>
      </c>
      <c r="F117" s="38">
        <v>49968930</v>
      </c>
      <c r="G117" s="38">
        <v>49968930</v>
      </c>
      <c r="H117" s="38">
        <v>49968930</v>
      </c>
      <c r="I117" s="23">
        <f t="shared" si="18"/>
        <v>14.517938412668407</v>
      </c>
      <c r="J117" s="23">
        <f t="shared" si="19"/>
        <v>100</v>
      </c>
      <c r="K117" s="23">
        <f t="shared" si="20"/>
        <v>100</v>
      </c>
      <c r="L117" s="39">
        <f t="shared" si="21"/>
        <v>100</v>
      </c>
    </row>
    <row r="118" spans="2:12" ht="12.75" customHeight="1" x14ac:dyDescent="0.2">
      <c r="B118" s="13" t="s">
        <v>178</v>
      </c>
      <c r="C118" s="14" t="s">
        <v>179</v>
      </c>
      <c r="D118" s="38">
        <v>435831112</v>
      </c>
      <c r="E118" s="38">
        <v>435831112</v>
      </c>
      <c r="F118" s="38">
        <v>435831112</v>
      </c>
      <c r="G118" s="38">
        <v>435831112</v>
      </c>
      <c r="H118" s="38">
        <v>435831112</v>
      </c>
      <c r="I118" s="23">
        <f t="shared" si="18"/>
        <v>100</v>
      </c>
      <c r="J118" s="23">
        <f t="shared" si="19"/>
        <v>100</v>
      </c>
      <c r="K118" s="23">
        <f t="shared" si="20"/>
        <v>100</v>
      </c>
      <c r="L118" s="39">
        <f t="shared" si="21"/>
        <v>100</v>
      </c>
    </row>
    <row r="119" spans="2:12" ht="12.75" customHeight="1" x14ac:dyDescent="0.2">
      <c r="B119" s="13" t="s">
        <v>180</v>
      </c>
      <c r="C119" s="14" t="s">
        <v>181</v>
      </c>
      <c r="D119" s="38">
        <v>149014580</v>
      </c>
      <c r="E119" s="38">
        <v>0</v>
      </c>
      <c r="F119" s="38">
        <v>0</v>
      </c>
      <c r="G119" s="38">
        <v>0</v>
      </c>
      <c r="H119" s="38">
        <v>0</v>
      </c>
      <c r="I119" s="23">
        <f t="shared" si="18"/>
        <v>0</v>
      </c>
      <c r="J119" s="23">
        <v>0</v>
      </c>
      <c r="K119" s="23">
        <v>0</v>
      </c>
      <c r="L119" s="39">
        <v>0</v>
      </c>
    </row>
    <row r="120" spans="2:12" ht="12.75" customHeight="1" x14ac:dyDescent="0.2">
      <c r="B120" s="13" t="s">
        <v>182</v>
      </c>
      <c r="C120" s="14" t="s">
        <v>183</v>
      </c>
      <c r="D120" s="38">
        <v>50000000</v>
      </c>
      <c r="E120" s="38">
        <v>43713150</v>
      </c>
      <c r="F120" s="38">
        <v>43713150</v>
      </c>
      <c r="G120" s="38">
        <v>43713150</v>
      </c>
      <c r="H120" s="38">
        <v>43713150</v>
      </c>
      <c r="I120" s="23">
        <f t="shared" si="18"/>
        <v>87.426299999999998</v>
      </c>
      <c r="J120" s="23">
        <f t="shared" si="19"/>
        <v>100</v>
      </c>
      <c r="K120" s="23">
        <f t="shared" si="20"/>
        <v>100</v>
      </c>
      <c r="L120" s="39">
        <f t="shared" si="21"/>
        <v>100</v>
      </c>
    </row>
    <row r="121" spans="2:12" ht="22.5" x14ac:dyDescent="0.2">
      <c r="B121" s="13" t="s">
        <v>184</v>
      </c>
      <c r="C121" s="14" t="s">
        <v>185</v>
      </c>
      <c r="D121" s="38">
        <v>112000000</v>
      </c>
      <c r="E121" s="38">
        <v>10902312</v>
      </c>
      <c r="F121" s="38">
        <v>10902312</v>
      </c>
      <c r="G121" s="38">
        <v>10902312</v>
      </c>
      <c r="H121" s="38">
        <v>10902312</v>
      </c>
      <c r="I121" s="23">
        <f t="shared" si="18"/>
        <v>9.7342071428571426</v>
      </c>
      <c r="J121" s="23">
        <f t="shared" si="19"/>
        <v>100</v>
      </c>
      <c r="K121" s="23">
        <f t="shared" si="20"/>
        <v>100</v>
      </c>
      <c r="L121" s="39">
        <f t="shared" si="21"/>
        <v>100</v>
      </c>
    </row>
    <row r="122" spans="2:12" ht="12.75" customHeight="1" x14ac:dyDescent="0.2">
      <c r="B122" s="13" t="s">
        <v>186</v>
      </c>
      <c r="C122" s="14" t="s">
        <v>187</v>
      </c>
      <c r="D122" s="38">
        <v>826926875</v>
      </c>
      <c r="E122" s="38">
        <v>635468401</v>
      </c>
      <c r="F122" s="38">
        <v>635468401</v>
      </c>
      <c r="G122" s="38">
        <v>635468401</v>
      </c>
      <c r="H122" s="38">
        <v>635468401</v>
      </c>
      <c r="I122" s="23">
        <f t="shared" si="18"/>
        <v>76.846988556273487</v>
      </c>
      <c r="J122" s="23">
        <f t="shared" si="19"/>
        <v>100</v>
      </c>
      <c r="K122" s="23">
        <f t="shared" si="20"/>
        <v>100</v>
      </c>
      <c r="L122" s="39">
        <f t="shared" si="21"/>
        <v>100</v>
      </c>
    </row>
    <row r="123" spans="2:12" ht="22.5" x14ac:dyDescent="0.2">
      <c r="B123" s="15" t="s">
        <v>188</v>
      </c>
      <c r="C123" s="16" t="s">
        <v>189</v>
      </c>
      <c r="D123" s="33">
        <f>D124+D132+D134+D142</f>
        <v>8891292150</v>
      </c>
      <c r="E123" s="33">
        <v>8272576820</v>
      </c>
      <c r="F123" s="33">
        <v>8178742526</v>
      </c>
      <c r="G123" s="33">
        <v>5474397841</v>
      </c>
      <c r="H123" s="33">
        <v>5454875583.29</v>
      </c>
      <c r="I123" s="19">
        <f t="shared" si="18"/>
        <v>93.04133393029943</v>
      </c>
      <c r="J123" s="19">
        <f t="shared" si="19"/>
        <v>98.86571867458342</v>
      </c>
      <c r="K123" s="19">
        <f t="shared" si="20"/>
        <v>66.934468515142015</v>
      </c>
      <c r="L123" s="30">
        <f t="shared" si="21"/>
        <v>99.643389861734391</v>
      </c>
    </row>
    <row r="124" spans="2:12" ht="23.25" thickBot="1" x14ac:dyDescent="0.25">
      <c r="B124" s="49" t="s">
        <v>190</v>
      </c>
      <c r="C124" s="50" t="s">
        <v>191</v>
      </c>
      <c r="D124" s="51">
        <f>D125+D126+D127+D128+D129+D130+D131</f>
        <v>7391528662</v>
      </c>
      <c r="E124" s="51">
        <v>7133146897</v>
      </c>
      <c r="F124" s="51">
        <v>7039480235</v>
      </c>
      <c r="G124" s="51">
        <v>4415527186</v>
      </c>
      <c r="H124" s="51">
        <v>4415527186</v>
      </c>
      <c r="I124" s="52">
        <f t="shared" si="18"/>
        <v>96.504352796082003</v>
      </c>
      <c r="J124" s="52">
        <f t="shared" si="19"/>
        <v>98.686881633695307</v>
      </c>
      <c r="K124" s="52">
        <f t="shared" si="20"/>
        <v>62.725187635959031</v>
      </c>
      <c r="L124" s="53">
        <f t="shared" si="21"/>
        <v>100</v>
      </c>
    </row>
    <row r="125" spans="2:12" ht="22.5" x14ac:dyDescent="0.2">
      <c r="B125" s="45" t="s">
        <v>192</v>
      </c>
      <c r="C125" s="46" t="s">
        <v>71</v>
      </c>
      <c r="D125" s="27">
        <v>317747112</v>
      </c>
      <c r="E125" s="27">
        <v>256111770</v>
      </c>
      <c r="F125" s="27">
        <v>196111765</v>
      </c>
      <c r="G125" s="27">
        <v>146081540</v>
      </c>
      <c r="H125" s="27">
        <v>146081540</v>
      </c>
      <c r="I125" s="47">
        <f t="shared" si="18"/>
        <v>80.602391124171717</v>
      </c>
      <c r="J125" s="47">
        <f t="shared" si="19"/>
        <v>76.572726431120287</v>
      </c>
      <c r="K125" s="47">
        <f t="shared" si="20"/>
        <v>74.488922171497464</v>
      </c>
      <c r="L125" s="48">
        <f t="shared" si="21"/>
        <v>100</v>
      </c>
    </row>
    <row r="126" spans="2:12" ht="12.75" customHeight="1" x14ac:dyDescent="0.2">
      <c r="B126" s="13" t="s">
        <v>193</v>
      </c>
      <c r="C126" s="14" t="s">
        <v>194</v>
      </c>
      <c r="D126" s="38">
        <v>230000000</v>
      </c>
      <c r="E126" s="38">
        <v>190000000</v>
      </c>
      <c r="F126" s="38">
        <v>160000000</v>
      </c>
      <c r="G126" s="38">
        <v>96037498</v>
      </c>
      <c r="H126" s="38">
        <v>96037498</v>
      </c>
      <c r="I126" s="23">
        <f t="shared" si="18"/>
        <v>82.608695652173907</v>
      </c>
      <c r="J126" s="23">
        <f t="shared" si="19"/>
        <v>84.210526315789465</v>
      </c>
      <c r="K126" s="23">
        <f t="shared" si="20"/>
        <v>60.023436249999996</v>
      </c>
      <c r="L126" s="39">
        <f t="shared" si="21"/>
        <v>100</v>
      </c>
    </row>
    <row r="127" spans="2:12" ht="12.75" customHeight="1" x14ac:dyDescent="0.2">
      <c r="B127" s="13" t="s">
        <v>195</v>
      </c>
      <c r="C127" s="14" t="s">
        <v>196</v>
      </c>
      <c r="D127" s="38">
        <v>2803770540</v>
      </c>
      <c r="E127" s="38">
        <v>2666914190</v>
      </c>
      <c r="F127" s="38">
        <v>2665914190</v>
      </c>
      <c r="G127" s="38">
        <v>1039737288</v>
      </c>
      <c r="H127" s="38">
        <v>1039737288</v>
      </c>
      <c r="I127" s="23">
        <f t="shared" si="18"/>
        <v>95.118846280480568</v>
      </c>
      <c r="J127" s="23">
        <f t="shared" si="19"/>
        <v>99.962503480473814</v>
      </c>
      <c r="K127" s="23">
        <f t="shared" si="20"/>
        <v>39.001153596770493</v>
      </c>
      <c r="L127" s="39">
        <f t="shared" si="21"/>
        <v>100</v>
      </c>
    </row>
    <row r="128" spans="2:12" ht="12.75" customHeight="1" x14ac:dyDescent="0.2">
      <c r="B128" s="13" t="s">
        <v>197</v>
      </c>
      <c r="C128" s="14" t="s">
        <v>198</v>
      </c>
      <c r="D128" s="38">
        <v>2900000000</v>
      </c>
      <c r="E128" s="38">
        <v>2900000000</v>
      </c>
      <c r="F128" s="38">
        <v>2900000000</v>
      </c>
      <c r="G128" s="38">
        <v>2080989384</v>
      </c>
      <c r="H128" s="38">
        <v>2080989384</v>
      </c>
      <c r="I128" s="23">
        <f t="shared" si="18"/>
        <v>100</v>
      </c>
      <c r="J128" s="23">
        <f t="shared" si="19"/>
        <v>100</v>
      </c>
      <c r="K128" s="23">
        <f t="shared" si="20"/>
        <v>71.758254620689655</v>
      </c>
      <c r="L128" s="39">
        <f t="shared" si="21"/>
        <v>100</v>
      </c>
    </row>
    <row r="129" spans="2:12" ht="12.75" customHeight="1" x14ac:dyDescent="0.2">
      <c r="B129" s="13" t="s">
        <v>199</v>
      </c>
      <c r="C129" s="14" t="s">
        <v>200</v>
      </c>
      <c r="D129" s="38">
        <v>190011010</v>
      </c>
      <c r="E129" s="38">
        <v>170355852</v>
      </c>
      <c r="F129" s="38">
        <v>168549195</v>
      </c>
      <c r="G129" s="38">
        <v>123894541</v>
      </c>
      <c r="H129" s="38">
        <v>123894541</v>
      </c>
      <c r="I129" s="23">
        <f t="shared" si="18"/>
        <v>89.655779420360957</v>
      </c>
      <c r="J129" s="23">
        <f t="shared" si="19"/>
        <v>98.93948051752281</v>
      </c>
      <c r="K129" s="23">
        <f t="shared" si="20"/>
        <v>73.506456675749774</v>
      </c>
      <c r="L129" s="39">
        <f t="shared" si="21"/>
        <v>100</v>
      </c>
    </row>
    <row r="130" spans="2:12" ht="12.75" customHeight="1" x14ac:dyDescent="0.2">
      <c r="B130" s="13" t="s">
        <v>201</v>
      </c>
      <c r="C130" s="14" t="s">
        <v>202</v>
      </c>
      <c r="D130" s="38">
        <v>150000000</v>
      </c>
      <c r="E130" s="38">
        <v>149980000</v>
      </c>
      <c r="F130" s="38">
        <v>149120000</v>
      </c>
      <c r="G130" s="38">
        <v>131630000</v>
      </c>
      <c r="H130" s="38">
        <v>131630000</v>
      </c>
      <c r="I130" s="23">
        <f t="shared" si="18"/>
        <v>99.986666666666665</v>
      </c>
      <c r="J130" s="23">
        <f t="shared" si="19"/>
        <v>99.426590212028259</v>
      </c>
      <c r="K130" s="23">
        <f t="shared" si="20"/>
        <v>88.271190987124456</v>
      </c>
      <c r="L130" s="39">
        <f t="shared" si="21"/>
        <v>100</v>
      </c>
    </row>
    <row r="131" spans="2:12" ht="12.75" customHeight="1" x14ac:dyDescent="0.2">
      <c r="B131" s="13" t="s">
        <v>203</v>
      </c>
      <c r="C131" s="14" t="s">
        <v>204</v>
      </c>
      <c r="D131" s="38">
        <v>800000000</v>
      </c>
      <c r="E131" s="38">
        <v>799785085</v>
      </c>
      <c r="F131" s="38">
        <v>799785085</v>
      </c>
      <c r="G131" s="38">
        <v>797156935</v>
      </c>
      <c r="H131" s="38">
        <v>797156935</v>
      </c>
      <c r="I131" s="23">
        <f t="shared" si="18"/>
        <v>99.973135624999998</v>
      </c>
      <c r="J131" s="23">
        <f t="shared" si="19"/>
        <v>100</v>
      </c>
      <c r="K131" s="23">
        <f t="shared" si="20"/>
        <v>99.67139297177566</v>
      </c>
      <c r="L131" s="39">
        <f t="shared" si="21"/>
        <v>100</v>
      </c>
    </row>
    <row r="132" spans="2:12" ht="22.5" x14ac:dyDescent="0.2">
      <c r="B132" s="34" t="s">
        <v>205</v>
      </c>
      <c r="C132" s="35" t="s">
        <v>206</v>
      </c>
      <c r="D132" s="36">
        <f>D133</f>
        <v>60000000</v>
      </c>
      <c r="E132" s="36">
        <v>0</v>
      </c>
      <c r="F132" s="36">
        <v>0</v>
      </c>
      <c r="G132" s="36">
        <v>0</v>
      </c>
      <c r="H132" s="36">
        <v>0</v>
      </c>
      <c r="I132" s="24">
        <f t="shared" si="18"/>
        <v>0</v>
      </c>
      <c r="J132" s="24">
        <v>0</v>
      </c>
      <c r="K132" s="24">
        <v>0</v>
      </c>
      <c r="L132" s="37">
        <v>0</v>
      </c>
    </row>
    <row r="133" spans="2:12" ht="12.75" customHeight="1" x14ac:dyDescent="0.2">
      <c r="B133" s="13" t="s">
        <v>207</v>
      </c>
      <c r="C133" s="14" t="s">
        <v>208</v>
      </c>
      <c r="D133" s="38">
        <v>60000000</v>
      </c>
      <c r="E133" s="38">
        <v>0</v>
      </c>
      <c r="F133" s="38">
        <v>0</v>
      </c>
      <c r="G133" s="38">
        <v>0</v>
      </c>
      <c r="H133" s="38">
        <v>0</v>
      </c>
      <c r="I133" s="23">
        <f t="shared" si="18"/>
        <v>0</v>
      </c>
      <c r="J133" s="23">
        <v>0</v>
      </c>
      <c r="K133" s="23">
        <v>0</v>
      </c>
      <c r="L133" s="39">
        <v>0</v>
      </c>
    </row>
    <row r="134" spans="2:12" ht="22.5" x14ac:dyDescent="0.2">
      <c r="B134" s="34" t="s">
        <v>209</v>
      </c>
      <c r="C134" s="35" t="s">
        <v>210</v>
      </c>
      <c r="D134" s="36">
        <f>D135+D136+D137+D138+D139+D140+D141</f>
        <v>1159763488</v>
      </c>
      <c r="E134" s="36">
        <v>930031375</v>
      </c>
      <c r="F134" s="36">
        <v>929863743</v>
      </c>
      <c r="G134" s="36">
        <v>904054667.55999994</v>
      </c>
      <c r="H134" s="36">
        <v>884532409.85000002</v>
      </c>
      <c r="I134" s="24">
        <f t="shared" si="18"/>
        <v>80.191468745393024</v>
      </c>
      <c r="J134" s="24">
        <f t="shared" si="19"/>
        <v>99.981975661842597</v>
      </c>
      <c r="K134" s="24">
        <f t="shared" si="20"/>
        <v>97.224423940142799</v>
      </c>
      <c r="L134" s="37">
        <f t="shared" si="21"/>
        <v>97.840588803917186</v>
      </c>
    </row>
    <row r="135" spans="2:12" ht="12.75" customHeight="1" x14ac:dyDescent="0.2">
      <c r="B135" s="13" t="s">
        <v>211</v>
      </c>
      <c r="C135" s="14" t="s">
        <v>212</v>
      </c>
      <c r="D135" s="38">
        <v>113000000</v>
      </c>
      <c r="E135" s="38">
        <v>64908030</v>
      </c>
      <c r="F135" s="38">
        <v>64908030</v>
      </c>
      <c r="G135" s="38">
        <v>48701420</v>
      </c>
      <c r="H135" s="38">
        <v>29551812</v>
      </c>
      <c r="I135" s="23">
        <f t="shared" si="18"/>
        <v>57.440734513274336</v>
      </c>
      <c r="J135" s="23">
        <f t="shared" si="19"/>
        <v>100</v>
      </c>
      <c r="K135" s="23">
        <f t="shared" si="20"/>
        <v>75.031425233518874</v>
      </c>
      <c r="L135" s="39">
        <f t="shared" si="21"/>
        <v>60.679569507418883</v>
      </c>
    </row>
    <row r="136" spans="2:12" ht="22.5" x14ac:dyDescent="0.2">
      <c r="B136" s="13" t="s">
        <v>213</v>
      </c>
      <c r="C136" s="14" t="s">
        <v>214</v>
      </c>
      <c r="D136" s="38">
        <v>133900000</v>
      </c>
      <c r="E136" s="38">
        <v>89232854</v>
      </c>
      <c r="F136" s="38">
        <v>89232854</v>
      </c>
      <c r="G136" s="38">
        <v>89232854</v>
      </c>
      <c r="H136" s="38">
        <v>89232854</v>
      </c>
      <c r="I136" s="23">
        <f t="shared" si="18"/>
        <v>66.641414488424203</v>
      </c>
      <c r="J136" s="23">
        <f t="shared" si="19"/>
        <v>100</v>
      </c>
      <c r="K136" s="23">
        <f t="shared" si="20"/>
        <v>100</v>
      </c>
      <c r="L136" s="39">
        <f t="shared" si="21"/>
        <v>100</v>
      </c>
    </row>
    <row r="137" spans="2:12" ht="12.75" customHeight="1" x14ac:dyDescent="0.2">
      <c r="B137" s="13" t="s">
        <v>215</v>
      </c>
      <c r="C137" s="14" t="s">
        <v>216</v>
      </c>
      <c r="D137" s="38">
        <v>25000000</v>
      </c>
      <c r="E137" s="38">
        <v>0</v>
      </c>
      <c r="F137" s="38">
        <v>0</v>
      </c>
      <c r="G137" s="38">
        <v>0</v>
      </c>
      <c r="H137" s="38">
        <v>0</v>
      </c>
      <c r="I137" s="23">
        <f t="shared" si="18"/>
        <v>0</v>
      </c>
      <c r="J137" s="23">
        <v>0</v>
      </c>
      <c r="K137" s="23">
        <v>0</v>
      </c>
      <c r="L137" s="39">
        <v>0</v>
      </c>
    </row>
    <row r="138" spans="2:12" ht="12.75" customHeight="1" x14ac:dyDescent="0.2">
      <c r="B138" s="13" t="s">
        <v>217</v>
      </c>
      <c r="C138" s="14" t="s">
        <v>95</v>
      </c>
      <c r="D138" s="38">
        <v>348063148</v>
      </c>
      <c r="E138" s="38">
        <v>269981599</v>
      </c>
      <c r="F138" s="38">
        <v>269981599</v>
      </c>
      <c r="G138" s="38">
        <v>269981599</v>
      </c>
      <c r="H138" s="38">
        <v>269981599</v>
      </c>
      <c r="I138" s="23">
        <f t="shared" si="18"/>
        <v>77.566843991194375</v>
      </c>
      <c r="J138" s="23">
        <f t="shared" si="19"/>
        <v>100</v>
      </c>
      <c r="K138" s="23">
        <f t="shared" si="20"/>
        <v>100</v>
      </c>
      <c r="L138" s="39">
        <f t="shared" si="21"/>
        <v>100</v>
      </c>
    </row>
    <row r="139" spans="2:12" ht="22.5" x14ac:dyDescent="0.2">
      <c r="B139" s="13" t="s">
        <v>218</v>
      </c>
      <c r="C139" s="14" t="s">
        <v>97</v>
      </c>
      <c r="D139" s="38">
        <v>152800340</v>
      </c>
      <c r="E139" s="38">
        <v>152800000</v>
      </c>
      <c r="F139" s="38">
        <v>152632368</v>
      </c>
      <c r="G139" s="38">
        <v>151723842</v>
      </c>
      <c r="H139" s="38">
        <v>151723842</v>
      </c>
      <c r="I139" s="23">
        <f t="shared" si="18"/>
        <v>99.999777487406121</v>
      </c>
      <c r="J139" s="23">
        <f t="shared" si="19"/>
        <v>99.89029319371727</v>
      </c>
      <c r="K139" s="23">
        <f t="shared" si="20"/>
        <v>99.404761904761912</v>
      </c>
      <c r="L139" s="39">
        <f t="shared" si="21"/>
        <v>100</v>
      </c>
    </row>
    <row r="140" spans="2:12" ht="22.5" x14ac:dyDescent="0.2">
      <c r="B140" s="13" t="s">
        <v>219</v>
      </c>
      <c r="C140" s="14" t="s">
        <v>220</v>
      </c>
      <c r="D140" s="38">
        <v>250000000</v>
      </c>
      <c r="E140" s="38">
        <v>221500000</v>
      </c>
      <c r="F140" s="38">
        <v>221500000</v>
      </c>
      <c r="G140" s="38">
        <v>212806060.56</v>
      </c>
      <c r="H140" s="38">
        <v>212806060.56</v>
      </c>
      <c r="I140" s="23">
        <f t="shared" ref="I140:I207" si="22">E140/D140*100</f>
        <v>88.6</v>
      </c>
      <c r="J140" s="23">
        <f t="shared" ref="J140:J207" si="23">F140/E140*100</f>
        <v>100</v>
      </c>
      <c r="K140" s="23">
        <f t="shared" ref="K140:K207" si="24">G140/F140*100</f>
        <v>96.074970907449213</v>
      </c>
      <c r="L140" s="39">
        <f t="shared" ref="L140:L207" si="25">H140/G140*100</f>
        <v>100</v>
      </c>
    </row>
    <row r="141" spans="2:12" ht="12.75" customHeight="1" x14ac:dyDescent="0.2">
      <c r="B141" s="13" t="s">
        <v>221</v>
      </c>
      <c r="C141" s="14" t="s">
        <v>222</v>
      </c>
      <c r="D141" s="38">
        <v>137000000</v>
      </c>
      <c r="E141" s="38">
        <v>131608892</v>
      </c>
      <c r="F141" s="38">
        <v>131608892</v>
      </c>
      <c r="G141" s="38">
        <v>131608892</v>
      </c>
      <c r="H141" s="38">
        <v>131236242.29000001</v>
      </c>
      <c r="I141" s="23">
        <f t="shared" si="22"/>
        <v>96.064884671532852</v>
      </c>
      <c r="J141" s="23">
        <f t="shared" si="23"/>
        <v>100</v>
      </c>
      <c r="K141" s="23">
        <f t="shared" si="24"/>
        <v>100</v>
      </c>
      <c r="L141" s="39">
        <f t="shared" si="25"/>
        <v>99.716850659300434</v>
      </c>
    </row>
    <row r="142" spans="2:12" ht="22.5" x14ac:dyDescent="0.2">
      <c r="B142" s="34" t="s">
        <v>223</v>
      </c>
      <c r="C142" s="35" t="s">
        <v>224</v>
      </c>
      <c r="D142" s="36">
        <f>D143+D144+D145</f>
        <v>280000000</v>
      </c>
      <c r="E142" s="36">
        <v>209398548</v>
      </c>
      <c r="F142" s="36">
        <v>209398548</v>
      </c>
      <c r="G142" s="36">
        <v>154815987.44</v>
      </c>
      <c r="H142" s="36">
        <v>154815987.44</v>
      </c>
      <c r="I142" s="24">
        <f t="shared" si="22"/>
        <v>74.785195714285706</v>
      </c>
      <c r="J142" s="24">
        <f t="shared" si="23"/>
        <v>100</v>
      </c>
      <c r="K142" s="24">
        <f t="shared" si="24"/>
        <v>73.933648976400733</v>
      </c>
      <c r="L142" s="37">
        <f t="shared" si="25"/>
        <v>100</v>
      </c>
    </row>
    <row r="143" spans="2:12" ht="12.75" customHeight="1" x14ac:dyDescent="0.2">
      <c r="B143" s="13" t="s">
        <v>225</v>
      </c>
      <c r="C143" s="14" t="s">
        <v>226</v>
      </c>
      <c r="D143" s="38">
        <v>130000000</v>
      </c>
      <c r="E143" s="38">
        <v>73814548</v>
      </c>
      <c r="F143" s="38">
        <v>73814548</v>
      </c>
      <c r="G143" s="38">
        <v>61814548</v>
      </c>
      <c r="H143" s="38">
        <v>61814548</v>
      </c>
      <c r="I143" s="23">
        <f t="shared" si="22"/>
        <v>56.780421538461532</v>
      </c>
      <c r="J143" s="23">
        <f t="shared" si="23"/>
        <v>100</v>
      </c>
      <c r="K143" s="23">
        <f t="shared" si="24"/>
        <v>83.743042089751739</v>
      </c>
      <c r="L143" s="39">
        <f t="shared" si="25"/>
        <v>100</v>
      </c>
    </row>
    <row r="144" spans="2:12" ht="12.75" customHeight="1" x14ac:dyDescent="0.2">
      <c r="B144" s="13" t="s">
        <v>227</v>
      </c>
      <c r="C144" s="14" t="s">
        <v>228</v>
      </c>
      <c r="D144" s="38">
        <v>30000000</v>
      </c>
      <c r="E144" s="38">
        <v>15584000</v>
      </c>
      <c r="F144" s="38">
        <v>15584000</v>
      </c>
      <c r="G144" s="38">
        <v>15584000</v>
      </c>
      <c r="H144" s="38">
        <v>15584000</v>
      </c>
      <c r="I144" s="23">
        <f t="shared" si="22"/>
        <v>51.946666666666665</v>
      </c>
      <c r="J144" s="23">
        <f t="shared" si="23"/>
        <v>100</v>
      </c>
      <c r="K144" s="23">
        <f t="shared" si="24"/>
        <v>100</v>
      </c>
      <c r="L144" s="39">
        <f t="shared" si="25"/>
        <v>100</v>
      </c>
    </row>
    <row r="145" spans="2:12" ht="22.5" x14ac:dyDescent="0.2">
      <c r="B145" s="13" t="s">
        <v>229</v>
      </c>
      <c r="C145" s="14" t="s">
        <v>230</v>
      </c>
      <c r="D145" s="38">
        <v>120000000</v>
      </c>
      <c r="E145" s="38">
        <v>120000000</v>
      </c>
      <c r="F145" s="38">
        <v>120000000</v>
      </c>
      <c r="G145" s="38">
        <v>77417439.439999998</v>
      </c>
      <c r="H145" s="38">
        <v>77417439.439999998</v>
      </c>
      <c r="I145" s="23">
        <f t="shared" si="22"/>
        <v>100</v>
      </c>
      <c r="J145" s="23">
        <f t="shared" si="23"/>
        <v>100</v>
      </c>
      <c r="K145" s="23">
        <f t="shared" si="24"/>
        <v>64.514532866666656</v>
      </c>
      <c r="L145" s="39">
        <f t="shared" si="25"/>
        <v>100</v>
      </c>
    </row>
    <row r="146" spans="2:12" x14ac:dyDescent="0.2">
      <c r="B146" s="13"/>
      <c r="C146" s="14"/>
      <c r="D146" s="38"/>
      <c r="E146" s="38"/>
      <c r="F146" s="38"/>
      <c r="G146" s="38"/>
      <c r="H146" s="38"/>
      <c r="I146" s="23"/>
      <c r="J146" s="23"/>
      <c r="K146" s="23"/>
      <c r="L146" s="39"/>
    </row>
    <row r="147" spans="2:12" ht="12.75" customHeight="1" x14ac:dyDescent="0.2">
      <c r="B147" s="15" t="s">
        <v>231</v>
      </c>
      <c r="C147" s="16" t="s">
        <v>232</v>
      </c>
      <c r="D147" s="33">
        <f>D149+D154+D159</f>
        <v>74610424788</v>
      </c>
      <c r="E147" s="33">
        <v>30054155781</v>
      </c>
      <c r="F147" s="33">
        <v>29725465537</v>
      </c>
      <c r="G147" s="33">
        <v>29725465537</v>
      </c>
      <c r="H147" s="33">
        <v>29725465537</v>
      </c>
      <c r="I147" s="19">
        <f t="shared" si="22"/>
        <v>40.281443064285796</v>
      </c>
      <c r="J147" s="19">
        <f t="shared" si="23"/>
        <v>98.9063401201647</v>
      </c>
      <c r="K147" s="19">
        <f t="shared" si="24"/>
        <v>100</v>
      </c>
      <c r="L147" s="30">
        <f t="shared" si="25"/>
        <v>100</v>
      </c>
    </row>
    <row r="148" spans="2:12" ht="12.75" customHeight="1" x14ac:dyDescent="0.2">
      <c r="B148" s="15"/>
      <c r="C148" s="16"/>
      <c r="D148" s="33"/>
      <c r="E148" s="33"/>
      <c r="F148" s="33"/>
      <c r="G148" s="33"/>
      <c r="H148" s="33"/>
      <c r="I148" s="19"/>
      <c r="J148" s="19"/>
      <c r="K148" s="19"/>
      <c r="L148" s="30"/>
    </row>
    <row r="149" spans="2:12" ht="12.75" customHeight="1" x14ac:dyDescent="0.2">
      <c r="B149" s="15" t="s">
        <v>233</v>
      </c>
      <c r="C149" s="16" t="s">
        <v>234</v>
      </c>
      <c r="D149" s="33">
        <f>D150+D152</f>
        <v>44127074404</v>
      </c>
      <c r="E149" s="33">
        <v>7895907607</v>
      </c>
      <c r="F149" s="33">
        <v>7891364977</v>
      </c>
      <c r="G149" s="33">
        <v>7891364977</v>
      </c>
      <c r="H149" s="33">
        <v>7891364977</v>
      </c>
      <c r="I149" s="19">
        <f t="shared" si="22"/>
        <v>17.893566962336976</v>
      </c>
      <c r="J149" s="19">
        <f t="shared" si="23"/>
        <v>99.942468551734663</v>
      </c>
      <c r="K149" s="19">
        <f t="shared" si="24"/>
        <v>100</v>
      </c>
      <c r="L149" s="30">
        <f t="shared" si="25"/>
        <v>100</v>
      </c>
    </row>
    <row r="150" spans="2:12" ht="12.75" customHeight="1" x14ac:dyDescent="0.2">
      <c r="B150" s="15" t="s">
        <v>235</v>
      </c>
      <c r="C150" s="16" t="s">
        <v>236</v>
      </c>
      <c r="D150" s="33">
        <f>D151</f>
        <v>44044570032</v>
      </c>
      <c r="E150" s="33">
        <v>7895907607</v>
      </c>
      <c r="F150" s="33">
        <v>7891364977</v>
      </c>
      <c r="G150" s="33">
        <v>7891364977</v>
      </c>
      <c r="H150" s="33">
        <v>7891364977</v>
      </c>
      <c r="I150" s="19">
        <f t="shared" si="22"/>
        <v>17.927085225859472</v>
      </c>
      <c r="J150" s="19">
        <f t="shared" si="23"/>
        <v>99.942468551734663</v>
      </c>
      <c r="K150" s="19">
        <f t="shared" si="24"/>
        <v>100</v>
      </c>
      <c r="L150" s="30">
        <f t="shared" si="25"/>
        <v>100</v>
      </c>
    </row>
    <row r="151" spans="2:12" ht="23.25" thickBot="1" x14ac:dyDescent="0.25">
      <c r="B151" s="40" t="s">
        <v>237</v>
      </c>
      <c r="C151" s="41" t="s">
        <v>238</v>
      </c>
      <c r="D151" s="42">
        <v>44044570032</v>
      </c>
      <c r="E151" s="42">
        <v>7895907607</v>
      </c>
      <c r="F151" s="42">
        <v>7891364977</v>
      </c>
      <c r="G151" s="42">
        <v>7891364977</v>
      </c>
      <c r="H151" s="42">
        <v>7891364977</v>
      </c>
      <c r="I151" s="43">
        <f t="shared" si="22"/>
        <v>17.927085225859472</v>
      </c>
      <c r="J151" s="43">
        <f t="shared" si="23"/>
        <v>99.942468551734663</v>
      </c>
      <c r="K151" s="43">
        <f t="shared" si="24"/>
        <v>100</v>
      </c>
      <c r="L151" s="44">
        <f t="shared" si="25"/>
        <v>100</v>
      </c>
    </row>
    <row r="152" spans="2:12" ht="22.5" x14ac:dyDescent="0.2">
      <c r="B152" s="64" t="s">
        <v>239</v>
      </c>
      <c r="C152" s="65" t="s">
        <v>240</v>
      </c>
      <c r="D152" s="66">
        <f>D153</f>
        <v>82504372</v>
      </c>
      <c r="E152" s="66">
        <v>0</v>
      </c>
      <c r="F152" s="66">
        <v>0</v>
      </c>
      <c r="G152" s="66">
        <v>0</v>
      </c>
      <c r="H152" s="66">
        <v>0</v>
      </c>
      <c r="I152" s="67">
        <f t="shared" si="22"/>
        <v>0</v>
      </c>
      <c r="J152" s="67">
        <v>0</v>
      </c>
      <c r="K152" s="67">
        <v>0</v>
      </c>
      <c r="L152" s="68">
        <v>0</v>
      </c>
    </row>
    <row r="153" spans="2:12" ht="22.5" x14ac:dyDescent="0.2">
      <c r="B153" s="13" t="s">
        <v>241</v>
      </c>
      <c r="C153" s="14" t="s">
        <v>242</v>
      </c>
      <c r="D153" s="38">
        <v>82504372</v>
      </c>
      <c r="E153" s="38">
        <v>0</v>
      </c>
      <c r="F153" s="38">
        <v>0</v>
      </c>
      <c r="G153" s="38">
        <v>0</v>
      </c>
      <c r="H153" s="38">
        <v>0</v>
      </c>
      <c r="I153" s="23">
        <f t="shared" si="22"/>
        <v>0</v>
      </c>
      <c r="J153" s="23">
        <v>0</v>
      </c>
      <c r="K153" s="23">
        <v>0</v>
      </c>
      <c r="L153" s="39">
        <v>0</v>
      </c>
    </row>
    <row r="154" spans="2:12" ht="22.5" x14ac:dyDescent="0.2">
      <c r="B154" s="15" t="s">
        <v>243</v>
      </c>
      <c r="C154" s="16" t="s">
        <v>240</v>
      </c>
      <c r="D154" s="33">
        <f>D155</f>
        <v>27583762922</v>
      </c>
      <c r="E154" s="33">
        <v>22158248174</v>
      </c>
      <c r="F154" s="33">
        <v>21834100560</v>
      </c>
      <c r="G154" s="33">
        <v>21834100560</v>
      </c>
      <c r="H154" s="33">
        <v>21834100560</v>
      </c>
      <c r="I154" s="19">
        <f t="shared" si="22"/>
        <v>80.330766460899468</v>
      </c>
      <c r="J154" s="19">
        <f t="shared" si="23"/>
        <v>98.537124363557098</v>
      </c>
      <c r="K154" s="19">
        <f t="shared" si="24"/>
        <v>100</v>
      </c>
      <c r="L154" s="30">
        <f t="shared" si="25"/>
        <v>100</v>
      </c>
    </row>
    <row r="155" spans="2:12" ht="22.5" x14ac:dyDescent="0.2">
      <c r="B155" s="15" t="s">
        <v>244</v>
      </c>
      <c r="C155" s="16" t="s">
        <v>245</v>
      </c>
      <c r="D155" s="33">
        <f>D156+D157+D158</f>
        <v>27583762922</v>
      </c>
      <c r="E155" s="33">
        <v>22158248174</v>
      </c>
      <c r="F155" s="33">
        <v>21834100560</v>
      </c>
      <c r="G155" s="33">
        <v>21834100560</v>
      </c>
      <c r="H155" s="33">
        <v>21834100560</v>
      </c>
      <c r="I155" s="19">
        <f t="shared" si="22"/>
        <v>80.330766460899468</v>
      </c>
      <c r="J155" s="19">
        <f t="shared" si="23"/>
        <v>98.537124363557098</v>
      </c>
      <c r="K155" s="19">
        <f t="shared" si="24"/>
        <v>100</v>
      </c>
      <c r="L155" s="30">
        <f t="shared" si="25"/>
        <v>100</v>
      </c>
    </row>
    <row r="156" spans="2:12" ht="22.5" x14ac:dyDescent="0.2">
      <c r="B156" s="13" t="s">
        <v>246</v>
      </c>
      <c r="C156" s="14" t="s">
        <v>247</v>
      </c>
      <c r="D156" s="38">
        <v>545574330</v>
      </c>
      <c r="E156" s="38">
        <v>328378480</v>
      </c>
      <c r="F156" s="38">
        <v>4230866</v>
      </c>
      <c r="G156" s="38">
        <v>4230866</v>
      </c>
      <c r="H156" s="38">
        <v>4230866</v>
      </c>
      <c r="I156" s="23">
        <f t="shared" si="22"/>
        <v>60.189503417435354</v>
      </c>
      <c r="J156" s="23">
        <f t="shared" si="23"/>
        <v>1.2884114695944753</v>
      </c>
      <c r="K156" s="23">
        <f t="shared" si="24"/>
        <v>100</v>
      </c>
      <c r="L156" s="39">
        <f t="shared" si="25"/>
        <v>100</v>
      </c>
    </row>
    <row r="157" spans="2:12" ht="33.75" x14ac:dyDescent="0.2">
      <c r="B157" s="13" t="s">
        <v>248</v>
      </c>
      <c r="C157" s="14" t="s">
        <v>249</v>
      </c>
      <c r="D157" s="38">
        <v>23469022011</v>
      </c>
      <c r="E157" s="38">
        <v>21829869694</v>
      </c>
      <c r="F157" s="38">
        <v>21829869694</v>
      </c>
      <c r="G157" s="38">
        <v>21829869694</v>
      </c>
      <c r="H157" s="38">
        <v>21829869694</v>
      </c>
      <c r="I157" s="23">
        <f t="shared" si="22"/>
        <v>93.015676936892717</v>
      </c>
      <c r="J157" s="23">
        <v>0</v>
      </c>
      <c r="K157" s="23">
        <v>0</v>
      </c>
      <c r="L157" s="39">
        <v>0</v>
      </c>
    </row>
    <row r="158" spans="2:12" ht="22.5" x14ac:dyDescent="0.2">
      <c r="B158" s="13" t="s">
        <v>250</v>
      </c>
      <c r="C158" s="14" t="s">
        <v>251</v>
      </c>
      <c r="D158" s="38">
        <v>3569166581</v>
      </c>
      <c r="E158" s="38">
        <v>0</v>
      </c>
      <c r="F158" s="38">
        <v>0</v>
      </c>
      <c r="G158" s="38">
        <v>0</v>
      </c>
      <c r="H158" s="38">
        <v>0</v>
      </c>
      <c r="I158" s="23">
        <f t="shared" si="22"/>
        <v>0</v>
      </c>
      <c r="J158" s="23">
        <v>0</v>
      </c>
      <c r="K158" s="23">
        <v>0</v>
      </c>
      <c r="L158" s="39">
        <v>0</v>
      </c>
    </row>
    <row r="159" spans="2:12" ht="22.5" x14ac:dyDescent="0.2">
      <c r="B159" s="15" t="s">
        <v>252</v>
      </c>
      <c r="C159" s="16" t="s">
        <v>253</v>
      </c>
      <c r="D159" s="33">
        <f>D160</f>
        <v>2899587462</v>
      </c>
      <c r="E159" s="33">
        <v>0</v>
      </c>
      <c r="F159" s="33">
        <v>0</v>
      </c>
      <c r="G159" s="33">
        <v>0</v>
      </c>
      <c r="H159" s="33">
        <v>0</v>
      </c>
      <c r="I159" s="19">
        <f t="shared" si="22"/>
        <v>0</v>
      </c>
      <c r="J159" s="19">
        <v>0</v>
      </c>
      <c r="K159" s="19">
        <v>0</v>
      </c>
      <c r="L159" s="30">
        <v>0</v>
      </c>
    </row>
    <row r="160" spans="2:12" ht="12.75" customHeight="1" x14ac:dyDescent="0.2">
      <c r="B160" s="15" t="s">
        <v>254</v>
      </c>
      <c r="C160" s="16" t="s">
        <v>236</v>
      </c>
      <c r="D160" s="33">
        <f>D161</f>
        <v>2899587462</v>
      </c>
      <c r="E160" s="33">
        <v>0</v>
      </c>
      <c r="F160" s="33">
        <v>0</v>
      </c>
      <c r="G160" s="33">
        <v>0</v>
      </c>
      <c r="H160" s="33">
        <v>0</v>
      </c>
      <c r="I160" s="19">
        <f t="shared" si="22"/>
        <v>0</v>
      </c>
      <c r="J160" s="19">
        <v>0</v>
      </c>
      <c r="K160" s="19">
        <v>0</v>
      </c>
      <c r="L160" s="30">
        <v>0</v>
      </c>
    </row>
    <row r="161" spans="2:12" ht="22.5" x14ac:dyDescent="0.2">
      <c r="B161" s="13" t="s">
        <v>255</v>
      </c>
      <c r="C161" s="14" t="s">
        <v>247</v>
      </c>
      <c r="D161" s="38">
        <v>2899587462</v>
      </c>
      <c r="E161" s="38">
        <v>0</v>
      </c>
      <c r="F161" s="38">
        <v>0</v>
      </c>
      <c r="G161" s="38">
        <v>0</v>
      </c>
      <c r="H161" s="38">
        <v>0</v>
      </c>
      <c r="I161" s="23">
        <f t="shared" si="22"/>
        <v>0</v>
      </c>
      <c r="J161" s="23">
        <v>0</v>
      </c>
      <c r="K161" s="23">
        <v>0</v>
      </c>
      <c r="L161" s="39">
        <v>0</v>
      </c>
    </row>
    <row r="162" spans="2:12" x14ac:dyDescent="0.2">
      <c r="B162" s="13"/>
      <c r="C162" s="14"/>
      <c r="D162" s="38"/>
      <c r="E162" s="38"/>
      <c r="F162" s="38"/>
      <c r="G162" s="38"/>
      <c r="H162" s="38"/>
      <c r="I162" s="23"/>
      <c r="J162" s="23"/>
      <c r="K162" s="23"/>
      <c r="L162" s="39"/>
    </row>
    <row r="163" spans="2:12" ht="12.75" customHeight="1" x14ac:dyDescent="0.2">
      <c r="B163" s="15" t="s">
        <v>256</v>
      </c>
      <c r="C163" s="16" t="s">
        <v>257</v>
      </c>
      <c r="D163" s="33">
        <f>D165+D187+D208+D213</f>
        <v>59847779716</v>
      </c>
      <c r="E163" s="33">
        <v>35546949755</v>
      </c>
      <c r="F163" s="33">
        <v>28048483793</v>
      </c>
      <c r="G163" s="33">
        <v>17247405524.169998</v>
      </c>
      <c r="H163" s="33">
        <v>17156314802.17</v>
      </c>
      <c r="I163" s="19">
        <f t="shared" si="22"/>
        <v>59.395603184752247</v>
      </c>
      <c r="J163" s="19">
        <f t="shared" si="23"/>
        <v>78.905458798345222</v>
      </c>
      <c r="K163" s="19">
        <f t="shared" si="24"/>
        <v>61.491400574295554</v>
      </c>
      <c r="L163" s="30">
        <f t="shared" si="25"/>
        <v>99.471858408661248</v>
      </c>
    </row>
    <row r="164" spans="2:12" ht="12.75" customHeight="1" x14ac:dyDescent="0.2">
      <c r="B164" s="15"/>
      <c r="C164" s="16"/>
      <c r="D164" s="33"/>
      <c r="E164" s="33"/>
      <c r="F164" s="33"/>
      <c r="G164" s="33"/>
      <c r="H164" s="33"/>
      <c r="I164" s="19"/>
      <c r="J164" s="19"/>
      <c r="K164" s="19"/>
      <c r="L164" s="30"/>
    </row>
    <row r="165" spans="2:12" ht="12.75" customHeight="1" x14ac:dyDescent="0.2">
      <c r="B165" s="15" t="s">
        <v>258</v>
      </c>
      <c r="C165" s="16" t="s">
        <v>259</v>
      </c>
      <c r="D165" s="33">
        <f>D166+D170+D182</f>
        <v>12356149390</v>
      </c>
      <c r="E165" s="33">
        <v>7061389130</v>
      </c>
      <c r="F165" s="33">
        <v>2125533726</v>
      </c>
      <c r="G165" s="33">
        <v>1515898781.3800001</v>
      </c>
      <c r="H165" s="33">
        <v>1515898781.3800001</v>
      </c>
      <c r="I165" s="19">
        <f t="shared" si="22"/>
        <v>57.148784035541681</v>
      </c>
      <c r="J165" s="19">
        <f t="shared" si="23"/>
        <v>30.100787350321252</v>
      </c>
      <c r="K165" s="19">
        <f t="shared" si="24"/>
        <v>71.318500517643628</v>
      </c>
      <c r="L165" s="30">
        <f t="shared" si="25"/>
        <v>100</v>
      </c>
    </row>
    <row r="166" spans="2:12" ht="12.75" customHeight="1" x14ac:dyDescent="0.2">
      <c r="B166" s="15" t="s">
        <v>260</v>
      </c>
      <c r="C166" s="16" t="s">
        <v>261</v>
      </c>
      <c r="D166" s="33">
        <f>D167</f>
        <v>8200361439</v>
      </c>
      <c r="E166" s="33">
        <v>4323273019</v>
      </c>
      <c r="F166" s="33">
        <v>1169425887</v>
      </c>
      <c r="G166" s="33">
        <v>823081254</v>
      </c>
      <c r="H166" s="33">
        <v>823081254</v>
      </c>
      <c r="I166" s="19">
        <f t="shared" si="22"/>
        <v>52.720517883992258</v>
      </c>
      <c r="J166" s="19">
        <f t="shared" si="23"/>
        <v>27.049549770754371</v>
      </c>
      <c r="K166" s="19">
        <f t="shared" si="24"/>
        <v>70.383361882940761</v>
      </c>
      <c r="L166" s="30">
        <f t="shared" si="25"/>
        <v>100</v>
      </c>
    </row>
    <row r="167" spans="2:12" ht="12.75" customHeight="1" x14ac:dyDescent="0.2">
      <c r="B167" s="34" t="s">
        <v>262</v>
      </c>
      <c r="C167" s="35" t="s">
        <v>263</v>
      </c>
      <c r="D167" s="36">
        <f>D168+D169</f>
        <v>8200361439</v>
      </c>
      <c r="E167" s="36">
        <v>4323273019</v>
      </c>
      <c r="F167" s="36">
        <v>1169425887</v>
      </c>
      <c r="G167" s="36">
        <v>823081254</v>
      </c>
      <c r="H167" s="36">
        <v>823081254</v>
      </c>
      <c r="I167" s="24">
        <f t="shared" si="22"/>
        <v>52.720517883992258</v>
      </c>
      <c r="J167" s="24">
        <f t="shared" si="23"/>
        <v>27.049549770754371</v>
      </c>
      <c r="K167" s="24">
        <f t="shared" si="24"/>
        <v>70.383361882940761</v>
      </c>
      <c r="L167" s="37">
        <f t="shared" si="25"/>
        <v>100</v>
      </c>
    </row>
    <row r="168" spans="2:12" ht="12.75" customHeight="1" x14ac:dyDescent="0.2">
      <c r="B168" s="13" t="s">
        <v>264</v>
      </c>
      <c r="C168" s="14" t="s">
        <v>265</v>
      </c>
      <c r="D168" s="38">
        <v>2026133813</v>
      </c>
      <c r="E168" s="38">
        <v>1169425887</v>
      </c>
      <c r="F168" s="38">
        <v>1169425887</v>
      </c>
      <c r="G168" s="38">
        <v>823081254</v>
      </c>
      <c r="H168" s="38">
        <v>823081254</v>
      </c>
      <c r="I168" s="23">
        <f t="shared" si="22"/>
        <v>57.717110266694903</v>
      </c>
      <c r="J168" s="23">
        <f t="shared" si="23"/>
        <v>100</v>
      </c>
      <c r="K168" s="23">
        <f t="shared" si="24"/>
        <v>70.383361882940761</v>
      </c>
      <c r="L168" s="39">
        <f t="shared" si="25"/>
        <v>100</v>
      </c>
    </row>
    <row r="169" spans="2:12" ht="12.75" customHeight="1" x14ac:dyDescent="0.2">
      <c r="B169" s="13" t="s">
        <v>266</v>
      </c>
      <c r="C169" s="14" t="s">
        <v>267</v>
      </c>
      <c r="D169" s="38">
        <v>6174227626</v>
      </c>
      <c r="E169" s="38">
        <v>3153847132</v>
      </c>
      <c r="F169" s="38">
        <v>0</v>
      </c>
      <c r="G169" s="38">
        <v>0</v>
      </c>
      <c r="H169" s="38">
        <v>0</v>
      </c>
      <c r="I169" s="23">
        <f t="shared" si="22"/>
        <v>51.080836714198583</v>
      </c>
      <c r="J169" s="23">
        <f t="shared" si="23"/>
        <v>0</v>
      </c>
      <c r="K169" s="23">
        <v>0</v>
      </c>
      <c r="L169" s="39">
        <v>0</v>
      </c>
    </row>
    <row r="170" spans="2:12" ht="22.5" x14ac:dyDescent="0.2">
      <c r="B170" s="15" t="s">
        <v>268</v>
      </c>
      <c r="C170" s="16" t="s">
        <v>269</v>
      </c>
      <c r="D170" s="33">
        <f>D171+D180</f>
        <v>3614834145</v>
      </c>
      <c r="E170" s="33">
        <v>2197162305</v>
      </c>
      <c r="F170" s="33">
        <v>761489622</v>
      </c>
      <c r="G170" s="33">
        <v>565196208</v>
      </c>
      <c r="H170" s="33">
        <v>565196208</v>
      </c>
      <c r="I170" s="19">
        <f t="shared" si="22"/>
        <v>60.781828899095999</v>
      </c>
      <c r="J170" s="19">
        <f t="shared" si="23"/>
        <v>34.657868481864384</v>
      </c>
      <c r="K170" s="19">
        <f t="shared" si="24"/>
        <v>74.222443966544304</v>
      </c>
      <c r="L170" s="30">
        <f t="shared" si="25"/>
        <v>100</v>
      </c>
    </row>
    <row r="171" spans="2:12" ht="22.5" x14ac:dyDescent="0.2">
      <c r="B171" s="34" t="s">
        <v>270</v>
      </c>
      <c r="C171" s="35" t="s">
        <v>271</v>
      </c>
      <c r="D171" s="36">
        <f>D172+D173+D174+D175+D176+D177+D178+D179</f>
        <v>1220307372</v>
      </c>
      <c r="E171" s="36">
        <v>905135872</v>
      </c>
      <c r="F171" s="36">
        <v>761489622</v>
      </c>
      <c r="G171" s="36">
        <v>565196208</v>
      </c>
      <c r="H171" s="36">
        <v>565196208</v>
      </c>
      <c r="I171" s="24">
        <f t="shared" si="22"/>
        <v>74.172777512320067</v>
      </c>
      <c r="J171" s="24">
        <f t="shared" si="23"/>
        <v>84.129868846917162</v>
      </c>
      <c r="K171" s="24">
        <f t="shared" si="24"/>
        <v>74.222443966544304</v>
      </c>
      <c r="L171" s="37">
        <f t="shared" si="25"/>
        <v>100</v>
      </c>
    </row>
    <row r="172" spans="2:12" ht="12.75" customHeight="1" x14ac:dyDescent="0.2">
      <c r="B172" s="13" t="s">
        <v>272</v>
      </c>
      <c r="C172" s="14" t="s">
        <v>273</v>
      </c>
      <c r="D172" s="38">
        <v>65000000</v>
      </c>
      <c r="E172" s="38">
        <v>47361324</v>
      </c>
      <c r="F172" s="38">
        <v>42946103</v>
      </c>
      <c r="G172" s="38">
        <v>42946103</v>
      </c>
      <c r="H172" s="38">
        <v>42946103</v>
      </c>
      <c r="I172" s="23">
        <f t="shared" si="22"/>
        <v>72.863575384615388</v>
      </c>
      <c r="J172" s="23">
        <f t="shared" si="23"/>
        <v>90.677581141946121</v>
      </c>
      <c r="K172" s="23">
        <f t="shared" si="24"/>
        <v>100</v>
      </c>
      <c r="L172" s="39">
        <f t="shared" si="25"/>
        <v>100</v>
      </c>
    </row>
    <row r="173" spans="2:12" ht="22.5" x14ac:dyDescent="0.2">
      <c r="B173" s="13" t="s">
        <v>274</v>
      </c>
      <c r="C173" s="14" t="s">
        <v>275</v>
      </c>
      <c r="D173" s="38">
        <v>52000000</v>
      </c>
      <c r="E173" s="38">
        <v>6600000</v>
      </c>
      <c r="F173" s="38">
        <v>6600000</v>
      </c>
      <c r="G173" s="38">
        <v>0</v>
      </c>
      <c r="H173" s="38">
        <v>0</v>
      </c>
      <c r="I173" s="23">
        <f t="shared" si="22"/>
        <v>12.692307692307692</v>
      </c>
      <c r="J173" s="23">
        <f t="shared" si="23"/>
        <v>100</v>
      </c>
      <c r="K173" s="23">
        <f t="shared" si="24"/>
        <v>0</v>
      </c>
      <c r="L173" s="39">
        <v>0</v>
      </c>
    </row>
    <row r="174" spans="2:12" ht="12.75" customHeight="1" thickBot="1" x14ac:dyDescent="0.25">
      <c r="B174" s="40" t="s">
        <v>276</v>
      </c>
      <c r="C174" s="41" t="s">
        <v>277</v>
      </c>
      <c r="D174" s="42">
        <v>263723105</v>
      </c>
      <c r="E174" s="42">
        <v>254391243</v>
      </c>
      <c r="F174" s="42">
        <v>230836243</v>
      </c>
      <c r="G174" s="42">
        <v>198361243</v>
      </c>
      <c r="H174" s="42">
        <v>198361243</v>
      </c>
      <c r="I174" s="43">
        <f t="shared" si="22"/>
        <v>96.461492442992437</v>
      </c>
      <c r="J174" s="43">
        <f t="shared" si="23"/>
        <v>90.740640392248096</v>
      </c>
      <c r="K174" s="43">
        <f t="shared" si="24"/>
        <v>85.931585275367695</v>
      </c>
      <c r="L174" s="44">
        <f t="shared" si="25"/>
        <v>100</v>
      </c>
    </row>
    <row r="175" spans="2:12" ht="22.5" x14ac:dyDescent="0.2">
      <c r="B175" s="45" t="s">
        <v>278</v>
      </c>
      <c r="C175" s="46" t="s">
        <v>279</v>
      </c>
      <c r="D175" s="27">
        <v>50000000</v>
      </c>
      <c r="E175" s="27">
        <v>25920188</v>
      </c>
      <c r="F175" s="27">
        <v>25920188</v>
      </c>
      <c r="G175" s="27">
        <v>24475188</v>
      </c>
      <c r="H175" s="27">
        <v>24475188</v>
      </c>
      <c r="I175" s="47">
        <f t="shared" si="22"/>
        <v>51.840375999999999</v>
      </c>
      <c r="J175" s="47">
        <f t="shared" si="23"/>
        <v>100</v>
      </c>
      <c r="K175" s="47">
        <f t="shared" si="24"/>
        <v>94.425194755531862</v>
      </c>
      <c r="L175" s="48">
        <f t="shared" si="25"/>
        <v>100</v>
      </c>
    </row>
    <row r="176" spans="2:12" ht="22.5" x14ac:dyDescent="0.2">
      <c r="B176" s="13" t="s">
        <v>280</v>
      </c>
      <c r="C176" s="14" t="s">
        <v>281</v>
      </c>
      <c r="D176" s="38">
        <v>350000000</v>
      </c>
      <c r="E176" s="38">
        <v>154075570</v>
      </c>
      <c r="F176" s="38">
        <v>66284781</v>
      </c>
      <c r="G176" s="38">
        <v>18056461</v>
      </c>
      <c r="H176" s="38">
        <v>18056461</v>
      </c>
      <c r="I176" s="23">
        <f t="shared" si="22"/>
        <v>44.021591428571426</v>
      </c>
      <c r="J176" s="23">
        <f t="shared" si="23"/>
        <v>43.020954587414472</v>
      </c>
      <c r="K176" s="23">
        <f t="shared" si="24"/>
        <v>27.240734189044087</v>
      </c>
      <c r="L176" s="39">
        <f t="shared" si="25"/>
        <v>100</v>
      </c>
    </row>
    <row r="177" spans="2:12" ht="22.5" x14ac:dyDescent="0.2">
      <c r="B177" s="13" t="s">
        <v>282</v>
      </c>
      <c r="C177" s="14" t="s">
        <v>283</v>
      </c>
      <c r="D177" s="38">
        <v>93694050</v>
      </c>
      <c r="E177" s="38">
        <v>82405044</v>
      </c>
      <c r="F177" s="38">
        <v>82405044</v>
      </c>
      <c r="G177" s="38">
        <v>82405044</v>
      </c>
      <c r="H177" s="38">
        <v>82405044</v>
      </c>
      <c r="I177" s="23">
        <f t="shared" si="22"/>
        <v>87.95120287787752</v>
      </c>
      <c r="J177" s="23">
        <f t="shared" si="23"/>
        <v>100</v>
      </c>
      <c r="K177" s="23">
        <f t="shared" si="24"/>
        <v>100</v>
      </c>
      <c r="L177" s="39">
        <f t="shared" si="25"/>
        <v>100</v>
      </c>
    </row>
    <row r="178" spans="2:12" ht="12.75" customHeight="1" x14ac:dyDescent="0.2">
      <c r="B178" s="13" t="s">
        <v>284</v>
      </c>
      <c r="C178" s="14" t="s">
        <v>285</v>
      </c>
      <c r="D178" s="38">
        <v>275890217</v>
      </c>
      <c r="E178" s="38">
        <v>270208600</v>
      </c>
      <c r="F178" s="38">
        <v>242323360</v>
      </c>
      <c r="G178" s="38">
        <v>161616693</v>
      </c>
      <c r="H178" s="38">
        <v>161616693</v>
      </c>
      <c r="I178" s="23">
        <f t="shared" si="22"/>
        <v>97.940623969279784</v>
      </c>
      <c r="J178" s="23">
        <f t="shared" si="23"/>
        <v>89.680106406679869</v>
      </c>
      <c r="K178" s="23">
        <f t="shared" si="24"/>
        <v>66.694640170060367</v>
      </c>
      <c r="L178" s="39">
        <f t="shared" si="25"/>
        <v>100</v>
      </c>
    </row>
    <row r="179" spans="2:12" ht="22.5" x14ac:dyDescent="0.2">
      <c r="B179" s="13" t="s">
        <v>286</v>
      </c>
      <c r="C179" s="14" t="s">
        <v>287</v>
      </c>
      <c r="D179" s="38">
        <v>70000000</v>
      </c>
      <c r="E179" s="38">
        <v>64173903</v>
      </c>
      <c r="F179" s="38">
        <v>64173903</v>
      </c>
      <c r="G179" s="38">
        <v>37335476</v>
      </c>
      <c r="H179" s="38">
        <v>37335476</v>
      </c>
      <c r="I179" s="23">
        <f t="shared" si="22"/>
        <v>91.677004285714276</v>
      </c>
      <c r="J179" s="23">
        <f t="shared" si="23"/>
        <v>100</v>
      </c>
      <c r="K179" s="23">
        <f t="shared" si="24"/>
        <v>58.178596368059452</v>
      </c>
      <c r="L179" s="39">
        <f t="shared" si="25"/>
        <v>100</v>
      </c>
    </row>
    <row r="180" spans="2:12" ht="22.5" x14ac:dyDescent="0.2">
      <c r="B180" s="34" t="s">
        <v>288</v>
      </c>
      <c r="C180" s="35" t="s">
        <v>289</v>
      </c>
      <c r="D180" s="36">
        <f>D181</f>
        <v>2394526773</v>
      </c>
      <c r="E180" s="36">
        <v>1292026433</v>
      </c>
      <c r="F180" s="36">
        <v>0</v>
      </c>
      <c r="G180" s="36">
        <v>0</v>
      </c>
      <c r="H180" s="36">
        <v>0</v>
      </c>
      <c r="I180" s="24">
        <f t="shared" si="22"/>
        <v>53.95748536072017</v>
      </c>
      <c r="J180" s="24">
        <f t="shared" si="23"/>
        <v>0</v>
      </c>
      <c r="K180" s="24">
        <v>0</v>
      </c>
      <c r="L180" s="37">
        <v>0</v>
      </c>
    </row>
    <row r="181" spans="2:12" ht="12.75" customHeight="1" x14ac:dyDescent="0.2">
      <c r="B181" s="13" t="s">
        <v>290</v>
      </c>
      <c r="C181" s="14" t="s">
        <v>291</v>
      </c>
      <c r="D181" s="38">
        <v>2394526773</v>
      </c>
      <c r="E181" s="38">
        <v>1292026433</v>
      </c>
      <c r="F181" s="38">
        <v>0</v>
      </c>
      <c r="G181" s="38">
        <v>0</v>
      </c>
      <c r="H181" s="38">
        <v>0</v>
      </c>
      <c r="I181" s="23">
        <f t="shared" si="22"/>
        <v>53.95748536072017</v>
      </c>
      <c r="J181" s="23">
        <f t="shared" si="23"/>
        <v>0</v>
      </c>
      <c r="K181" s="23">
        <v>0</v>
      </c>
      <c r="L181" s="39">
        <v>0</v>
      </c>
    </row>
    <row r="182" spans="2:12" ht="12.75" customHeight="1" x14ac:dyDescent="0.2">
      <c r="B182" s="15" t="s">
        <v>292</v>
      </c>
      <c r="C182" s="16" t="s">
        <v>293</v>
      </c>
      <c r="D182" s="33">
        <f>D183</f>
        <v>540953806</v>
      </c>
      <c r="E182" s="33">
        <v>540953806</v>
      </c>
      <c r="F182" s="33">
        <v>194618217</v>
      </c>
      <c r="G182" s="33">
        <v>127621319.38</v>
      </c>
      <c r="H182" s="33">
        <v>127621319.38</v>
      </c>
      <c r="I182" s="19">
        <f t="shared" si="22"/>
        <v>100</v>
      </c>
      <c r="J182" s="19">
        <f t="shared" si="23"/>
        <v>35.976864353552585</v>
      </c>
      <c r="K182" s="19">
        <f t="shared" si="24"/>
        <v>65.575217647790907</v>
      </c>
      <c r="L182" s="30">
        <f t="shared" si="25"/>
        <v>100</v>
      </c>
    </row>
    <row r="183" spans="2:12" ht="12.75" customHeight="1" x14ac:dyDescent="0.2">
      <c r="B183" s="34" t="s">
        <v>294</v>
      </c>
      <c r="C183" s="35" t="s">
        <v>295</v>
      </c>
      <c r="D183" s="36">
        <f>D184+D185+D186</f>
        <v>540953806</v>
      </c>
      <c r="E183" s="36">
        <v>540953806</v>
      </c>
      <c r="F183" s="36">
        <v>194618217</v>
      </c>
      <c r="G183" s="36">
        <v>127621319.38</v>
      </c>
      <c r="H183" s="36">
        <v>127621319.38</v>
      </c>
      <c r="I183" s="24">
        <f t="shared" si="22"/>
        <v>100</v>
      </c>
      <c r="J183" s="24">
        <f t="shared" si="23"/>
        <v>35.976864353552585</v>
      </c>
      <c r="K183" s="24">
        <f t="shared" si="24"/>
        <v>65.575217647790907</v>
      </c>
      <c r="L183" s="37">
        <f t="shared" si="25"/>
        <v>100</v>
      </c>
    </row>
    <row r="184" spans="2:12" ht="22.5" x14ac:dyDescent="0.2">
      <c r="B184" s="13" t="s">
        <v>296</v>
      </c>
      <c r="C184" s="14" t="s">
        <v>297</v>
      </c>
      <c r="D184" s="38">
        <v>330000000</v>
      </c>
      <c r="E184" s="38">
        <v>330000000</v>
      </c>
      <c r="F184" s="38">
        <v>0</v>
      </c>
      <c r="G184" s="38">
        <v>0</v>
      </c>
      <c r="H184" s="38">
        <v>0</v>
      </c>
      <c r="I184" s="23">
        <f t="shared" si="22"/>
        <v>100</v>
      </c>
      <c r="J184" s="23">
        <f t="shared" si="23"/>
        <v>0</v>
      </c>
      <c r="K184" s="23">
        <v>0</v>
      </c>
      <c r="L184" s="39">
        <v>0</v>
      </c>
    </row>
    <row r="185" spans="2:12" ht="12.75" customHeight="1" x14ac:dyDescent="0.2">
      <c r="B185" s="13" t="s">
        <v>298</v>
      </c>
      <c r="C185" s="14" t="s">
        <v>299</v>
      </c>
      <c r="D185" s="38">
        <v>145953806</v>
      </c>
      <c r="E185" s="38">
        <v>145953806</v>
      </c>
      <c r="F185" s="38">
        <v>129618217</v>
      </c>
      <c r="G185" s="38">
        <v>80784584.379999995</v>
      </c>
      <c r="H185" s="38">
        <v>80784584.379999995</v>
      </c>
      <c r="I185" s="23">
        <f t="shared" si="22"/>
        <v>100</v>
      </c>
      <c r="J185" s="23">
        <f t="shared" si="23"/>
        <v>88.807699197648887</v>
      </c>
      <c r="K185" s="23">
        <f t="shared" si="24"/>
        <v>62.325023634602218</v>
      </c>
      <c r="L185" s="39">
        <f t="shared" si="25"/>
        <v>100</v>
      </c>
    </row>
    <row r="186" spans="2:12" ht="22.5" x14ac:dyDescent="0.2">
      <c r="B186" s="13" t="s">
        <v>300</v>
      </c>
      <c r="C186" s="14" t="s">
        <v>301</v>
      </c>
      <c r="D186" s="38">
        <v>65000000</v>
      </c>
      <c r="E186" s="38">
        <v>65000000</v>
      </c>
      <c r="F186" s="38">
        <v>65000000</v>
      </c>
      <c r="G186" s="38">
        <v>46836735</v>
      </c>
      <c r="H186" s="38">
        <v>46836735</v>
      </c>
      <c r="I186" s="23">
        <f t="shared" si="22"/>
        <v>100</v>
      </c>
      <c r="J186" s="23">
        <f t="shared" si="23"/>
        <v>100</v>
      </c>
      <c r="K186" s="23">
        <f t="shared" si="24"/>
        <v>72.056515384615381</v>
      </c>
      <c r="L186" s="39">
        <f t="shared" si="25"/>
        <v>100</v>
      </c>
    </row>
    <row r="187" spans="2:12" ht="22.5" x14ac:dyDescent="0.2">
      <c r="B187" s="15" t="s">
        <v>302</v>
      </c>
      <c r="C187" s="16" t="s">
        <v>303</v>
      </c>
      <c r="D187" s="33">
        <f>D188+D194+D200</f>
        <v>29879379498</v>
      </c>
      <c r="E187" s="33">
        <v>19218929689</v>
      </c>
      <c r="F187" s="33">
        <v>17908985059</v>
      </c>
      <c r="G187" s="33">
        <v>10335836413.540001</v>
      </c>
      <c r="H187" s="33">
        <v>10244745691.540001</v>
      </c>
      <c r="I187" s="19">
        <f t="shared" si="22"/>
        <v>64.321716219998592</v>
      </c>
      <c r="J187" s="19">
        <f t="shared" si="23"/>
        <v>93.184091667967593</v>
      </c>
      <c r="K187" s="19">
        <f t="shared" si="24"/>
        <v>57.713133265169702</v>
      </c>
      <c r="L187" s="30">
        <f t="shared" si="25"/>
        <v>99.118690366648309</v>
      </c>
    </row>
    <row r="188" spans="2:12" ht="22.5" x14ac:dyDescent="0.2">
      <c r="B188" s="15" t="s">
        <v>304</v>
      </c>
      <c r="C188" s="16" t="s">
        <v>305</v>
      </c>
      <c r="D188" s="33">
        <f>D189</f>
        <v>8642746939</v>
      </c>
      <c r="E188" s="33">
        <v>8216506336</v>
      </c>
      <c r="F188" s="33">
        <v>7854116021</v>
      </c>
      <c r="G188" s="33">
        <v>3110778811.54</v>
      </c>
      <c r="H188" s="33">
        <v>3020948089.54</v>
      </c>
      <c r="I188" s="19">
        <f t="shared" si="22"/>
        <v>95.068227659465435</v>
      </c>
      <c r="J188" s="19">
        <f t="shared" si="23"/>
        <v>95.589484141061092</v>
      </c>
      <c r="K188" s="19">
        <f t="shared" si="24"/>
        <v>39.606988274969865</v>
      </c>
      <c r="L188" s="30">
        <f t="shared" si="25"/>
        <v>97.112275496195466</v>
      </c>
    </row>
    <row r="189" spans="2:12" ht="22.5" x14ac:dyDescent="0.2">
      <c r="B189" s="34" t="s">
        <v>306</v>
      </c>
      <c r="C189" s="35" t="s">
        <v>307</v>
      </c>
      <c r="D189" s="36">
        <f>D190+D191+D192+D193</f>
        <v>8642746939</v>
      </c>
      <c r="E189" s="36">
        <v>8216506336</v>
      </c>
      <c r="F189" s="36">
        <v>7854116021</v>
      </c>
      <c r="G189" s="36">
        <v>3110778811.54</v>
      </c>
      <c r="H189" s="36">
        <v>3020948089.54</v>
      </c>
      <c r="I189" s="24">
        <f t="shared" si="22"/>
        <v>95.068227659465435</v>
      </c>
      <c r="J189" s="24">
        <f t="shared" si="23"/>
        <v>95.589484141061092</v>
      </c>
      <c r="K189" s="24">
        <f t="shared" si="24"/>
        <v>39.606988274969865</v>
      </c>
      <c r="L189" s="37">
        <f t="shared" si="25"/>
        <v>97.112275496195466</v>
      </c>
    </row>
    <row r="190" spans="2:12" ht="22.5" x14ac:dyDescent="0.2">
      <c r="B190" s="13" t="s">
        <v>308</v>
      </c>
      <c r="C190" s="14" t="s">
        <v>309</v>
      </c>
      <c r="D190" s="38">
        <v>4520825487</v>
      </c>
      <c r="E190" s="38">
        <v>4258289580</v>
      </c>
      <c r="F190" s="38">
        <v>3964306799</v>
      </c>
      <c r="G190" s="38">
        <v>1220460290</v>
      </c>
      <c r="H190" s="38">
        <v>1220460290</v>
      </c>
      <c r="I190" s="23">
        <f t="shared" si="22"/>
        <v>94.192744051834268</v>
      </c>
      <c r="J190" s="23">
        <f t="shared" si="23"/>
        <v>93.096223836425892</v>
      </c>
      <c r="K190" s="23">
        <f t="shared" si="24"/>
        <v>30.786221952041203</v>
      </c>
      <c r="L190" s="39">
        <f t="shared" si="25"/>
        <v>100</v>
      </c>
    </row>
    <row r="191" spans="2:12" ht="67.5" x14ac:dyDescent="0.2">
      <c r="B191" s="13" t="s">
        <v>310</v>
      </c>
      <c r="C191" s="14" t="s">
        <v>311</v>
      </c>
      <c r="D191" s="38">
        <v>1408859239</v>
      </c>
      <c r="E191" s="38">
        <v>1408859239</v>
      </c>
      <c r="F191" s="38">
        <v>1408825736</v>
      </c>
      <c r="G191" s="38">
        <v>1029557143</v>
      </c>
      <c r="H191" s="38">
        <v>1029557143</v>
      </c>
      <c r="I191" s="23">
        <f t="shared" si="22"/>
        <v>100</v>
      </c>
      <c r="J191" s="23">
        <f t="shared" si="23"/>
        <v>99.997621976768684</v>
      </c>
      <c r="K191" s="23">
        <f t="shared" si="24"/>
        <v>73.079098194441272</v>
      </c>
      <c r="L191" s="39">
        <f t="shared" si="25"/>
        <v>100</v>
      </c>
    </row>
    <row r="192" spans="2:12" ht="46.5" customHeight="1" thickBot="1" x14ac:dyDescent="0.25">
      <c r="B192" s="40" t="s">
        <v>312</v>
      </c>
      <c r="C192" s="41" t="s">
        <v>313</v>
      </c>
      <c r="D192" s="42">
        <v>2631518581</v>
      </c>
      <c r="E192" s="42">
        <v>2467813885</v>
      </c>
      <c r="F192" s="42">
        <v>2399439854</v>
      </c>
      <c r="G192" s="42">
        <v>860761378.53999996</v>
      </c>
      <c r="H192" s="42">
        <v>770930656.53999996</v>
      </c>
      <c r="I192" s="43">
        <f t="shared" si="22"/>
        <v>93.779078848921117</v>
      </c>
      <c r="J192" s="43">
        <f t="shared" si="23"/>
        <v>97.229368413250498</v>
      </c>
      <c r="K192" s="43">
        <f t="shared" si="24"/>
        <v>35.873430088487638</v>
      </c>
      <c r="L192" s="44">
        <f t="shared" si="25"/>
        <v>89.563806620556278</v>
      </c>
    </row>
    <row r="193" spans="2:12" ht="33.75" x14ac:dyDescent="0.2">
      <c r="B193" s="45" t="s">
        <v>314</v>
      </c>
      <c r="C193" s="46" t="s">
        <v>315</v>
      </c>
      <c r="D193" s="27">
        <v>81543632</v>
      </c>
      <c r="E193" s="27">
        <v>81543632</v>
      </c>
      <c r="F193" s="27">
        <v>81543632</v>
      </c>
      <c r="G193" s="27">
        <v>0</v>
      </c>
      <c r="H193" s="27">
        <v>0</v>
      </c>
      <c r="I193" s="47">
        <f t="shared" si="22"/>
        <v>100</v>
      </c>
      <c r="J193" s="47">
        <f t="shared" si="23"/>
        <v>100</v>
      </c>
      <c r="K193" s="47">
        <f t="shared" si="24"/>
        <v>0</v>
      </c>
      <c r="L193" s="48">
        <v>0</v>
      </c>
    </row>
    <row r="194" spans="2:12" ht="33.75" x14ac:dyDescent="0.2">
      <c r="B194" s="15" t="s">
        <v>316</v>
      </c>
      <c r="C194" s="16" t="s">
        <v>317</v>
      </c>
      <c r="D194" s="33">
        <f>D195+D197+D198+D199</f>
        <v>5414156794</v>
      </c>
      <c r="E194" s="33">
        <v>3073879555</v>
      </c>
      <c r="F194" s="33">
        <v>2510530907</v>
      </c>
      <c r="G194" s="33">
        <v>1152835803</v>
      </c>
      <c r="H194" s="33">
        <v>1152835803</v>
      </c>
      <c r="I194" s="19">
        <f t="shared" si="22"/>
        <v>56.774852889493175</v>
      </c>
      <c r="J194" s="19">
        <f t="shared" si="23"/>
        <v>81.673040926940288</v>
      </c>
      <c r="K194" s="19">
        <f t="shared" si="24"/>
        <v>45.920000418461285</v>
      </c>
      <c r="L194" s="30">
        <f t="shared" si="25"/>
        <v>100</v>
      </c>
    </row>
    <row r="195" spans="2:12" ht="22.5" x14ac:dyDescent="0.2">
      <c r="B195" s="34" t="s">
        <v>318</v>
      </c>
      <c r="C195" s="35" t="s">
        <v>319</v>
      </c>
      <c r="D195" s="36">
        <f>D196</f>
        <v>500000000</v>
      </c>
      <c r="E195" s="36">
        <v>500000000</v>
      </c>
      <c r="F195" s="36">
        <v>500000000</v>
      </c>
      <c r="G195" s="36">
        <v>388000000</v>
      </c>
      <c r="H195" s="36">
        <v>388000000</v>
      </c>
      <c r="I195" s="24">
        <f t="shared" si="22"/>
        <v>100</v>
      </c>
      <c r="J195" s="24">
        <f t="shared" si="23"/>
        <v>100</v>
      </c>
      <c r="K195" s="24">
        <f t="shared" si="24"/>
        <v>77.600000000000009</v>
      </c>
      <c r="L195" s="37">
        <f t="shared" si="25"/>
        <v>100</v>
      </c>
    </row>
    <row r="196" spans="2:12" ht="22.5" x14ac:dyDescent="0.2">
      <c r="B196" s="13" t="s">
        <v>320</v>
      </c>
      <c r="C196" s="14" t="s">
        <v>321</v>
      </c>
      <c r="D196" s="38">
        <v>500000000</v>
      </c>
      <c r="E196" s="38">
        <v>500000000</v>
      </c>
      <c r="F196" s="38">
        <v>500000000</v>
      </c>
      <c r="G196" s="38">
        <v>388000000</v>
      </c>
      <c r="H196" s="38">
        <v>388000000</v>
      </c>
      <c r="I196" s="23">
        <f t="shared" si="22"/>
        <v>100</v>
      </c>
      <c r="J196" s="23">
        <f t="shared" si="23"/>
        <v>100</v>
      </c>
      <c r="K196" s="23">
        <f t="shared" si="24"/>
        <v>77.600000000000009</v>
      </c>
      <c r="L196" s="39">
        <f t="shared" si="25"/>
        <v>100</v>
      </c>
    </row>
    <row r="197" spans="2:12" ht="33.75" x14ac:dyDescent="0.2">
      <c r="B197" s="34" t="s">
        <v>322</v>
      </c>
      <c r="C197" s="35" t="s">
        <v>323</v>
      </c>
      <c r="D197" s="36">
        <v>2265051073</v>
      </c>
      <c r="E197" s="36">
        <v>1648999632</v>
      </c>
      <c r="F197" s="36">
        <v>1272059524</v>
      </c>
      <c r="G197" s="36">
        <v>453432320</v>
      </c>
      <c r="H197" s="36">
        <v>453432320</v>
      </c>
      <c r="I197" s="24">
        <f t="shared" si="22"/>
        <v>72.801874167717713</v>
      </c>
      <c r="J197" s="24">
        <f t="shared" si="23"/>
        <v>77.141286105514425</v>
      </c>
      <c r="K197" s="24">
        <f t="shared" si="24"/>
        <v>35.64552691482384</v>
      </c>
      <c r="L197" s="37">
        <f t="shared" si="25"/>
        <v>100</v>
      </c>
    </row>
    <row r="198" spans="2:12" ht="22.5" x14ac:dyDescent="0.2">
      <c r="B198" s="34" t="s">
        <v>324</v>
      </c>
      <c r="C198" s="35" t="s">
        <v>325</v>
      </c>
      <c r="D198" s="36">
        <v>2193893817</v>
      </c>
      <c r="E198" s="36">
        <v>670708492</v>
      </c>
      <c r="F198" s="36">
        <v>529838905</v>
      </c>
      <c r="G198" s="36">
        <v>180112183</v>
      </c>
      <c r="H198" s="36">
        <v>180112183</v>
      </c>
      <c r="I198" s="24">
        <f t="shared" si="22"/>
        <v>30.571602271852338</v>
      </c>
      <c r="J198" s="24">
        <f t="shared" si="23"/>
        <v>78.996898253078925</v>
      </c>
      <c r="K198" s="24">
        <f t="shared" si="24"/>
        <v>33.993763255267183</v>
      </c>
      <c r="L198" s="37">
        <f t="shared" si="25"/>
        <v>100</v>
      </c>
    </row>
    <row r="199" spans="2:12" ht="33.75" x14ac:dyDescent="0.2">
      <c r="B199" s="34" t="s">
        <v>326</v>
      </c>
      <c r="C199" s="35" t="s">
        <v>327</v>
      </c>
      <c r="D199" s="36">
        <v>455211904</v>
      </c>
      <c r="E199" s="36">
        <v>254171431</v>
      </c>
      <c r="F199" s="36">
        <v>208632478</v>
      </c>
      <c r="G199" s="36">
        <v>131291300</v>
      </c>
      <c r="H199" s="36">
        <v>131291300</v>
      </c>
      <c r="I199" s="24">
        <f t="shared" si="22"/>
        <v>55.83584892366963</v>
      </c>
      <c r="J199" s="24">
        <f t="shared" si="23"/>
        <v>82.083370730992982</v>
      </c>
      <c r="K199" s="24">
        <f t="shared" si="24"/>
        <v>62.929463935140525</v>
      </c>
      <c r="L199" s="37">
        <f t="shared" si="25"/>
        <v>100</v>
      </c>
    </row>
    <row r="200" spans="2:12" ht="22.5" x14ac:dyDescent="0.2">
      <c r="B200" s="15" t="s">
        <v>328</v>
      </c>
      <c r="C200" s="16" t="s">
        <v>329</v>
      </c>
      <c r="D200" s="33">
        <f>D201+D202+D203+D204+D206</f>
        <v>15822475765</v>
      </c>
      <c r="E200" s="33">
        <v>7928543798</v>
      </c>
      <c r="F200" s="33">
        <v>7544338131</v>
      </c>
      <c r="G200" s="33">
        <v>6072221799</v>
      </c>
      <c r="H200" s="33">
        <v>6070961799</v>
      </c>
      <c r="I200" s="19">
        <f t="shared" si="22"/>
        <v>50.109375522244633</v>
      </c>
      <c r="J200" s="19">
        <f t="shared" si="23"/>
        <v>95.154145871062511</v>
      </c>
      <c r="K200" s="19">
        <f t="shared" si="24"/>
        <v>80.487137420961915</v>
      </c>
      <c r="L200" s="30">
        <f t="shared" si="25"/>
        <v>99.979249769825472</v>
      </c>
    </row>
    <row r="201" spans="2:12" ht="33.75" x14ac:dyDescent="0.2">
      <c r="B201" s="34" t="s">
        <v>330</v>
      </c>
      <c r="C201" s="35" t="s">
        <v>331</v>
      </c>
      <c r="D201" s="36">
        <v>319026328</v>
      </c>
      <c r="E201" s="36">
        <v>105428839</v>
      </c>
      <c r="F201" s="36">
        <v>103051455</v>
      </c>
      <c r="G201" s="36">
        <v>37647417</v>
      </c>
      <c r="H201" s="36">
        <v>37647417</v>
      </c>
      <c r="I201" s="24">
        <f t="shared" si="22"/>
        <v>33.047065319323735</v>
      </c>
      <c r="J201" s="24">
        <f t="shared" si="23"/>
        <v>97.745034449255385</v>
      </c>
      <c r="K201" s="24">
        <f t="shared" si="24"/>
        <v>36.532639932158162</v>
      </c>
      <c r="L201" s="37">
        <f t="shared" si="25"/>
        <v>100</v>
      </c>
    </row>
    <row r="202" spans="2:12" ht="33.75" x14ac:dyDescent="0.2">
      <c r="B202" s="34" t="s">
        <v>332</v>
      </c>
      <c r="C202" s="35" t="s">
        <v>333</v>
      </c>
      <c r="D202" s="36">
        <v>1581980545</v>
      </c>
      <c r="E202" s="36">
        <v>93230894</v>
      </c>
      <c r="F202" s="36">
        <v>90630894</v>
      </c>
      <c r="G202" s="36">
        <v>90630894</v>
      </c>
      <c r="H202" s="36">
        <v>90630894</v>
      </c>
      <c r="I202" s="24">
        <f t="shared" si="22"/>
        <v>5.8933021834348791</v>
      </c>
      <c r="J202" s="24">
        <f t="shared" si="23"/>
        <v>97.211224854284893</v>
      </c>
      <c r="K202" s="24">
        <f t="shared" si="24"/>
        <v>100</v>
      </c>
      <c r="L202" s="37">
        <f t="shared" si="25"/>
        <v>100</v>
      </c>
    </row>
    <row r="203" spans="2:12" ht="33.75" x14ac:dyDescent="0.2">
      <c r="B203" s="34" t="s">
        <v>334</v>
      </c>
      <c r="C203" s="35" t="s">
        <v>335</v>
      </c>
      <c r="D203" s="36">
        <v>13826184659</v>
      </c>
      <c r="E203" s="36">
        <v>7680392830</v>
      </c>
      <c r="F203" s="36">
        <v>7346164547</v>
      </c>
      <c r="G203" s="36">
        <v>5939452253</v>
      </c>
      <c r="H203" s="36">
        <v>5938192253</v>
      </c>
      <c r="I203" s="24">
        <f t="shared" si="22"/>
        <v>55.549618491465282</v>
      </c>
      <c r="J203" s="24">
        <f t="shared" si="23"/>
        <v>95.648291820510963</v>
      </c>
      <c r="K203" s="24">
        <f t="shared" si="24"/>
        <v>80.851064729084129</v>
      </c>
      <c r="L203" s="37">
        <f t="shared" si="25"/>
        <v>99.978785922567809</v>
      </c>
    </row>
    <row r="204" spans="2:12" ht="34.5" customHeight="1" x14ac:dyDescent="0.2">
      <c r="B204" s="34" t="s">
        <v>336</v>
      </c>
      <c r="C204" s="35" t="s">
        <v>337</v>
      </c>
      <c r="D204" s="36">
        <f>D205</f>
        <v>90792998</v>
      </c>
      <c r="E204" s="36">
        <v>45000000</v>
      </c>
      <c r="F204" s="36">
        <v>0</v>
      </c>
      <c r="G204" s="36">
        <v>0</v>
      </c>
      <c r="H204" s="36">
        <v>0</v>
      </c>
      <c r="I204" s="24">
        <f t="shared" si="22"/>
        <v>49.563293416084797</v>
      </c>
      <c r="J204" s="24">
        <f t="shared" si="23"/>
        <v>0</v>
      </c>
      <c r="K204" s="24">
        <v>0</v>
      </c>
      <c r="L204" s="37">
        <v>0</v>
      </c>
    </row>
    <row r="205" spans="2:12" ht="33.75" x14ac:dyDescent="0.2">
      <c r="B205" s="13" t="s">
        <v>338</v>
      </c>
      <c r="C205" s="14" t="s">
        <v>339</v>
      </c>
      <c r="D205" s="38">
        <v>90792998</v>
      </c>
      <c r="E205" s="38">
        <v>45000000</v>
      </c>
      <c r="F205" s="38">
        <v>0</v>
      </c>
      <c r="G205" s="38">
        <v>0</v>
      </c>
      <c r="H205" s="38">
        <v>0</v>
      </c>
      <c r="I205" s="23">
        <f t="shared" si="22"/>
        <v>49.563293416084797</v>
      </c>
      <c r="J205" s="23">
        <f t="shared" si="23"/>
        <v>0</v>
      </c>
      <c r="K205" s="23">
        <v>0</v>
      </c>
      <c r="L205" s="39">
        <v>0</v>
      </c>
    </row>
    <row r="206" spans="2:12" ht="23.25" thickBot="1" x14ac:dyDescent="0.25">
      <c r="B206" s="49" t="s">
        <v>340</v>
      </c>
      <c r="C206" s="50" t="s">
        <v>341</v>
      </c>
      <c r="D206" s="51">
        <f>D207</f>
        <v>4491235</v>
      </c>
      <c r="E206" s="51">
        <v>4491235</v>
      </c>
      <c r="F206" s="51">
        <v>4491235</v>
      </c>
      <c r="G206" s="51">
        <v>4491235</v>
      </c>
      <c r="H206" s="51">
        <v>4491235</v>
      </c>
      <c r="I206" s="52">
        <f t="shared" si="22"/>
        <v>100</v>
      </c>
      <c r="J206" s="52">
        <f t="shared" si="23"/>
        <v>100</v>
      </c>
      <c r="K206" s="52">
        <f t="shared" si="24"/>
        <v>100</v>
      </c>
      <c r="L206" s="53">
        <f t="shared" si="25"/>
        <v>100</v>
      </c>
    </row>
    <row r="207" spans="2:12" ht="22.5" x14ac:dyDescent="0.2">
      <c r="B207" s="45" t="s">
        <v>342</v>
      </c>
      <c r="C207" s="46" t="s">
        <v>343</v>
      </c>
      <c r="D207" s="27">
        <v>4491235</v>
      </c>
      <c r="E207" s="27">
        <v>4491235</v>
      </c>
      <c r="F207" s="27">
        <v>4491235</v>
      </c>
      <c r="G207" s="27">
        <v>4491235</v>
      </c>
      <c r="H207" s="27">
        <v>4491235</v>
      </c>
      <c r="I207" s="47">
        <f t="shared" si="22"/>
        <v>100</v>
      </c>
      <c r="J207" s="47">
        <f t="shared" si="23"/>
        <v>100</v>
      </c>
      <c r="K207" s="47">
        <f t="shared" si="24"/>
        <v>100</v>
      </c>
      <c r="L207" s="48">
        <f t="shared" si="25"/>
        <v>100</v>
      </c>
    </row>
    <row r="208" spans="2:12" ht="22.5" x14ac:dyDescent="0.2">
      <c r="B208" s="15" t="s">
        <v>344</v>
      </c>
      <c r="C208" s="16" t="s">
        <v>345</v>
      </c>
      <c r="D208" s="33">
        <f>D209</f>
        <v>4230000000</v>
      </c>
      <c r="E208" s="33">
        <v>3846629601</v>
      </c>
      <c r="F208" s="33">
        <v>3747882276</v>
      </c>
      <c r="G208" s="33">
        <v>3112437791.1900001</v>
      </c>
      <c r="H208" s="33">
        <v>3112437791.1900001</v>
      </c>
      <c r="I208" s="19">
        <f t="shared" ref="I208:I271" si="26">E208/D208*100</f>
        <v>90.936869999999999</v>
      </c>
      <c r="J208" s="19">
        <f t="shared" ref="J208:J271" si="27">F208/E208*100</f>
        <v>97.432887092265688</v>
      </c>
      <c r="K208" s="19">
        <f t="shared" ref="K208:K271" si="28">G208/F208*100</f>
        <v>83.045238937222152</v>
      </c>
      <c r="L208" s="30">
        <f t="shared" ref="L208:L271" si="29">H208/G208*100</f>
        <v>100</v>
      </c>
    </row>
    <row r="209" spans="2:12" ht="12.75" customHeight="1" x14ac:dyDescent="0.2">
      <c r="B209" s="15" t="s">
        <v>346</v>
      </c>
      <c r="C209" s="16" t="s">
        <v>261</v>
      </c>
      <c r="D209" s="33">
        <f>D210</f>
        <v>4230000000</v>
      </c>
      <c r="E209" s="33">
        <v>3846629601</v>
      </c>
      <c r="F209" s="33">
        <v>3747882276</v>
      </c>
      <c r="G209" s="33">
        <v>3112437791.1900001</v>
      </c>
      <c r="H209" s="33">
        <v>3112437791.1900001</v>
      </c>
      <c r="I209" s="19">
        <f t="shared" si="26"/>
        <v>90.936869999999999</v>
      </c>
      <c r="J209" s="19">
        <f t="shared" si="27"/>
        <v>97.432887092265688</v>
      </c>
      <c r="K209" s="19">
        <f t="shared" si="28"/>
        <v>83.045238937222152</v>
      </c>
      <c r="L209" s="30">
        <f t="shared" si="29"/>
        <v>100</v>
      </c>
    </row>
    <row r="210" spans="2:12" ht="12.75" customHeight="1" x14ac:dyDescent="0.2">
      <c r="B210" s="34" t="s">
        <v>347</v>
      </c>
      <c r="C210" s="35" t="s">
        <v>263</v>
      </c>
      <c r="D210" s="36">
        <f>D211+D212</f>
        <v>4230000000</v>
      </c>
      <c r="E210" s="36">
        <v>3846629601</v>
      </c>
      <c r="F210" s="36">
        <v>3747882276</v>
      </c>
      <c r="G210" s="36">
        <v>3112437791.1900001</v>
      </c>
      <c r="H210" s="36">
        <v>3112437791.1900001</v>
      </c>
      <c r="I210" s="24">
        <f t="shared" si="26"/>
        <v>90.936869999999999</v>
      </c>
      <c r="J210" s="24">
        <f t="shared" si="27"/>
        <v>97.432887092265688</v>
      </c>
      <c r="K210" s="24">
        <f t="shared" si="28"/>
        <v>83.045238937222152</v>
      </c>
      <c r="L210" s="37">
        <f t="shared" si="29"/>
        <v>100</v>
      </c>
    </row>
    <row r="211" spans="2:12" ht="33.75" x14ac:dyDescent="0.2">
      <c r="B211" s="13" t="s">
        <v>348</v>
      </c>
      <c r="C211" s="14" t="s">
        <v>349</v>
      </c>
      <c r="D211" s="38">
        <v>2930000000</v>
      </c>
      <c r="E211" s="38">
        <v>2919158109</v>
      </c>
      <c r="F211" s="38">
        <v>2918070462</v>
      </c>
      <c r="G211" s="38">
        <v>2393455551.8200002</v>
      </c>
      <c r="H211" s="38">
        <v>2393455551.8200002</v>
      </c>
      <c r="I211" s="23">
        <f t="shared" si="26"/>
        <v>99.629969590443693</v>
      </c>
      <c r="J211" s="23">
        <f t="shared" si="27"/>
        <v>99.962741072617931</v>
      </c>
      <c r="K211" s="23">
        <f t="shared" si="28"/>
        <v>82.021855982859407</v>
      </c>
      <c r="L211" s="39">
        <f t="shared" si="29"/>
        <v>100</v>
      </c>
    </row>
    <row r="212" spans="2:12" ht="22.5" x14ac:dyDescent="0.2">
      <c r="B212" s="13" t="s">
        <v>350</v>
      </c>
      <c r="C212" s="14" t="s">
        <v>351</v>
      </c>
      <c r="D212" s="38">
        <v>1300000000</v>
      </c>
      <c r="E212" s="38">
        <v>927471492</v>
      </c>
      <c r="F212" s="38">
        <v>829811814</v>
      </c>
      <c r="G212" s="38">
        <v>718982239.37</v>
      </c>
      <c r="H212" s="38">
        <v>718982239.37</v>
      </c>
      <c r="I212" s="23">
        <f t="shared" si="26"/>
        <v>71.343960923076921</v>
      </c>
      <c r="J212" s="23">
        <f t="shared" si="27"/>
        <v>89.470331019079993</v>
      </c>
      <c r="K212" s="23">
        <f t="shared" si="28"/>
        <v>86.644010996208834</v>
      </c>
      <c r="L212" s="39">
        <f t="shared" si="29"/>
        <v>100</v>
      </c>
    </row>
    <row r="213" spans="2:12" ht="22.5" x14ac:dyDescent="0.2">
      <c r="B213" s="15" t="s">
        <v>352</v>
      </c>
      <c r="C213" s="16" t="s">
        <v>353</v>
      </c>
      <c r="D213" s="33">
        <f>D214</f>
        <v>13382250828</v>
      </c>
      <c r="E213" s="33">
        <v>5420001335</v>
      </c>
      <c r="F213" s="33">
        <v>4266082732</v>
      </c>
      <c r="G213" s="33">
        <v>2283232538.0599999</v>
      </c>
      <c r="H213" s="33">
        <v>2283232538.0599999</v>
      </c>
      <c r="I213" s="19">
        <f t="shared" si="26"/>
        <v>40.501417920366599</v>
      </c>
      <c r="J213" s="19">
        <f t="shared" si="27"/>
        <v>78.709994118479315</v>
      </c>
      <c r="K213" s="19">
        <f t="shared" si="28"/>
        <v>53.520587421650589</v>
      </c>
      <c r="L213" s="30">
        <f t="shared" si="29"/>
        <v>100</v>
      </c>
    </row>
    <row r="214" spans="2:12" ht="12.75" customHeight="1" x14ac:dyDescent="0.2">
      <c r="B214" s="15" t="s">
        <v>354</v>
      </c>
      <c r="C214" s="16" t="s">
        <v>355</v>
      </c>
      <c r="D214" s="33">
        <f>D215</f>
        <v>13382250828</v>
      </c>
      <c r="E214" s="33">
        <v>5420001335</v>
      </c>
      <c r="F214" s="33">
        <v>4266082732</v>
      </c>
      <c r="G214" s="33">
        <v>2283232538.0599999</v>
      </c>
      <c r="H214" s="33">
        <v>2283232538.0599999</v>
      </c>
      <c r="I214" s="19">
        <f t="shared" si="26"/>
        <v>40.501417920366599</v>
      </c>
      <c r="J214" s="19">
        <f t="shared" si="27"/>
        <v>78.709994118479315</v>
      </c>
      <c r="K214" s="19">
        <f t="shared" si="28"/>
        <v>53.520587421650589</v>
      </c>
      <c r="L214" s="30">
        <f t="shared" si="29"/>
        <v>100</v>
      </c>
    </row>
    <row r="215" spans="2:12" ht="24.75" customHeight="1" x14ac:dyDescent="0.2">
      <c r="B215" s="34" t="s">
        <v>356</v>
      </c>
      <c r="C215" s="35" t="s">
        <v>357</v>
      </c>
      <c r="D215" s="36">
        <v>13382250828</v>
      </c>
      <c r="E215" s="36">
        <v>5420001335</v>
      </c>
      <c r="F215" s="36">
        <v>4266082732</v>
      </c>
      <c r="G215" s="36">
        <v>2283232538.0599999</v>
      </c>
      <c r="H215" s="36">
        <v>2283232538.0599999</v>
      </c>
      <c r="I215" s="24">
        <f t="shared" si="26"/>
        <v>40.501417920366599</v>
      </c>
      <c r="J215" s="24">
        <f t="shared" si="27"/>
        <v>78.709994118479315</v>
      </c>
      <c r="K215" s="24">
        <f t="shared" si="28"/>
        <v>53.520587421650589</v>
      </c>
      <c r="L215" s="37">
        <f t="shared" si="29"/>
        <v>100</v>
      </c>
    </row>
    <row r="216" spans="2:12" ht="13.5" customHeight="1" x14ac:dyDescent="0.2">
      <c r="B216" s="34"/>
      <c r="C216" s="35"/>
      <c r="D216" s="36"/>
      <c r="E216" s="36"/>
      <c r="F216" s="36"/>
      <c r="G216" s="36"/>
      <c r="H216" s="36"/>
      <c r="I216" s="24"/>
      <c r="J216" s="24"/>
      <c r="K216" s="24"/>
      <c r="L216" s="37"/>
    </row>
    <row r="217" spans="2:12" ht="33.75" x14ac:dyDescent="0.2">
      <c r="B217" s="15" t="s">
        <v>358</v>
      </c>
      <c r="C217" s="16" t="s">
        <v>359</v>
      </c>
      <c r="D217" s="33">
        <v>20377235355</v>
      </c>
      <c r="E217" s="33">
        <v>20027432576</v>
      </c>
      <c r="F217" s="33">
        <v>18015840206</v>
      </c>
      <c r="G217" s="33">
        <v>13211616633.299999</v>
      </c>
      <c r="H217" s="33">
        <v>12769164086.299999</v>
      </c>
      <c r="I217" s="19">
        <f t="shared" si="26"/>
        <v>98.283364877982976</v>
      </c>
      <c r="J217" s="19">
        <f t="shared" si="27"/>
        <v>89.955815043359053</v>
      </c>
      <c r="K217" s="19">
        <f t="shared" si="28"/>
        <v>73.333336010051866</v>
      </c>
      <c r="L217" s="30">
        <f t="shared" si="29"/>
        <v>96.651034015891781</v>
      </c>
    </row>
    <row r="218" spans="2:12" x14ac:dyDescent="0.2">
      <c r="B218" s="15"/>
      <c r="C218" s="16"/>
      <c r="D218" s="33"/>
      <c r="E218" s="33"/>
      <c r="F218" s="33"/>
      <c r="G218" s="33"/>
      <c r="H218" s="33"/>
      <c r="I218" s="19"/>
      <c r="J218" s="19"/>
      <c r="K218" s="19"/>
      <c r="L218" s="30"/>
    </row>
    <row r="219" spans="2:12" ht="45" x14ac:dyDescent="0.2">
      <c r="B219" s="15" t="s">
        <v>360</v>
      </c>
      <c r="C219" s="16" t="s">
        <v>361</v>
      </c>
      <c r="D219" s="33">
        <f>D220+D223+D230</f>
        <v>882731170</v>
      </c>
      <c r="E219" s="33">
        <v>879502170</v>
      </c>
      <c r="F219" s="33">
        <v>839097883</v>
      </c>
      <c r="G219" s="33">
        <v>298935042.58999997</v>
      </c>
      <c r="H219" s="33">
        <v>284519442.58999997</v>
      </c>
      <c r="I219" s="19">
        <f t="shared" si="26"/>
        <v>99.634203468763886</v>
      </c>
      <c r="J219" s="19">
        <f t="shared" si="27"/>
        <v>95.406004853859542</v>
      </c>
      <c r="K219" s="19">
        <f t="shared" si="28"/>
        <v>35.625765318490259</v>
      </c>
      <c r="L219" s="30">
        <f t="shared" si="29"/>
        <v>95.177681453769367</v>
      </c>
    </row>
    <row r="220" spans="2:12" ht="12.75" customHeight="1" x14ac:dyDescent="0.2">
      <c r="B220" s="15" t="s">
        <v>362</v>
      </c>
      <c r="C220" s="16" t="s">
        <v>363</v>
      </c>
      <c r="D220" s="33">
        <f>D221</f>
        <v>264806186</v>
      </c>
      <c r="E220" s="33">
        <v>264806186</v>
      </c>
      <c r="F220" s="33">
        <v>264806186</v>
      </c>
      <c r="G220" s="33">
        <v>216885786</v>
      </c>
      <c r="H220" s="33">
        <v>202470186</v>
      </c>
      <c r="I220" s="19">
        <f t="shared" si="26"/>
        <v>100</v>
      </c>
      <c r="J220" s="19">
        <f t="shared" si="27"/>
        <v>100</v>
      </c>
      <c r="K220" s="19">
        <f t="shared" si="28"/>
        <v>81.903594956048337</v>
      </c>
      <c r="L220" s="30">
        <f t="shared" si="29"/>
        <v>93.353368025694408</v>
      </c>
    </row>
    <row r="221" spans="2:12" ht="22.5" x14ac:dyDescent="0.2">
      <c r="B221" s="34" t="s">
        <v>364</v>
      </c>
      <c r="C221" s="35" t="s">
        <v>365</v>
      </c>
      <c r="D221" s="36">
        <f>D222</f>
        <v>264806186</v>
      </c>
      <c r="E221" s="36">
        <v>264806186</v>
      </c>
      <c r="F221" s="36">
        <v>264806186</v>
      </c>
      <c r="G221" s="36">
        <v>216885786</v>
      </c>
      <c r="H221" s="36">
        <v>202470186</v>
      </c>
      <c r="I221" s="24">
        <f t="shared" si="26"/>
        <v>100</v>
      </c>
      <c r="J221" s="24">
        <f t="shared" si="27"/>
        <v>100</v>
      </c>
      <c r="K221" s="24">
        <f t="shared" si="28"/>
        <v>81.903594956048337</v>
      </c>
      <c r="L221" s="37">
        <f t="shared" si="29"/>
        <v>93.353368025694408</v>
      </c>
    </row>
    <row r="222" spans="2:12" ht="12.75" customHeight="1" x14ac:dyDescent="0.2">
      <c r="B222" s="13" t="s">
        <v>366</v>
      </c>
      <c r="C222" s="14" t="s">
        <v>367</v>
      </c>
      <c r="D222" s="38">
        <v>264806186</v>
      </c>
      <c r="E222" s="38">
        <v>264806186</v>
      </c>
      <c r="F222" s="38">
        <v>264806186</v>
      </c>
      <c r="G222" s="38">
        <v>216885786</v>
      </c>
      <c r="H222" s="38">
        <v>202470186</v>
      </c>
      <c r="I222" s="23">
        <f t="shared" si="26"/>
        <v>100</v>
      </c>
      <c r="J222" s="23">
        <f t="shared" si="27"/>
        <v>100</v>
      </c>
      <c r="K222" s="23">
        <f t="shared" si="28"/>
        <v>81.903594956048337</v>
      </c>
      <c r="L222" s="39">
        <f t="shared" si="29"/>
        <v>93.353368025694408</v>
      </c>
    </row>
    <row r="223" spans="2:12" ht="22.5" x14ac:dyDescent="0.2">
      <c r="B223" s="15" t="s">
        <v>368</v>
      </c>
      <c r="C223" s="16" t="s">
        <v>369</v>
      </c>
      <c r="D223" s="33">
        <f>D224+D227</f>
        <v>157798114</v>
      </c>
      <c r="E223" s="33">
        <v>154569114</v>
      </c>
      <c r="F223" s="33">
        <v>114164827</v>
      </c>
      <c r="G223" s="33">
        <v>78752261.180000007</v>
      </c>
      <c r="H223" s="33">
        <v>78752261.180000007</v>
      </c>
      <c r="I223" s="19">
        <f t="shared" si="26"/>
        <v>97.953714453139781</v>
      </c>
      <c r="J223" s="19">
        <f t="shared" si="27"/>
        <v>73.860051368347754</v>
      </c>
      <c r="K223" s="19">
        <f t="shared" si="28"/>
        <v>68.981194339303826</v>
      </c>
      <c r="L223" s="30">
        <f t="shared" si="29"/>
        <v>100</v>
      </c>
    </row>
    <row r="224" spans="2:12" ht="22.5" x14ac:dyDescent="0.2">
      <c r="B224" s="34" t="s">
        <v>370</v>
      </c>
      <c r="C224" s="35" t="s">
        <v>371</v>
      </c>
      <c r="D224" s="36">
        <f>D225+D226</f>
        <v>145816918</v>
      </c>
      <c r="E224" s="36">
        <v>142587918</v>
      </c>
      <c r="F224" s="36">
        <v>102402911</v>
      </c>
      <c r="G224" s="36">
        <v>68670317</v>
      </c>
      <c r="H224" s="36">
        <v>68670317</v>
      </c>
      <c r="I224" s="24">
        <f t="shared" si="26"/>
        <v>97.785579311174303</v>
      </c>
      <c r="J224" s="24">
        <f t="shared" si="27"/>
        <v>71.817382872509569</v>
      </c>
      <c r="K224" s="24">
        <f t="shared" si="28"/>
        <v>67.058950111291267</v>
      </c>
      <c r="L224" s="37">
        <f t="shared" si="29"/>
        <v>100</v>
      </c>
    </row>
    <row r="225" spans="2:12" ht="12.75" customHeight="1" x14ac:dyDescent="0.2">
      <c r="B225" s="13" t="s">
        <v>372</v>
      </c>
      <c r="C225" s="14" t="s">
        <v>373</v>
      </c>
      <c r="D225" s="38">
        <v>81364853</v>
      </c>
      <c r="E225" s="38">
        <v>81364853</v>
      </c>
      <c r="F225" s="38">
        <v>51364846</v>
      </c>
      <c r="G225" s="38">
        <v>32197852</v>
      </c>
      <c r="H225" s="38">
        <v>32197852</v>
      </c>
      <c r="I225" s="23">
        <f t="shared" si="26"/>
        <v>100</v>
      </c>
      <c r="J225" s="23">
        <f t="shared" si="27"/>
        <v>63.129034350986899</v>
      </c>
      <c r="K225" s="23">
        <f t="shared" si="28"/>
        <v>62.68460728958479</v>
      </c>
      <c r="L225" s="39">
        <f t="shared" si="29"/>
        <v>100</v>
      </c>
    </row>
    <row r="226" spans="2:12" ht="12.75" customHeight="1" x14ac:dyDescent="0.2">
      <c r="B226" s="13" t="s">
        <v>374</v>
      </c>
      <c r="C226" s="14" t="s">
        <v>375</v>
      </c>
      <c r="D226" s="38">
        <v>64452065</v>
      </c>
      <c r="E226" s="38">
        <v>61223065</v>
      </c>
      <c r="F226" s="38">
        <v>51038065</v>
      </c>
      <c r="G226" s="38">
        <v>36472465</v>
      </c>
      <c r="H226" s="38">
        <v>36472465</v>
      </c>
      <c r="I226" s="23">
        <f t="shared" si="26"/>
        <v>94.990075182230399</v>
      </c>
      <c r="J226" s="23">
        <f t="shared" si="27"/>
        <v>83.364112855179656</v>
      </c>
      <c r="K226" s="23">
        <f t="shared" si="28"/>
        <v>71.461300501890108</v>
      </c>
      <c r="L226" s="39">
        <f t="shared" si="29"/>
        <v>100</v>
      </c>
    </row>
    <row r="227" spans="2:12" ht="12.75" customHeight="1" thickBot="1" x14ac:dyDescent="0.25">
      <c r="B227" s="49" t="s">
        <v>376</v>
      </c>
      <c r="C227" s="50" t="s">
        <v>377</v>
      </c>
      <c r="D227" s="51">
        <f>D228+D229</f>
        <v>11981196</v>
      </c>
      <c r="E227" s="51">
        <v>11981196</v>
      </c>
      <c r="F227" s="51">
        <v>11761916</v>
      </c>
      <c r="G227" s="51">
        <v>10081944.18</v>
      </c>
      <c r="H227" s="51">
        <v>10081944.18</v>
      </c>
      <c r="I227" s="52">
        <f t="shared" si="26"/>
        <v>100</v>
      </c>
      <c r="J227" s="52">
        <f t="shared" si="27"/>
        <v>98.169798741294272</v>
      </c>
      <c r="K227" s="52">
        <f t="shared" si="28"/>
        <v>85.716852424383916</v>
      </c>
      <c r="L227" s="53">
        <f t="shared" si="29"/>
        <v>100</v>
      </c>
    </row>
    <row r="228" spans="2:12" ht="12.75" customHeight="1" x14ac:dyDescent="0.2">
      <c r="B228" s="45" t="s">
        <v>378</v>
      </c>
      <c r="C228" s="46" t="s">
        <v>379</v>
      </c>
      <c r="D228" s="27">
        <v>9000000</v>
      </c>
      <c r="E228" s="27">
        <v>9000000</v>
      </c>
      <c r="F228" s="27">
        <v>9000000</v>
      </c>
      <c r="G228" s="27">
        <v>7320028.1799999997</v>
      </c>
      <c r="H228" s="27">
        <v>7320028.1799999997</v>
      </c>
      <c r="I228" s="47">
        <f t="shared" si="26"/>
        <v>100</v>
      </c>
      <c r="J228" s="47">
        <f t="shared" si="27"/>
        <v>100</v>
      </c>
      <c r="K228" s="47">
        <f t="shared" si="28"/>
        <v>81.33364644444444</v>
      </c>
      <c r="L228" s="48">
        <f t="shared" si="29"/>
        <v>100</v>
      </c>
    </row>
    <row r="229" spans="2:12" ht="12.75" customHeight="1" x14ac:dyDescent="0.2">
      <c r="B229" s="13" t="s">
        <v>380</v>
      </c>
      <c r="C229" s="14" t="s">
        <v>381</v>
      </c>
      <c r="D229" s="38">
        <v>2981196</v>
      </c>
      <c r="E229" s="38">
        <v>2981196</v>
      </c>
      <c r="F229" s="38">
        <v>2761916</v>
      </c>
      <c r="G229" s="38">
        <v>2761916</v>
      </c>
      <c r="H229" s="38">
        <v>2761916</v>
      </c>
      <c r="I229" s="23">
        <f t="shared" si="26"/>
        <v>100</v>
      </c>
      <c r="J229" s="23">
        <f t="shared" si="27"/>
        <v>92.644562786210642</v>
      </c>
      <c r="K229" s="23">
        <f t="shared" si="28"/>
        <v>100</v>
      </c>
      <c r="L229" s="39">
        <f t="shared" si="29"/>
        <v>100</v>
      </c>
    </row>
    <row r="230" spans="2:12" ht="12.75" customHeight="1" x14ac:dyDescent="0.2">
      <c r="B230" s="15" t="s">
        <v>382</v>
      </c>
      <c r="C230" s="16" t="s">
        <v>383</v>
      </c>
      <c r="D230" s="33">
        <f>D231+D235</f>
        <v>460126870</v>
      </c>
      <c r="E230" s="33">
        <v>460126870</v>
      </c>
      <c r="F230" s="33">
        <v>460126870</v>
      </c>
      <c r="G230" s="33">
        <v>3296995.41</v>
      </c>
      <c r="H230" s="33">
        <v>3296995.41</v>
      </c>
      <c r="I230" s="19">
        <f t="shared" si="26"/>
        <v>100</v>
      </c>
      <c r="J230" s="19">
        <f t="shared" si="27"/>
        <v>100</v>
      </c>
      <c r="K230" s="19">
        <f t="shared" si="28"/>
        <v>0.71654050762130028</v>
      </c>
      <c r="L230" s="30">
        <f t="shared" si="29"/>
        <v>100</v>
      </c>
    </row>
    <row r="231" spans="2:12" ht="12.75" customHeight="1" x14ac:dyDescent="0.2">
      <c r="B231" s="34" t="s">
        <v>384</v>
      </c>
      <c r="C231" s="35" t="s">
        <v>385</v>
      </c>
      <c r="D231" s="36">
        <f>D232+D233+D234</f>
        <v>455126870</v>
      </c>
      <c r="E231" s="36">
        <v>455126870</v>
      </c>
      <c r="F231" s="36">
        <v>455126870</v>
      </c>
      <c r="G231" s="36">
        <v>1761200</v>
      </c>
      <c r="H231" s="36">
        <v>1761200</v>
      </c>
      <c r="I231" s="24">
        <f t="shared" si="26"/>
        <v>100</v>
      </c>
      <c r="J231" s="24">
        <f t="shared" si="27"/>
        <v>100</v>
      </c>
      <c r="K231" s="24">
        <f t="shared" si="28"/>
        <v>0.38696902250574661</v>
      </c>
      <c r="L231" s="37">
        <f t="shared" si="29"/>
        <v>100</v>
      </c>
    </row>
    <row r="232" spans="2:12" ht="12.75" customHeight="1" x14ac:dyDescent="0.2">
      <c r="B232" s="13" t="s">
        <v>386</v>
      </c>
      <c r="C232" s="14" t="s">
        <v>387</v>
      </c>
      <c r="D232" s="38">
        <v>453222869</v>
      </c>
      <c r="E232" s="38">
        <v>453222869</v>
      </c>
      <c r="F232" s="38">
        <v>453222869</v>
      </c>
      <c r="G232" s="38">
        <v>0</v>
      </c>
      <c r="H232" s="38">
        <v>0</v>
      </c>
      <c r="I232" s="23">
        <f t="shared" si="26"/>
        <v>100</v>
      </c>
      <c r="J232" s="23">
        <f t="shared" si="27"/>
        <v>100</v>
      </c>
      <c r="K232" s="23">
        <f t="shared" si="28"/>
        <v>0</v>
      </c>
      <c r="L232" s="39">
        <v>0</v>
      </c>
    </row>
    <row r="233" spans="2:12" ht="12.75" customHeight="1" x14ac:dyDescent="0.2">
      <c r="B233" s="13" t="s">
        <v>388</v>
      </c>
      <c r="C233" s="14" t="s">
        <v>389</v>
      </c>
      <c r="D233" s="38">
        <v>1761200</v>
      </c>
      <c r="E233" s="38">
        <v>1761200</v>
      </c>
      <c r="F233" s="38">
        <v>1761200</v>
      </c>
      <c r="G233" s="38">
        <v>1761200</v>
      </c>
      <c r="H233" s="38">
        <v>1761200</v>
      </c>
      <c r="I233" s="23">
        <f t="shared" si="26"/>
        <v>100</v>
      </c>
      <c r="J233" s="23">
        <f t="shared" si="27"/>
        <v>100</v>
      </c>
      <c r="K233" s="23">
        <f t="shared" si="28"/>
        <v>100</v>
      </c>
      <c r="L233" s="39">
        <f t="shared" si="29"/>
        <v>100</v>
      </c>
    </row>
    <row r="234" spans="2:12" ht="12.75" customHeight="1" x14ac:dyDescent="0.2">
      <c r="B234" s="13" t="s">
        <v>390</v>
      </c>
      <c r="C234" s="14" t="s">
        <v>391</v>
      </c>
      <c r="D234" s="38">
        <v>142801</v>
      </c>
      <c r="E234" s="38">
        <v>142801</v>
      </c>
      <c r="F234" s="38">
        <v>142801</v>
      </c>
      <c r="G234" s="38">
        <v>0</v>
      </c>
      <c r="H234" s="38">
        <v>0</v>
      </c>
      <c r="I234" s="23">
        <f t="shared" si="26"/>
        <v>100</v>
      </c>
      <c r="J234" s="23">
        <f t="shared" si="27"/>
        <v>100</v>
      </c>
      <c r="K234" s="23">
        <f t="shared" si="28"/>
        <v>0</v>
      </c>
      <c r="L234" s="39">
        <v>0</v>
      </c>
    </row>
    <row r="235" spans="2:12" ht="22.5" x14ac:dyDescent="0.2">
      <c r="B235" s="34" t="s">
        <v>392</v>
      </c>
      <c r="C235" s="35" t="s">
        <v>393</v>
      </c>
      <c r="D235" s="36">
        <f>D236</f>
        <v>5000000</v>
      </c>
      <c r="E235" s="36">
        <v>5000000</v>
      </c>
      <c r="F235" s="36">
        <v>5000000</v>
      </c>
      <c r="G235" s="36">
        <v>1535795.41</v>
      </c>
      <c r="H235" s="36">
        <v>1535795.41</v>
      </c>
      <c r="I235" s="24">
        <f t="shared" si="26"/>
        <v>100</v>
      </c>
      <c r="J235" s="24">
        <f t="shared" si="27"/>
        <v>100</v>
      </c>
      <c r="K235" s="24">
        <f t="shared" si="28"/>
        <v>30.715908199999998</v>
      </c>
      <c r="L235" s="37">
        <f t="shared" si="29"/>
        <v>100</v>
      </c>
    </row>
    <row r="236" spans="2:12" ht="12.75" customHeight="1" x14ac:dyDescent="0.2">
      <c r="B236" s="13" t="s">
        <v>394</v>
      </c>
      <c r="C236" s="14" t="s">
        <v>395</v>
      </c>
      <c r="D236" s="38">
        <v>5000000</v>
      </c>
      <c r="E236" s="38">
        <v>5000000</v>
      </c>
      <c r="F236" s="38">
        <v>5000000</v>
      </c>
      <c r="G236" s="38">
        <v>1535795.41</v>
      </c>
      <c r="H236" s="38">
        <v>1535795.41</v>
      </c>
      <c r="I236" s="23">
        <f t="shared" si="26"/>
        <v>100</v>
      </c>
      <c r="J236" s="23">
        <f t="shared" si="27"/>
        <v>100</v>
      </c>
      <c r="K236" s="23">
        <f t="shared" si="28"/>
        <v>30.715908199999998</v>
      </c>
      <c r="L236" s="39">
        <f t="shared" si="29"/>
        <v>100</v>
      </c>
    </row>
    <row r="237" spans="2:12" ht="33.75" x14ac:dyDescent="0.2">
      <c r="B237" s="15" t="s">
        <v>396</v>
      </c>
      <c r="C237" s="16" t="s">
        <v>397</v>
      </c>
      <c r="D237" s="33">
        <f>D238+D241+D249</f>
        <v>19494504185</v>
      </c>
      <c r="E237" s="33">
        <v>19147930406</v>
      </c>
      <c r="F237" s="33">
        <v>17176742323</v>
      </c>
      <c r="G237" s="33">
        <v>12912681590.709999</v>
      </c>
      <c r="H237" s="33">
        <v>12484644643.709999</v>
      </c>
      <c r="I237" s="19">
        <f t="shared" si="26"/>
        <v>98.222197519305624</v>
      </c>
      <c r="J237" s="19">
        <f t="shared" si="27"/>
        <v>89.705477087057261</v>
      </c>
      <c r="K237" s="19">
        <f t="shared" si="28"/>
        <v>75.175381617151359</v>
      </c>
      <c r="L237" s="30">
        <f t="shared" si="29"/>
        <v>96.685142865228315</v>
      </c>
    </row>
    <row r="238" spans="2:12" ht="12.75" customHeight="1" x14ac:dyDescent="0.2">
      <c r="B238" s="15" t="s">
        <v>398</v>
      </c>
      <c r="C238" s="16" t="s">
        <v>363</v>
      </c>
      <c r="D238" s="33">
        <f>D239</f>
        <v>9500000000</v>
      </c>
      <c r="E238" s="33">
        <v>9479871490</v>
      </c>
      <c r="F238" s="33">
        <v>8965169145</v>
      </c>
      <c r="G238" s="33">
        <v>5579535413</v>
      </c>
      <c r="H238" s="33">
        <v>5183884072</v>
      </c>
      <c r="I238" s="19">
        <f t="shared" si="26"/>
        <v>99.788120947368412</v>
      </c>
      <c r="J238" s="19">
        <f t="shared" si="27"/>
        <v>94.570576768440986</v>
      </c>
      <c r="K238" s="19">
        <f t="shared" si="28"/>
        <v>62.23569597804839</v>
      </c>
      <c r="L238" s="30">
        <f t="shared" si="29"/>
        <v>92.908883774119346</v>
      </c>
    </row>
    <row r="239" spans="2:12" ht="22.5" x14ac:dyDescent="0.2">
      <c r="B239" s="34" t="s">
        <v>399</v>
      </c>
      <c r="C239" s="35" t="s">
        <v>365</v>
      </c>
      <c r="D239" s="36">
        <f>D240</f>
        <v>9500000000</v>
      </c>
      <c r="E239" s="36">
        <v>9479871490</v>
      </c>
      <c r="F239" s="36">
        <v>8965169145</v>
      </c>
      <c r="G239" s="36">
        <v>5579535413</v>
      </c>
      <c r="H239" s="36">
        <v>5183884072</v>
      </c>
      <c r="I239" s="24">
        <f t="shared" si="26"/>
        <v>99.788120947368412</v>
      </c>
      <c r="J239" s="24">
        <f t="shared" si="27"/>
        <v>94.570576768440986</v>
      </c>
      <c r="K239" s="24">
        <f t="shared" si="28"/>
        <v>62.23569597804839</v>
      </c>
      <c r="L239" s="37">
        <f t="shared" si="29"/>
        <v>92.908883774119346</v>
      </c>
    </row>
    <row r="240" spans="2:12" ht="12.75" customHeight="1" x14ac:dyDescent="0.2">
      <c r="B240" s="13" t="s">
        <v>400</v>
      </c>
      <c r="C240" s="14" t="s">
        <v>401</v>
      </c>
      <c r="D240" s="38">
        <v>9500000000</v>
      </c>
      <c r="E240" s="38">
        <v>9479871490</v>
      </c>
      <c r="F240" s="38">
        <v>8965169145</v>
      </c>
      <c r="G240" s="38">
        <v>5579535413</v>
      </c>
      <c r="H240" s="38">
        <v>5183884072</v>
      </c>
      <c r="I240" s="23">
        <f t="shared" si="26"/>
        <v>99.788120947368412</v>
      </c>
      <c r="J240" s="23">
        <f t="shared" si="27"/>
        <v>94.570576768440986</v>
      </c>
      <c r="K240" s="23">
        <f t="shared" si="28"/>
        <v>62.23569597804839</v>
      </c>
      <c r="L240" s="39">
        <f t="shared" si="29"/>
        <v>92.908883774119346</v>
      </c>
    </row>
    <row r="241" spans="2:12" ht="12.75" customHeight="1" x14ac:dyDescent="0.2">
      <c r="B241" s="15" t="s">
        <v>402</v>
      </c>
      <c r="C241" s="16" t="s">
        <v>403</v>
      </c>
      <c r="D241" s="33">
        <f>D242+D245</f>
        <v>8157177349</v>
      </c>
      <c r="E241" s="33">
        <v>7933615608</v>
      </c>
      <c r="F241" s="33">
        <v>6514581100</v>
      </c>
      <c r="G241" s="33">
        <v>6159431773.8199997</v>
      </c>
      <c r="H241" s="33">
        <v>6133251167.8199997</v>
      </c>
      <c r="I241" s="19">
        <f t="shared" si="26"/>
        <v>97.259324746354736</v>
      </c>
      <c r="J241" s="19">
        <f t="shared" si="27"/>
        <v>82.113646814838219</v>
      </c>
      <c r="K241" s="19">
        <f t="shared" si="28"/>
        <v>94.548393507911044</v>
      </c>
      <c r="L241" s="30">
        <f t="shared" si="29"/>
        <v>99.574950953896789</v>
      </c>
    </row>
    <row r="242" spans="2:12" ht="12.75" customHeight="1" x14ac:dyDescent="0.2">
      <c r="B242" s="34" t="s">
        <v>404</v>
      </c>
      <c r="C242" s="35" t="s">
        <v>405</v>
      </c>
      <c r="D242" s="36">
        <f>D243+D244</f>
        <v>5008673414</v>
      </c>
      <c r="E242" s="36">
        <v>5008673414</v>
      </c>
      <c r="F242" s="36">
        <v>4152476657</v>
      </c>
      <c r="G242" s="36">
        <v>3819046899</v>
      </c>
      <c r="H242" s="36">
        <v>3793068540</v>
      </c>
      <c r="I242" s="24">
        <f t="shared" si="26"/>
        <v>100</v>
      </c>
      <c r="J242" s="24">
        <f t="shared" si="27"/>
        <v>82.905718016934372</v>
      </c>
      <c r="K242" s="24">
        <f t="shared" si="28"/>
        <v>91.970339979204368</v>
      </c>
      <c r="L242" s="37">
        <f t="shared" si="29"/>
        <v>99.319768526361841</v>
      </c>
    </row>
    <row r="243" spans="2:12" ht="12.75" customHeight="1" x14ac:dyDescent="0.2">
      <c r="B243" s="13" t="s">
        <v>406</v>
      </c>
      <c r="C243" s="14" t="s">
        <v>407</v>
      </c>
      <c r="D243" s="38">
        <v>3008673414</v>
      </c>
      <c r="E243" s="38">
        <v>3008673414</v>
      </c>
      <c r="F243" s="38">
        <v>2902464778</v>
      </c>
      <c r="G243" s="38">
        <v>2597719435</v>
      </c>
      <c r="H243" s="38">
        <v>2571741076</v>
      </c>
      <c r="I243" s="23">
        <f t="shared" si="26"/>
        <v>100</v>
      </c>
      <c r="J243" s="23">
        <f t="shared" si="27"/>
        <v>96.469918087294275</v>
      </c>
      <c r="K243" s="23">
        <f t="shared" si="28"/>
        <v>89.500463698650265</v>
      </c>
      <c r="L243" s="39">
        <f t="shared" si="29"/>
        <v>98.999955166443911</v>
      </c>
    </row>
    <row r="244" spans="2:12" ht="12.75" customHeight="1" x14ac:dyDescent="0.2">
      <c r="B244" s="13" t="s">
        <v>408</v>
      </c>
      <c r="C244" s="14" t="s">
        <v>409</v>
      </c>
      <c r="D244" s="38">
        <v>2000000000</v>
      </c>
      <c r="E244" s="38">
        <v>2000000000</v>
      </c>
      <c r="F244" s="38">
        <v>1250011879</v>
      </c>
      <c r="G244" s="38">
        <v>1221327464</v>
      </c>
      <c r="H244" s="38">
        <v>1221327464</v>
      </c>
      <c r="I244" s="23">
        <f t="shared" si="26"/>
        <v>100</v>
      </c>
      <c r="J244" s="23">
        <f t="shared" si="27"/>
        <v>62.500593950000003</v>
      </c>
      <c r="K244" s="23">
        <f t="shared" si="28"/>
        <v>97.705268607291373</v>
      </c>
      <c r="L244" s="39">
        <f t="shared" si="29"/>
        <v>100</v>
      </c>
    </row>
    <row r="245" spans="2:12" ht="12.75" customHeight="1" x14ac:dyDescent="0.2">
      <c r="B245" s="34" t="s">
        <v>410</v>
      </c>
      <c r="C245" s="35" t="s">
        <v>411</v>
      </c>
      <c r="D245" s="36">
        <f>D246+D247+D248</f>
        <v>3148503935</v>
      </c>
      <c r="E245" s="36">
        <v>2924942194</v>
      </c>
      <c r="F245" s="36">
        <v>2362104443</v>
      </c>
      <c r="G245" s="36">
        <v>2340384874.8200002</v>
      </c>
      <c r="H245" s="36">
        <v>2340182627.8200002</v>
      </c>
      <c r="I245" s="24">
        <f t="shared" si="26"/>
        <v>92.899429519055047</v>
      </c>
      <c r="J245" s="24">
        <f t="shared" si="27"/>
        <v>80.757303438182078</v>
      </c>
      <c r="K245" s="24">
        <f t="shared" si="28"/>
        <v>99.080499245307934</v>
      </c>
      <c r="L245" s="37">
        <f t="shared" si="29"/>
        <v>99.991358387153497</v>
      </c>
    </row>
    <row r="246" spans="2:12" ht="12.75" customHeight="1" x14ac:dyDescent="0.2">
      <c r="B246" s="13" t="s">
        <v>412</v>
      </c>
      <c r="C246" s="14" t="s">
        <v>413</v>
      </c>
      <c r="D246" s="38">
        <v>1893616248</v>
      </c>
      <c r="E246" s="38">
        <v>1825575446</v>
      </c>
      <c r="F246" s="38">
        <v>1383600336</v>
      </c>
      <c r="G246" s="38">
        <v>1361880767.8199999</v>
      </c>
      <c r="H246" s="38">
        <v>1361678520.8199999</v>
      </c>
      <c r="I246" s="23">
        <f t="shared" si="26"/>
        <v>96.406832584381164</v>
      </c>
      <c r="J246" s="23">
        <f t="shared" si="27"/>
        <v>75.78981953507278</v>
      </c>
      <c r="K246" s="23">
        <f t="shared" si="28"/>
        <v>98.430213724666217</v>
      </c>
      <c r="L246" s="39">
        <f t="shared" si="29"/>
        <v>99.985149434166416</v>
      </c>
    </row>
    <row r="247" spans="2:12" ht="12.75" customHeight="1" x14ac:dyDescent="0.2">
      <c r="B247" s="13" t="s">
        <v>414</v>
      </c>
      <c r="C247" s="14" t="s">
        <v>415</v>
      </c>
      <c r="D247" s="38">
        <v>1090978637</v>
      </c>
      <c r="E247" s="38">
        <v>1089402568</v>
      </c>
      <c r="F247" s="38">
        <v>973991107</v>
      </c>
      <c r="G247" s="38">
        <v>973991107</v>
      </c>
      <c r="H247" s="38">
        <v>973991107</v>
      </c>
      <c r="I247" s="23">
        <f t="shared" si="26"/>
        <v>99.855536217983712</v>
      </c>
      <c r="J247" s="23">
        <f t="shared" si="27"/>
        <v>89.405985960554474</v>
      </c>
      <c r="K247" s="23">
        <f t="shared" si="28"/>
        <v>100</v>
      </c>
      <c r="L247" s="39">
        <f t="shared" si="29"/>
        <v>100</v>
      </c>
    </row>
    <row r="248" spans="2:12" ht="12.75" customHeight="1" x14ac:dyDescent="0.2">
      <c r="B248" s="13" t="s">
        <v>416</v>
      </c>
      <c r="C248" s="14" t="s">
        <v>417</v>
      </c>
      <c r="D248" s="38">
        <v>163909050</v>
      </c>
      <c r="E248" s="38">
        <v>9964180</v>
      </c>
      <c r="F248" s="38">
        <v>4513000</v>
      </c>
      <c r="G248" s="38">
        <v>4513000</v>
      </c>
      <c r="H248" s="38">
        <v>4513000</v>
      </c>
      <c r="I248" s="23">
        <f t="shared" si="26"/>
        <v>6.0790908128623773</v>
      </c>
      <c r="J248" s="23">
        <f t="shared" si="27"/>
        <v>45.29223679218962</v>
      </c>
      <c r="K248" s="23">
        <f t="shared" si="28"/>
        <v>100</v>
      </c>
      <c r="L248" s="39">
        <f t="shared" si="29"/>
        <v>100</v>
      </c>
    </row>
    <row r="249" spans="2:12" ht="12.75" customHeight="1" x14ac:dyDescent="0.2">
      <c r="B249" s="15" t="s">
        <v>418</v>
      </c>
      <c r="C249" s="16" t="s">
        <v>419</v>
      </c>
      <c r="D249" s="33">
        <f>D250+D257</f>
        <v>1837326836</v>
      </c>
      <c r="E249" s="33">
        <v>1734443308</v>
      </c>
      <c r="F249" s="33">
        <v>1696992078</v>
      </c>
      <c r="G249" s="33">
        <v>1173714403.8900001</v>
      </c>
      <c r="H249" s="33">
        <v>1167509403.8900001</v>
      </c>
      <c r="I249" s="19">
        <f t="shared" si="26"/>
        <v>94.400368732218311</v>
      </c>
      <c r="J249" s="19">
        <f t="shared" si="27"/>
        <v>97.840734844012559</v>
      </c>
      <c r="K249" s="19">
        <f t="shared" si="28"/>
        <v>69.164400889442462</v>
      </c>
      <c r="L249" s="30">
        <f t="shared" si="29"/>
        <v>99.471336469976421</v>
      </c>
    </row>
    <row r="250" spans="2:12" ht="12.75" customHeight="1" x14ac:dyDescent="0.2">
      <c r="B250" s="34" t="s">
        <v>420</v>
      </c>
      <c r="C250" s="35" t="s">
        <v>421</v>
      </c>
      <c r="D250" s="36">
        <f>D251+D252+D253+D254+D255+D256</f>
        <v>1697955948</v>
      </c>
      <c r="E250" s="36">
        <v>1616926960</v>
      </c>
      <c r="F250" s="36">
        <v>1579475730</v>
      </c>
      <c r="G250" s="36">
        <v>1102569677</v>
      </c>
      <c r="H250" s="36">
        <v>1096364677</v>
      </c>
      <c r="I250" s="24">
        <f t="shared" si="26"/>
        <v>95.227850987804302</v>
      </c>
      <c r="J250" s="24">
        <f t="shared" si="27"/>
        <v>97.683801994370853</v>
      </c>
      <c r="K250" s="24">
        <f t="shared" si="28"/>
        <v>69.806053746707462</v>
      </c>
      <c r="L250" s="37">
        <f t="shared" si="29"/>
        <v>99.437223775563709</v>
      </c>
    </row>
    <row r="251" spans="2:12" ht="12.75" customHeight="1" x14ac:dyDescent="0.2">
      <c r="B251" s="13" t="s">
        <v>422</v>
      </c>
      <c r="C251" s="14" t="s">
        <v>387</v>
      </c>
      <c r="D251" s="38">
        <v>1203633088</v>
      </c>
      <c r="E251" s="38">
        <v>1200696068</v>
      </c>
      <c r="F251" s="38">
        <v>1163531678</v>
      </c>
      <c r="G251" s="38">
        <v>904025349</v>
      </c>
      <c r="H251" s="38">
        <v>897820349</v>
      </c>
      <c r="I251" s="23">
        <f t="shared" si="26"/>
        <v>99.755987100281502</v>
      </c>
      <c r="J251" s="23">
        <f t="shared" si="27"/>
        <v>96.904762912907287</v>
      </c>
      <c r="K251" s="23">
        <f t="shared" si="28"/>
        <v>77.696668349755058</v>
      </c>
      <c r="L251" s="39">
        <f t="shared" si="29"/>
        <v>99.313625441270673</v>
      </c>
    </row>
    <row r="252" spans="2:12" ht="12.75" customHeight="1" x14ac:dyDescent="0.2">
      <c r="B252" s="13" t="s">
        <v>423</v>
      </c>
      <c r="C252" s="14" t="s">
        <v>424</v>
      </c>
      <c r="D252" s="38">
        <v>65563620</v>
      </c>
      <c r="E252" s="38">
        <v>58847500</v>
      </c>
      <c r="F252" s="38">
        <v>58847500</v>
      </c>
      <c r="G252" s="38">
        <v>38847500</v>
      </c>
      <c r="H252" s="38">
        <v>38847500</v>
      </c>
      <c r="I252" s="23">
        <f t="shared" si="26"/>
        <v>89.756331331308431</v>
      </c>
      <c r="J252" s="23">
        <f t="shared" si="27"/>
        <v>100</v>
      </c>
      <c r="K252" s="23">
        <f t="shared" si="28"/>
        <v>66.013849356387283</v>
      </c>
      <c r="L252" s="39">
        <f t="shared" si="29"/>
        <v>100</v>
      </c>
    </row>
    <row r="253" spans="2:12" ht="12.75" customHeight="1" x14ac:dyDescent="0.2">
      <c r="B253" s="13" t="s">
        <v>425</v>
      </c>
      <c r="C253" s="14" t="s">
        <v>426</v>
      </c>
      <c r="D253" s="38">
        <v>109272700</v>
      </c>
      <c r="E253" s="38">
        <v>102847578</v>
      </c>
      <c r="F253" s="38">
        <v>102842238</v>
      </c>
      <c r="G253" s="38">
        <v>26566365</v>
      </c>
      <c r="H253" s="38">
        <v>26566365</v>
      </c>
      <c r="I253" s="23">
        <f t="shared" si="26"/>
        <v>94.120103191373502</v>
      </c>
      <c r="J253" s="23">
        <f t="shared" si="27"/>
        <v>99.994807850506689</v>
      </c>
      <c r="K253" s="23">
        <f t="shared" si="28"/>
        <v>25.83215371100734</v>
      </c>
      <c r="L253" s="39">
        <f t="shared" si="29"/>
        <v>100</v>
      </c>
    </row>
    <row r="254" spans="2:12" ht="12.75" customHeight="1" x14ac:dyDescent="0.2">
      <c r="B254" s="13" t="s">
        <v>427</v>
      </c>
      <c r="C254" s="14" t="s">
        <v>428</v>
      </c>
      <c r="D254" s="38">
        <v>255987172</v>
      </c>
      <c r="E254" s="38">
        <v>227462411</v>
      </c>
      <c r="F254" s="38">
        <v>227462411</v>
      </c>
      <c r="G254" s="38">
        <v>106338560</v>
      </c>
      <c r="H254" s="38">
        <v>106338560</v>
      </c>
      <c r="I254" s="23">
        <f t="shared" si="26"/>
        <v>88.856956863447834</v>
      </c>
      <c r="J254" s="23">
        <f t="shared" si="27"/>
        <v>100</v>
      </c>
      <c r="K254" s="23">
        <f t="shared" si="28"/>
        <v>46.749948500282095</v>
      </c>
      <c r="L254" s="39">
        <f t="shared" si="29"/>
        <v>100</v>
      </c>
    </row>
    <row r="255" spans="2:12" ht="12.75" customHeight="1" x14ac:dyDescent="0.2">
      <c r="B255" s="13" t="s">
        <v>429</v>
      </c>
      <c r="C255" s="14" t="s">
        <v>430</v>
      </c>
      <c r="D255" s="38">
        <v>52572098</v>
      </c>
      <c r="E255" s="38">
        <v>27073403</v>
      </c>
      <c r="F255" s="38">
        <v>26791903</v>
      </c>
      <c r="G255" s="38">
        <v>26791903</v>
      </c>
      <c r="H255" s="38">
        <v>26791903</v>
      </c>
      <c r="I255" s="23">
        <f t="shared" si="26"/>
        <v>51.497665168317994</v>
      </c>
      <c r="J255" s="23">
        <f t="shared" si="27"/>
        <v>98.960234145666874</v>
      </c>
      <c r="K255" s="23">
        <f t="shared" si="28"/>
        <v>100</v>
      </c>
      <c r="L255" s="39">
        <f t="shared" si="29"/>
        <v>100</v>
      </c>
    </row>
    <row r="256" spans="2:12" ht="12.75" customHeight="1" thickBot="1" x14ac:dyDescent="0.25">
      <c r="B256" s="40" t="s">
        <v>431</v>
      </c>
      <c r="C256" s="41" t="s">
        <v>432</v>
      </c>
      <c r="D256" s="42">
        <v>10927270</v>
      </c>
      <c r="E256" s="42">
        <v>0</v>
      </c>
      <c r="F256" s="42">
        <v>0</v>
      </c>
      <c r="G256" s="42">
        <v>0</v>
      </c>
      <c r="H256" s="42">
        <v>0</v>
      </c>
      <c r="I256" s="43">
        <f t="shared" si="26"/>
        <v>0</v>
      </c>
      <c r="J256" s="43">
        <v>0</v>
      </c>
      <c r="K256" s="43">
        <v>0</v>
      </c>
      <c r="L256" s="44">
        <v>0</v>
      </c>
    </row>
    <row r="257" spans="2:12" ht="22.5" x14ac:dyDescent="0.2">
      <c r="B257" s="59" t="s">
        <v>433</v>
      </c>
      <c r="C257" s="60" t="s">
        <v>434</v>
      </c>
      <c r="D257" s="61">
        <f>D258+D259+D260</f>
        <v>139370888</v>
      </c>
      <c r="E257" s="61">
        <v>117516348</v>
      </c>
      <c r="F257" s="61">
        <v>117516348</v>
      </c>
      <c r="G257" s="61">
        <v>71144726.890000001</v>
      </c>
      <c r="H257" s="61">
        <v>71144726.890000001</v>
      </c>
      <c r="I257" s="62">
        <f t="shared" si="26"/>
        <v>84.319149921754104</v>
      </c>
      <c r="J257" s="62">
        <f t="shared" si="27"/>
        <v>100</v>
      </c>
      <c r="K257" s="62">
        <f t="shared" si="28"/>
        <v>60.540280650995051</v>
      </c>
      <c r="L257" s="63">
        <f t="shared" si="29"/>
        <v>100</v>
      </c>
    </row>
    <row r="258" spans="2:12" ht="12.75" customHeight="1" x14ac:dyDescent="0.2">
      <c r="B258" s="13" t="s">
        <v>435</v>
      </c>
      <c r="C258" s="14" t="s">
        <v>436</v>
      </c>
      <c r="D258" s="38">
        <v>16390905</v>
      </c>
      <c r="E258" s="38">
        <v>16390905</v>
      </c>
      <c r="F258" s="38">
        <v>16390905</v>
      </c>
      <c r="G258" s="38">
        <v>16390904.73</v>
      </c>
      <c r="H258" s="38">
        <v>16390904.73</v>
      </c>
      <c r="I258" s="23">
        <f t="shared" si="26"/>
        <v>100</v>
      </c>
      <c r="J258" s="23">
        <f t="shared" si="27"/>
        <v>100</v>
      </c>
      <c r="K258" s="23">
        <f t="shared" si="28"/>
        <v>99.99999835274501</v>
      </c>
      <c r="L258" s="39">
        <f t="shared" si="29"/>
        <v>100</v>
      </c>
    </row>
    <row r="259" spans="2:12" ht="12.75" customHeight="1" x14ac:dyDescent="0.2">
      <c r="B259" s="13" t="s">
        <v>437</v>
      </c>
      <c r="C259" s="14" t="s">
        <v>438</v>
      </c>
      <c r="D259" s="38">
        <v>101125443</v>
      </c>
      <c r="E259" s="38">
        <v>101125443</v>
      </c>
      <c r="F259" s="38">
        <v>101125443</v>
      </c>
      <c r="G259" s="38">
        <v>54753822.159999996</v>
      </c>
      <c r="H259" s="38">
        <v>54753822.159999996</v>
      </c>
      <c r="I259" s="23">
        <f t="shared" si="26"/>
        <v>100</v>
      </c>
      <c r="J259" s="23">
        <f t="shared" si="27"/>
        <v>100</v>
      </c>
      <c r="K259" s="23">
        <f t="shared" si="28"/>
        <v>54.144457157038119</v>
      </c>
      <c r="L259" s="39">
        <f t="shared" si="29"/>
        <v>100</v>
      </c>
    </row>
    <row r="260" spans="2:12" ht="12.75" customHeight="1" x14ac:dyDescent="0.2">
      <c r="B260" s="13" t="s">
        <v>439</v>
      </c>
      <c r="C260" s="14" t="s">
        <v>440</v>
      </c>
      <c r="D260" s="38">
        <v>21854540</v>
      </c>
      <c r="E260" s="38">
        <v>0</v>
      </c>
      <c r="F260" s="38">
        <v>0</v>
      </c>
      <c r="G260" s="38">
        <v>0</v>
      </c>
      <c r="H260" s="38">
        <v>0</v>
      </c>
      <c r="I260" s="23">
        <f t="shared" si="26"/>
        <v>0</v>
      </c>
      <c r="J260" s="23">
        <v>0</v>
      </c>
      <c r="K260" s="23">
        <v>0</v>
      </c>
      <c r="L260" s="39">
        <v>0</v>
      </c>
    </row>
    <row r="261" spans="2:12" ht="12.75" customHeight="1" x14ac:dyDescent="0.2">
      <c r="B261" s="13"/>
      <c r="C261" s="14"/>
      <c r="D261" s="38"/>
      <c r="E261" s="38"/>
      <c r="F261" s="38"/>
      <c r="G261" s="38"/>
      <c r="H261" s="38"/>
      <c r="I261" s="23"/>
      <c r="J261" s="23"/>
      <c r="K261" s="23"/>
      <c r="L261" s="39"/>
    </row>
    <row r="262" spans="2:12" ht="12.75" customHeight="1" x14ac:dyDescent="0.2">
      <c r="B262" s="15" t="s">
        <v>441</v>
      </c>
      <c r="C262" s="16" t="s">
        <v>442</v>
      </c>
      <c r="D262" s="33">
        <f>D264</f>
        <v>3442017420</v>
      </c>
      <c r="E262" s="33">
        <v>3323486000</v>
      </c>
      <c r="F262" s="33">
        <v>3323486000</v>
      </c>
      <c r="G262" s="33">
        <v>3323486000</v>
      </c>
      <c r="H262" s="33">
        <v>0</v>
      </c>
      <c r="I262" s="19">
        <f t="shared" si="26"/>
        <v>96.556338753218739</v>
      </c>
      <c r="J262" s="19">
        <f t="shared" si="27"/>
        <v>100</v>
      </c>
      <c r="K262" s="19">
        <f t="shared" si="28"/>
        <v>100</v>
      </c>
      <c r="L262" s="30">
        <f t="shared" si="29"/>
        <v>0</v>
      </c>
    </row>
    <row r="263" spans="2:12" ht="12.75" customHeight="1" x14ac:dyDescent="0.2">
      <c r="B263" s="15"/>
      <c r="C263" s="16"/>
      <c r="D263" s="33"/>
      <c r="E263" s="33"/>
      <c r="F263" s="33"/>
      <c r="G263" s="33"/>
      <c r="H263" s="33"/>
      <c r="I263" s="19"/>
      <c r="J263" s="19"/>
      <c r="K263" s="19"/>
      <c r="L263" s="30"/>
    </row>
    <row r="264" spans="2:12" ht="12.75" customHeight="1" x14ac:dyDescent="0.2">
      <c r="B264" s="15" t="s">
        <v>443</v>
      </c>
      <c r="C264" s="16" t="s">
        <v>442</v>
      </c>
      <c r="D264" s="33">
        <f>D265</f>
        <v>3442017420</v>
      </c>
      <c r="E264" s="33">
        <v>3323486000</v>
      </c>
      <c r="F264" s="33">
        <v>3323486000</v>
      </c>
      <c r="G264" s="33">
        <v>3323486000</v>
      </c>
      <c r="H264" s="33">
        <v>0</v>
      </c>
      <c r="I264" s="19">
        <f t="shared" si="26"/>
        <v>96.556338753218739</v>
      </c>
      <c r="J264" s="19">
        <f t="shared" si="27"/>
        <v>100</v>
      </c>
      <c r="K264" s="19">
        <f t="shared" si="28"/>
        <v>100</v>
      </c>
      <c r="L264" s="30">
        <f t="shared" si="29"/>
        <v>0</v>
      </c>
    </row>
    <row r="265" spans="2:12" ht="12.75" customHeight="1" x14ac:dyDescent="0.2">
      <c r="B265" s="15" t="s">
        <v>444</v>
      </c>
      <c r="C265" s="16" t="s">
        <v>445</v>
      </c>
      <c r="D265" s="33">
        <f>D266</f>
        <v>3442017420</v>
      </c>
      <c r="E265" s="33">
        <v>3323486000</v>
      </c>
      <c r="F265" s="33">
        <v>3323486000</v>
      </c>
      <c r="G265" s="33">
        <v>3323486000</v>
      </c>
      <c r="H265" s="33">
        <v>0</v>
      </c>
      <c r="I265" s="19">
        <f t="shared" si="26"/>
        <v>96.556338753218739</v>
      </c>
      <c r="J265" s="19">
        <f t="shared" si="27"/>
        <v>100</v>
      </c>
      <c r="K265" s="19">
        <f t="shared" si="28"/>
        <v>100</v>
      </c>
      <c r="L265" s="30">
        <f t="shared" si="29"/>
        <v>0</v>
      </c>
    </row>
    <row r="266" spans="2:12" ht="22.5" x14ac:dyDescent="0.2">
      <c r="B266" s="34" t="s">
        <v>446</v>
      </c>
      <c r="C266" s="35" t="s">
        <v>447</v>
      </c>
      <c r="D266" s="36">
        <f>D267</f>
        <v>3442017420</v>
      </c>
      <c r="E266" s="36">
        <v>3323486000</v>
      </c>
      <c r="F266" s="36">
        <v>3323486000</v>
      </c>
      <c r="G266" s="36">
        <v>3323486000</v>
      </c>
      <c r="H266" s="36">
        <v>0</v>
      </c>
      <c r="I266" s="24">
        <f t="shared" si="26"/>
        <v>96.556338753218739</v>
      </c>
      <c r="J266" s="24">
        <f t="shared" si="27"/>
        <v>100</v>
      </c>
      <c r="K266" s="24">
        <f t="shared" si="28"/>
        <v>100</v>
      </c>
      <c r="L266" s="37">
        <f t="shared" si="29"/>
        <v>0</v>
      </c>
    </row>
    <row r="267" spans="2:12" ht="22.5" x14ac:dyDescent="0.2">
      <c r="B267" s="13" t="s">
        <v>448</v>
      </c>
      <c r="C267" s="14" t="s">
        <v>449</v>
      </c>
      <c r="D267" s="38">
        <v>3442017420</v>
      </c>
      <c r="E267" s="38">
        <v>3323486000</v>
      </c>
      <c r="F267" s="38">
        <v>3323486000</v>
      </c>
      <c r="G267" s="38">
        <v>3323486000</v>
      </c>
      <c r="H267" s="38">
        <v>0</v>
      </c>
      <c r="I267" s="23">
        <f t="shared" si="26"/>
        <v>96.556338753218739</v>
      </c>
      <c r="J267" s="23">
        <f t="shared" si="27"/>
        <v>100</v>
      </c>
      <c r="K267" s="23">
        <f t="shared" si="28"/>
        <v>100</v>
      </c>
      <c r="L267" s="39">
        <f t="shared" si="29"/>
        <v>0</v>
      </c>
    </row>
    <row r="268" spans="2:12" x14ac:dyDescent="0.2">
      <c r="B268" s="13"/>
      <c r="C268" s="14"/>
      <c r="D268" s="38"/>
      <c r="E268" s="38"/>
      <c r="F268" s="38"/>
      <c r="G268" s="38"/>
      <c r="H268" s="38"/>
      <c r="I268" s="23"/>
      <c r="J268" s="23"/>
      <c r="K268" s="23"/>
      <c r="L268" s="39"/>
    </row>
    <row r="269" spans="2:12" ht="22.5" x14ac:dyDescent="0.2">
      <c r="B269" s="15" t="s">
        <v>450</v>
      </c>
      <c r="C269" s="16" t="s">
        <v>451</v>
      </c>
      <c r="D269" s="33">
        <f>D270</f>
        <v>69544501030</v>
      </c>
      <c r="E269" s="33">
        <v>22990791462</v>
      </c>
      <c r="F269" s="33">
        <v>16401418609</v>
      </c>
      <c r="G269" s="33">
        <v>2373900028.9400001</v>
      </c>
      <c r="H269" s="33">
        <v>2373900028.9400001</v>
      </c>
      <c r="I269" s="19">
        <f t="shared" si="26"/>
        <v>33.059107652641387</v>
      </c>
      <c r="J269" s="19">
        <f t="shared" si="27"/>
        <v>71.339077804732597</v>
      </c>
      <c r="K269" s="19">
        <f t="shared" si="28"/>
        <v>14.47374818930213</v>
      </c>
      <c r="L269" s="30">
        <f t="shared" si="29"/>
        <v>100</v>
      </c>
    </row>
    <row r="270" spans="2:12" ht="22.5" x14ac:dyDescent="0.2">
      <c r="B270" s="15" t="s">
        <v>452</v>
      </c>
      <c r="C270" s="16" t="s">
        <v>453</v>
      </c>
      <c r="D270" s="33">
        <f>D271</f>
        <v>69544501030</v>
      </c>
      <c r="E270" s="33">
        <v>22990791462</v>
      </c>
      <c r="F270" s="33">
        <v>16401418609</v>
      </c>
      <c r="G270" s="33">
        <v>2373900028.9400001</v>
      </c>
      <c r="H270" s="33">
        <v>2373900028.9400001</v>
      </c>
      <c r="I270" s="19">
        <f t="shared" si="26"/>
        <v>33.059107652641387</v>
      </c>
      <c r="J270" s="19">
        <f t="shared" si="27"/>
        <v>71.339077804732597</v>
      </c>
      <c r="K270" s="19">
        <f t="shared" si="28"/>
        <v>14.47374818930213</v>
      </c>
      <c r="L270" s="30">
        <f t="shared" si="29"/>
        <v>100</v>
      </c>
    </row>
    <row r="271" spans="2:12" ht="22.5" x14ac:dyDescent="0.2">
      <c r="B271" s="34" t="s">
        <v>454</v>
      </c>
      <c r="C271" s="35" t="s">
        <v>455</v>
      </c>
      <c r="D271" s="36">
        <v>69544501030</v>
      </c>
      <c r="E271" s="36">
        <v>22990791462</v>
      </c>
      <c r="F271" s="36">
        <v>16401418609</v>
      </c>
      <c r="G271" s="36">
        <v>2373900028.9400001</v>
      </c>
      <c r="H271" s="36">
        <v>2373900028.9400001</v>
      </c>
      <c r="I271" s="24">
        <f t="shared" si="26"/>
        <v>33.059107652641387</v>
      </c>
      <c r="J271" s="24">
        <f t="shared" si="27"/>
        <v>71.339077804732597</v>
      </c>
      <c r="K271" s="24">
        <f t="shared" si="28"/>
        <v>14.47374818930213</v>
      </c>
      <c r="L271" s="37">
        <f t="shared" si="29"/>
        <v>100</v>
      </c>
    </row>
    <row r="272" spans="2:12" x14ac:dyDescent="0.2">
      <c r="B272" s="13"/>
      <c r="C272" s="21"/>
      <c r="D272" s="21"/>
      <c r="E272" s="21"/>
      <c r="F272" s="21"/>
      <c r="G272" s="21"/>
      <c r="H272" s="21"/>
      <c r="I272" s="21"/>
      <c r="J272" s="21"/>
      <c r="K272" s="21"/>
      <c r="L272" s="69"/>
    </row>
    <row r="273" spans="2:12" x14ac:dyDescent="0.2">
      <c r="B273" s="13"/>
      <c r="C273" s="21"/>
      <c r="D273" s="21"/>
      <c r="E273" s="21"/>
      <c r="F273" s="21"/>
      <c r="G273" s="21"/>
      <c r="H273" s="21"/>
      <c r="I273" s="21"/>
      <c r="J273" s="21"/>
      <c r="K273" s="21"/>
      <c r="L273" s="69"/>
    </row>
    <row r="274" spans="2:12" x14ac:dyDescent="0.2">
      <c r="B274" s="72" t="s">
        <v>497</v>
      </c>
      <c r="C274" s="73"/>
      <c r="D274" s="73"/>
      <c r="E274" s="73"/>
      <c r="F274" s="73"/>
      <c r="G274" s="73"/>
      <c r="H274" s="73"/>
      <c r="I274" s="73"/>
      <c r="J274" s="73"/>
      <c r="K274" s="73"/>
      <c r="L274" s="74"/>
    </row>
    <row r="275" spans="2:12" x14ac:dyDescent="0.2">
      <c r="B275" s="75" t="s">
        <v>498</v>
      </c>
      <c r="C275" s="76"/>
      <c r="D275" s="76"/>
      <c r="E275" s="76"/>
      <c r="F275" s="76"/>
      <c r="G275" s="76"/>
      <c r="H275" s="76"/>
      <c r="I275" s="76"/>
      <c r="J275" s="76"/>
      <c r="K275" s="76"/>
      <c r="L275" s="77"/>
    </row>
    <row r="276" spans="2:12" ht="27" customHeight="1" x14ac:dyDescent="0.2">
      <c r="B276" s="78" t="s">
        <v>499</v>
      </c>
      <c r="C276" s="79"/>
      <c r="D276" s="79"/>
      <c r="E276" s="79"/>
      <c r="F276" s="79"/>
      <c r="G276" s="79"/>
      <c r="H276" s="79"/>
      <c r="I276" s="79"/>
      <c r="J276" s="79"/>
      <c r="K276" s="79"/>
      <c r="L276" s="80"/>
    </row>
    <row r="277" spans="2:12" x14ac:dyDescent="0.2">
      <c r="B277" s="13"/>
      <c r="C277" s="21"/>
      <c r="D277" s="21"/>
      <c r="E277" s="21"/>
      <c r="F277" s="21"/>
      <c r="G277" s="21"/>
      <c r="H277" s="21"/>
      <c r="I277" s="21"/>
      <c r="J277" s="21"/>
      <c r="K277" s="21"/>
      <c r="L277" s="69"/>
    </row>
    <row r="278" spans="2:12" x14ac:dyDescent="0.2">
      <c r="B278" s="13"/>
      <c r="C278" s="21"/>
      <c r="D278" s="21"/>
      <c r="E278" s="21"/>
      <c r="F278" s="21"/>
      <c r="G278" s="21"/>
      <c r="H278" s="21"/>
      <c r="I278" s="21"/>
      <c r="J278" s="21"/>
      <c r="K278" s="21"/>
      <c r="L278" s="69"/>
    </row>
    <row r="279" spans="2:12" x14ac:dyDescent="0.2">
      <c r="B279" s="13"/>
      <c r="C279" s="21"/>
      <c r="D279" s="21"/>
      <c r="E279" s="21"/>
      <c r="F279" s="21"/>
      <c r="G279" s="21"/>
      <c r="H279" s="21"/>
      <c r="I279" s="21"/>
      <c r="J279" s="21"/>
      <c r="K279" s="21"/>
      <c r="L279" s="69"/>
    </row>
    <row r="280" spans="2:12" x14ac:dyDescent="0.2">
      <c r="B280" s="13"/>
      <c r="C280" s="21"/>
      <c r="D280" s="21"/>
      <c r="E280" s="21"/>
      <c r="F280" s="21"/>
      <c r="G280" s="21"/>
      <c r="H280" s="21"/>
      <c r="I280" s="21"/>
      <c r="J280" s="21"/>
      <c r="K280" s="21"/>
      <c r="L280" s="69"/>
    </row>
    <row r="281" spans="2:12" x14ac:dyDescent="0.2">
      <c r="B281" s="13"/>
      <c r="C281" s="21"/>
      <c r="D281" s="21"/>
      <c r="E281" s="21"/>
      <c r="F281" s="21"/>
      <c r="G281" s="21"/>
      <c r="H281" s="21"/>
      <c r="I281" s="21"/>
      <c r="J281" s="21"/>
      <c r="K281" s="21"/>
      <c r="L281" s="69"/>
    </row>
    <row r="282" spans="2:12" x14ac:dyDescent="0.2">
      <c r="B282" s="13"/>
      <c r="C282" s="21"/>
      <c r="D282" s="21"/>
      <c r="E282" s="21"/>
      <c r="F282" s="21"/>
      <c r="G282" s="21"/>
      <c r="H282" s="21"/>
      <c r="I282" s="21"/>
      <c r="J282" s="21"/>
      <c r="K282" s="21"/>
      <c r="L282" s="69"/>
    </row>
    <row r="283" spans="2:12" x14ac:dyDescent="0.2">
      <c r="B283" s="13"/>
      <c r="C283" s="21"/>
      <c r="D283" s="21"/>
      <c r="E283" s="21"/>
      <c r="F283" s="21"/>
      <c r="G283" s="21"/>
      <c r="H283" s="21"/>
      <c r="I283" s="21"/>
      <c r="J283" s="21"/>
      <c r="K283" s="21"/>
      <c r="L283" s="69"/>
    </row>
    <row r="284" spans="2:12" x14ac:dyDescent="0.2">
      <c r="B284" s="13"/>
      <c r="C284" s="21"/>
      <c r="D284" s="21"/>
      <c r="E284" s="21"/>
      <c r="F284" s="21"/>
      <c r="G284" s="21"/>
      <c r="H284" s="21"/>
      <c r="I284" s="21"/>
      <c r="J284" s="21"/>
      <c r="K284" s="21"/>
      <c r="L284" s="69"/>
    </row>
    <row r="285" spans="2:12" ht="12" thickBot="1" x14ac:dyDescent="0.25">
      <c r="B285" s="40"/>
      <c r="C285" s="70"/>
      <c r="D285" s="70"/>
      <c r="E285" s="70"/>
      <c r="F285" s="70"/>
      <c r="G285" s="70"/>
      <c r="H285" s="70"/>
      <c r="I285" s="70"/>
      <c r="J285" s="70"/>
      <c r="K285" s="70"/>
      <c r="L285" s="71"/>
    </row>
    <row r="286" spans="2:12" x14ac:dyDescent="0.2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</sheetData>
  <mergeCells count="18">
    <mergeCell ref="F7:F8"/>
    <mergeCell ref="G7:G8"/>
    <mergeCell ref="B274:L274"/>
    <mergeCell ref="B275:L275"/>
    <mergeCell ref="B276:L276"/>
    <mergeCell ref="C1:J1"/>
    <mergeCell ref="K1:L6"/>
    <mergeCell ref="C2:J2"/>
    <mergeCell ref="C3:J3"/>
    <mergeCell ref="C4:J4"/>
    <mergeCell ref="C5:J5"/>
    <mergeCell ref="B6:J6"/>
    <mergeCell ref="H7:H8"/>
    <mergeCell ref="I7:L7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2021-12-10T17:06:18Z</cp:lastPrinted>
  <dcterms:created xsi:type="dcterms:W3CDTF">2021-12-02T13:22:55Z</dcterms:created>
  <dcterms:modified xsi:type="dcterms:W3CDTF">2021-12-13T13:53:47Z</dcterms:modified>
</cp:coreProperties>
</file>