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SEPRTIEMBRE\"/>
    </mc:Choice>
  </mc:AlternateContent>
  <bookViews>
    <workbookView xWindow="0" yWindow="0" windowWidth="28800" windowHeight="11430"/>
  </bookViews>
  <sheets>
    <sheet name="Hoja1" sheetId="2" r:id="rId1"/>
  </sheets>
  <definedNames>
    <definedName name="_xlnm.Print_Titles" localSheetId="0">Hoja1!$8:$10</definedName>
  </definedNames>
  <calcPr calcId="162913"/>
</workbook>
</file>

<file path=xl/calcChain.xml><?xml version="1.0" encoding="utf-8"?>
<calcChain xmlns="http://schemas.openxmlformats.org/spreadsheetml/2006/main">
  <c r="H119" i="2" l="1"/>
  <c r="I119" i="2" s="1"/>
  <c r="G119" i="2"/>
  <c r="F119" i="2"/>
  <c r="F118" i="2" s="1"/>
  <c r="F116" i="2" s="1"/>
  <c r="E119" i="2"/>
  <c r="H118" i="2"/>
  <c r="G118" i="2"/>
  <c r="E118" i="2"/>
  <c r="E116" i="2" s="1"/>
  <c r="H116" i="2"/>
  <c r="G116" i="2"/>
  <c r="H111" i="2"/>
  <c r="I111" i="2" s="1"/>
  <c r="G111" i="2"/>
  <c r="J111" i="2" s="1"/>
  <c r="F111" i="2"/>
  <c r="E111" i="2"/>
  <c r="H110" i="2"/>
  <c r="G110" i="2"/>
  <c r="G108" i="2" s="1"/>
  <c r="F110" i="2"/>
  <c r="F108" i="2" s="1"/>
  <c r="E110" i="2"/>
  <c r="H108" i="2"/>
  <c r="E108" i="2"/>
  <c r="H103" i="2"/>
  <c r="I103" i="2" s="1"/>
  <c r="G103" i="2"/>
  <c r="J103" i="2" s="1"/>
  <c r="F103" i="2"/>
  <c r="E103" i="2"/>
  <c r="H101" i="2"/>
  <c r="G101" i="2"/>
  <c r="F101" i="2"/>
  <c r="E101" i="2"/>
  <c r="H99" i="2"/>
  <c r="J99" i="2" s="1"/>
  <c r="G99" i="2"/>
  <c r="F99" i="2"/>
  <c r="E99" i="2"/>
  <c r="H96" i="2"/>
  <c r="I96" i="2" s="1"/>
  <c r="G96" i="2"/>
  <c r="F96" i="2"/>
  <c r="F95" i="2" s="1"/>
  <c r="F93" i="2" s="1"/>
  <c r="E96" i="2"/>
  <c r="E95" i="2" s="1"/>
  <c r="E93" i="2" s="1"/>
  <c r="H89" i="2"/>
  <c r="H88" i="2" s="1"/>
  <c r="G89" i="2"/>
  <c r="F89" i="2"/>
  <c r="E89" i="2"/>
  <c r="F88" i="2"/>
  <c r="E88" i="2"/>
  <c r="H86" i="2"/>
  <c r="G86" i="2"/>
  <c r="J86" i="2" s="1"/>
  <c r="F86" i="2"/>
  <c r="E86" i="2"/>
  <c r="H84" i="2"/>
  <c r="G84" i="2"/>
  <c r="I84" i="2" s="1"/>
  <c r="F84" i="2"/>
  <c r="E84" i="2"/>
  <c r="H82" i="2"/>
  <c r="G82" i="2"/>
  <c r="I82" i="2" s="1"/>
  <c r="F82" i="2"/>
  <c r="E82" i="2"/>
  <c r="H71" i="2"/>
  <c r="G71" i="2"/>
  <c r="J71" i="2" s="1"/>
  <c r="F71" i="2"/>
  <c r="E71" i="2"/>
  <c r="H70" i="2"/>
  <c r="F70" i="2"/>
  <c r="E70" i="2"/>
  <c r="H67" i="2"/>
  <c r="G67" i="2"/>
  <c r="J67" i="2" s="1"/>
  <c r="F67" i="2"/>
  <c r="E67" i="2"/>
  <c r="H63" i="2"/>
  <c r="G63" i="2"/>
  <c r="J63" i="2" s="1"/>
  <c r="F63" i="2"/>
  <c r="E63" i="2"/>
  <c r="H58" i="2"/>
  <c r="G58" i="2"/>
  <c r="J58" i="2" s="1"/>
  <c r="F58" i="2"/>
  <c r="E58" i="2"/>
  <c r="H51" i="2"/>
  <c r="G51" i="2"/>
  <c r="I51" i="2" s="1"/>
  <c r="F51" i="2"/>
  <c r="E51" i="2"/>
  <c r="H32" i="2"/>
  <c r="G32" i="2"/>
  <c r="F32" i="2"/>
  <c r="E32" i="2"/>
  <c r="H30" i="2"/>
  <c r="G30" i="2"/>
  <c r="J30" i="2" s="1"/>
  <c r="F30" i="2"/>
  <c r="E30" i="2"/>
  <c r="H26" i="2"/>
  <c r="G26" i="2"/>
  <c r="J26" i="2" s="1"/>
  <c r="F26" i="2"/>
  <c r="E26" i="2"/>
  <c r="H23" i="2"/>
  <c r="G23" i="2"/>
  <c r="J23" i="2" s="1"/>
  <c r="F23" i="2"/>
  <c r="E23" i="2"/>
  <c r="H20" i="2"/>
  <c r="G20" i="2"/>
  <c r="G16" i="2" s="1"/>
  <c r="F20" i="2"/>
  <c r="E20" i="2"/>
  <c r="H17" i="2"/>
  <c r="G17" i="2"/>
  <c r="F17" i="2"/>
  <c r="E17" i="2"/>
  <c r="H16" i="2"/>
  <c r="I26" i="2"/>
  <c r="J101" i="2"/>
  <c r="J119" i="2"/>
  <c r="J17" i="2"/>
  <c r="J18" i="2"/>
  <c r="J19" i="2"/>
  <c r="J21" i="2"/>
  <c r="J22" i="2"/>
  <c r="J24" i="2"/>
  <c r="J25" i="2"/>
  <c r="J27" i="2"/>
  <c r="J28" i="2"/>
  <c r="J29" i="2"/>
  <c r="J31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2" i="2"/>
  <c r="J53" i="2"/>
  <c r="J54" i="2"/>
  <c r="J55" i="2"/>
  <c r="J56" i="2"/>
  <c r="J57" i="2"/>
  <c r="J59" i="2"/>
  <c r="J60" i="2"/>
  <c r="J61" i="2"/>
  <c r="J62" i="2"/>
  <c r="J64" i="2"/>
  <c r="J65" i="2"/>
  <c r="J66" i="2"/>
  <c r="J68" i="2"/>
  <c r="J69" i="2"/>
  <c r="J72" i="2"/>
  <c r="J73" i="2"/>
  <c r="J74" i="2"/>
  <c r="J75" i="2"/>
  <c r="J76" i="2"/>
  <c r="J77" i="2"/>
  <c r="J78" i="2"/>
  <c r="J79" i="2"/>
  <c r="J80" i="2"/>
  <c r="J81" i="2"/>
  <c r="J83" i="2"/>
  <c r="J85" i="2"/>
  <c r="J87" i="2"/>
  <c r="J90" i="2"/>
  <c r="J91" i="2"/>
  <c r="J97" i="2"/>
  <c r="J98" i="2"/>
  <c r="J100" i="2"/>
  <c r="J102" i="2"/>
  <c r="J104" i="2"/>
  <c r="J105" i="2"/>
  <c r="J106" i="2"/>
  <c r="J112" i="2"/>
  <c r="J113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I17" i="2"/>
  <c r="I18" i="2"/>
  <c r="I19" i="2"/>
  <c r="I21" i="2"/>
  <c r="I22" i="2"/>
  <c r="I24" i="2"/>
  <c r="I25" i="2"/>
  <c r="I27" i="2"/>
  <c r="I28" i="2"/>
  <c r="I29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2" i="2"/>
  <c r="I53" i="2"/>
  <c r="I54" i="2"/>
  <c r="I55" i="2"/>
  <c r="I56" i="2"/>
  <c r="I57" i="2"/>
  <c r="I59" i="2"/>
  <c r="I60" i="2"/>
  <c r="I61" i="2"/>
  <c r="I62" i="2"/>
  <c r="I64" i="2"/>
  <c r="I65" i="2"/>
  <c r="I66" i="2"/>
  <c r="I68" i="2"/>
  <c r="I69" i="2"/>
  <c r="I72" i="2"/>
  <c r="I73" i="2"/>
  <c r="I74" i="2"/>
  <c r="I75" i="2"/>
  <c r="I76" i="2"/>
  <c r="I77" i="2"/>
  <c r="I78" i="2"/>
  <c r="I79" i="2"/>
  <c r="I80" i="2"/>
  <c r="I81" i="2"/>
  <c r="I83" i="2"/>
  <c r="I85" i="2"/>
  <c r="I86" i="2"/>
  <c r="I87" i="2"/>
  <c r="I90" i="2"/>
  <c r="I91" i="2"/>
  <c r="I97" i="2"/>
  <c r="I98" i="2"/>
  <c r="I100" i="2"/>
  <c r="I102" i="2"/>
  <c r="I104" i="2"/>
  <c r="I105" i="2"/>
  <c r="I106" i="2"/>
  <c r="I112" i="2"/>
  <c r="I113" i="2"/>
  <c r="I114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D119" i="2"/>
  <c r="D118" i="2" s="1"/>
  <c r="D116" i="2" s="1"/>
  <c r="D111" i="2"/>
  <c r="D110" i="2" s="1"/>
  <c r="D108" i="2" s="1"/>
  <c r="D103" i="2"/>
  <c r="D101" i="2"/>
  <c r="D99" i="2"/>
  <c r="D96" i="2"/>
  <c r="D89" i="2"/>
  <c r="D88" i="2" s="1"/>
  <c r="D86" i="2"/>
  <c r="D84" i="2"/>
  <c r="D82" i="2"/>
  <c r="D71" i="2"/>
  <c r="D67" i="2"/>
  <c r="D63" i="2"/>
  <c r="D58" i="2"/>
  <c r="D51" i="2"/>
  <c r="D32" i="2"/>
  <c r="D30" i="2"/>
  <c r="D26" i="2"/>
  <c r="D23" i="2"/>
  <c r="D20" i="2"/>
  <c r="D17" i="2"/>
  <c r="D16" i="2" s="1"/>
  <c r="H14" i="2" l="1"/>
  <c r="H12" i="2" s="1"/>
  <c r="J32" i="2"/>
  <c r="J84" i="2"/>
  <c r="G70" i="2"/>
  <c r="J70" i="2" s="1"/>
  <c r="I63" i="2"/>
  <c r="E16" i="2"/>
  <c r="E14" i="2" s="1"/>
  <c r="J96" i="2"/>
  <c r="G95" i="2"/>
  <c r="J95" i="2" s="1"/>
  <c r="I58" i="2"/>
  <c r="I23" i="2"/>
  <c r="F16" i="2"/>
  <c r="F14" i="2" s="1"/>
  <c r="F12" i="2" s="1"/>
  <c r="J89" i="2"/>
  <c r="D95" i="2"/>
  <c r="D93" i="2" s="1"/>
  <c r="H95" i="2"/>
  <c r="H93" i="2" s="1"/>
  <c r="I116" i="2"/>
  <c r="J118" i="2"/>
  <c r="J116" i="2"/>
  <c r="I110" i="2"/>
  <c r="J110" i="2"/>
  <c r="I108" i="2"/>
  <c r="J108" i="2"/>
  <c r="I95" i="2"/>
  <c r="E12" i="2"/>
  <c r="G88" i="2"/>
  <c r="J88" i="2" s="1"/>
  <c r="I89" i="2"/>
  <c r="J82" i="2"/>
  <c r="I70" i="2"/>
  <c r="I16" i="2"/>
  <c r="G14" i="2"/>
  <c r="J14" i="2" s="1"/>
  <c r="I20" i="2"/>
  <c r="J20" i="2"/>
  <c r="J16" i="2"/>
  <c r="I14" i="2"/>
  <c r="I30" i="2"/>
  <c r="J51" i="2"/>
  <c r="I67" i="2"/>
  <c r="I71" i="2"/>
  <c r="I99" i="2"/>
  <c r="I101" i="2"/>
  <c r="I118" i="2"/>
  <c r="D70" i="2"/>
  <c r="D14" i="2"/>
  <c r="D12" i="2" l="1"/>
  <c r="I88" i="2"/>
  <c r="G93" i="2"/>
  <c r="I93" i="2" s="1"/>
  <c r="J93" i="2"/>
  <c r="G12" i="2"/>
  <c r="I12" i="2" l="1"/>
  <c r="J12" i="2"/>
</calcChain>
</file>

<file path=xl/sharedStrings.xml><?xml version="1.0" encoding="utf-8"?>
<sst xmlns="http://schemas.openxmlformats.org/spreadsheetml/2006/main" count="249" uniqueCount="249">
  <si>
    <t>1</t>
  </si>
  <si>
    <t>PRESUPUESTO DE INGRESOS</t>
  </si>
  <si>
    <t>13</t>
  </si>
  <si>
    <t>INGRESOS PROPIOS</t>
  </si>
  <si>
    <t>131</t>
  </si>
  <si>
    <t>INGRESOS CORRIENTES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</si>
  <si>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</si>
  <si>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</si>
  <si>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</si>
  <si>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</si>
  <si>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</si>
  <si>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</si>
  <si>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</si>
  <si>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</si>
  <si>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</si>
  <si>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</si>
  <si>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</si>
  <si>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</si>
  <si>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</si>
  <si>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</si>
  <si>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</si>
  <si>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Programas Propios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</si>
  <si>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</si>
  <si>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</si>
  <si>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</si>
  <si>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</si>
  <si>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</si>
  <si>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</si>
  <si>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</si>
  <si>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</si>
  <si>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</si>
  <si>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</si>
  <si>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13105</t>
  </si>
  <si>
    <t>OTROS SERVICIOS EDUCATIVOS</t>
  </si>
  <si>
    <t>1310501</t>
  </si>
  <si>
    <t>Servicios educativos y complementarios</t>
  </si>
  <si>
    <t>13107</t>
  </si>
  <si>
    <t>CONVENIOS Y CONTRATOS DE EXTENSIÓN</t>
  </si>
  <si>
    <t>1310771</t>
  </si>
  <si>
    <t>CONVENIO N°CT-2019-000636 UNICOR-EPM E.S.P</t>
  </si>
  <si>
    <t>1310786</t>
  </si>
  <si>
    <t>CONTRATO INTERADMINISTRATIVO  N° 238-2020 MIN SALUD - UNICOR</t>
  </si>
  <si>
    <t>1310795</t>
  </si>
  <si>
    <t>CONVENIO N° CT-2019-000636 UNICOR-EPM E.S.P  ( ADICIÓN)</t>
  </si>
  <si>
    <t>1310796</t>
  </si>
  <si>
    <t>CONTRATO N° 0028-2021 ENTRE URRA S.A E.S.P Y UNICOR</t>
  </si>
  <si>
    <t>1310797</t>
  </si>
  <si>
    <t>CONVENIO DE COOPERACION N° 002-2021 C.V.S - UNICOR</t>
  </si>
  <si>
    <t>1310798</t>
  </si>
  <si>
    <t>CONVENIO  INTERADTRIVO  N° CONV - SEM -001-2021 MUNICIPIO  DE MONTERIA - UNICOR</t>
  </si>
  <si>
    <t>1310799</t>
  </si>
  <si>
    <t>ORDEN DE COMPRA N° 4541945372-2020 CELEBRADO ENTRE CERROMATO Y UNICOR  ( ADICION  4542032183-2021)</t>
  </si>
  <si>
    <t>131079901</t>
  </si>
  <si>
    <t>CONVENIO DE COOPERACIÓN N° 003-2021 C.V.S Y UNICOR</t>
  </si>
  <si>
    <t>131079902</t>
  </si>
  <si>
    <t>CONTRATO INTERADMINISTRATIVO N° 001-2021 CORPOMOJANA - UNICOR</t>
  </si>
  <si>
    <t>131079903</t>
  </si>
  <si>
    <t>CONVENIO  INTERADMINISTRATIVO N° 006-2021 MUNICIPIO DE LORICA - UNICOR</t>
  </si>
  <si>
    <t>131079904</t>
  </si>
  <si>
    <t>CONTRATO  N° 80740-119-2021 ENTRE PREVISORA  S.A  - UNICOR</t>
  </si>
  <si>
    <t>131079905</t>
  </si>
  <si>
    <t>CONTRATO  N° 80740-902-2020 ENTRE PREVISORA  S.A  - UNICOR</t>
  </si>
  <si>
    <t>131079906</t>
  </si>
  <si>
    <t>CONVENIO DE COOPERACION N° 004-2021 C.V.S-UNICOR</t>
  </si>
  <si>
    <t>131079907</t>
  </si>
  <si>
    <t>CONVENIO INTERADMINISTRATIVO N° 20210533 MIN AGRICULTURA - MUN DE MONTERIA - UNICOR</t>
  </si>
  <si>
    <t>131079908</t>
  </si>
  <si>
    <t>CONVENIO INTERADMINISTRATIVO N° SS-200-2021 GOBERNACION DE CORDOBA- SEC DE DLLO DE LA SALUD - UNICOR</t>
  </si>
  <si>
    <t>131079909</t>
  </si>
  <si>
    <t>CONVENIO INTERADMINISTRATIVO N° CON-SEM-005-2021 ENTRE LA ALCALDIA DE MONTERIA Y UNICOR</t>
  </si>
  <si>
    <t>131079910</t>
  </si>
  <si>
    <t>CONVENIO INTERADMINISTRATIVO N° 007-2021 CVS - UNICOR</t>
  </si>
  <si>
    <t>131079911</t>
  </si>
  <si>
    <t>CONTRATO INTERADMINISTRATIVO N° 0060-2021 URRA S.A  E.S.P - 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</si>
  <si>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</si>
  <si>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</si>
  <si>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</si>
  <si>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</si>
  <si>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</si>
  <si>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</si>
  <si>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</si>
  <si>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</si>
  <si>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</si>
  <si>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</si>
  <si>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</si>
  <si>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</si>
  <si>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</si>
  <si>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</si>
  <si>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</si>
  <si>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</si>
  <si>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</si>
  <si>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</si>
  <si>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</si>
  <si>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</si>
  <si>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</si>
  <si>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</si>
  <si>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</si>
  <si>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</si>
  <si>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</si>
  <si>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</si>
  <si>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</si>
  <si>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</si>
  <si>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</si>
  <si>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</si>
  <si>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</si>
  <si>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</si>
  <si>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</si>
  <si>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</si>
  <si>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</si>
  <si>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</si>
  <si>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</si>
  <si>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</si>
  <si>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</si>
  <si>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</si>
  <si>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</si>
  <si>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</si>
  <si>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</si>
  <si>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</si>
  <si>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</si>
  <si>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</si>
  <si>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</si>
  <si>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</si>
  <si>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</si>
  <si>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</si>
  <si>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</si>
  <si>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</si>
  <si>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</si>
  <si>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</si>
  <si>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</si>
  <si>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</si>
  <si>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</si>
  <si>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RECURSOS PROPIOS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</si>
  <si>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</si>
  <si>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</si>
  <si>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</si>
  <si>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</si>
  <si>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</si>
  <si>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</si>
  <si>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</si>
  <si>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</si>
  <si>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</si>
  <si>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</si>
  <si>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</si>
  <si>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</si>
  <si>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</si>
  <si>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</si>
  <si>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</si>
  <si>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</si>
  <si>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</si>
  <si>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</si>
  <si>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</si>
  <si>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</si>
  <si>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</si>
  <si>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</si>
  <si>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</si>
  <si>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</si>
  <si>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</si>
  <si>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</si>
  <si>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</si>
  <si>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</si>
  <si>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</si>
  <si>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</si>
  <si>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</si>
  <si>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</si>
  <si>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</si>
  <si>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</si>
  <si>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14102</t>
  </si>
  <si>
    <t>DESCUENTO DE VOTACION (LEY 403/1997 Y RES 08685 DE 2015)</t>
  </si>
  <si>
    <t>1410202</t>
  </si>
  <si>
    <t>DESCUENTO POR VOTACION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</si>
  <si>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</si>
  <si>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</si>
  <si>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</si>
  <si>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</si>
  <si>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</si>
  <si>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</si>
  <si>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1410603</t>
  </si>
  <si>
    <t>RECURSOS FINANCIACION DE PASIVOS</t>
  </si>
  <si>
    <t>1410604</t>
  </si>
  <si>
    <t>RECURSOS ART 142 LEY 1819-2016</t>
  </si>
  <si>
    <t>1410605</t>
  </si>
  <si>
    <t>FORTALECIMIENTO A LAS INSTITUCIONES DE EDUCACIÓN SUPERIOR- PLAN DE FOMENTO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</si>
  <si>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</si>
  <si>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</si>
  <si>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</si>
  <si>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</si>
  <si>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</si>
  <si>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</si>
  <si>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</si>
  <si>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</si>
  <si>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</si>
  <si>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</si>
  <si>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</si>
  <si>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</si>
  <si>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</si>
  <si>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</si>
  <si>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</si>
  <si>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</si>
  <si>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</si>
  <si>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</si>
  <si>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</si>
  <si>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</si>
  <si>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</si>
  <si>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</si>
  <si>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</si>
  <si>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</si>
  <si>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</si>
  <si>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</si>
  <si>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</si>
  <si>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</si>
  <si>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</si>
  <si>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</si>
  <si>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1610108</t>
  </si>
  <si>
    <t>DESARROLLO DE LA CADENA PRODUCTIVA DE CACAO A TRAVES DEL MEJORAMIENTO DE LA CALIDAD E INOCUIDAD Y AGREGACION DE VALOR DEL DPTO DE CORDOBA PBIN N° 2020000100380</t>
  </si>
  <si>
    <t>1610109</t>
  </si>
  <si>
    <t>FORTALECIMIENTO DE LA CAPACIDADES DE INVESTIGACIÓN CON RELACIÓN A LAS ENFERMEDADES TRANSMITIDAS POR  VECTORES DE LAS UNIVERSIDADES  DE CORODBA Y CESAR 2020-203 - BPIN N° 2020000100322</t>
  </si>
  <si>
    <t>1610110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</si>
  <si>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</si>
  <si>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1610111</t>
  </si>
  <si>
    <t>FORTALECIMIENTO DE CAPACIDADES DE CTEI PARA LA INNOVACIÓN EDUCATIVA EN EDUCACION BASICA Y MEDIA MEDIANTE USO DE TIC EN INSTITUCIONES OFICIALES DEL MUNICIPIO DE MONTERIA  DPTO DE CORDOBA  - BPIN N° 2020000100626</t>
  </si>
  <si>
    <t>1610112</t>
  </si>
  <si>
    <t>DESARROLLO Y VALIDACION DE PROTOTIPOS FUNCIONALES EN AMBIENTE RELEVANTE REALIZADOS POR EMPRESAS RELACIONADAS CON  LOS FOCOS PRIORIZADOS EN EL DPTO DE CORDOBA - BPIN N° 2020000100249</t>
  </si>
  <si>
    <t>1610113</t>
  </si>
  <si>
    <t>FORMACION DEL CAPITAL HUMANO DE ALTO NIVEL UNIVERSITARIO  DE CORDOBA NACIONAL - PBIN N° 2021000100005</t>
  </si>
  <si>
    <t>1610114</t>
  </si>
  <si>
    <t>FORTALECIMIENTO DE PROCESOS DE TRANSFERENCIA Y APROPIACION TECNOLOGICA Y CONOCIMIENTO PARA ATENDER PROBLEMAS ASOCIADOS A LA REACTIVACION ECONOMICA Y SEG. ALIMENTARIA DERIVADAS DE LA EMERG  CAUSADA POR EL COVID 19  DPTO DE CORDOBA - PBIN N° 2020000100757</t>
  </si>
  <si>
    <t>1610115</t>
  </si>
  <si>
    <t>DLLO Y TRANSFERENCIA DE CONOCIMIENTO PARA LA INNOVACION  DE PRODUCTOS BIOCONTROLADORES EN QUESO COSTEÑO PARA ATENDER LAS NECESIDADES DEL SECTOR DERIVADAS DE LA EMERGENCIA ECONOMICA Y SOCIAL  CAUSADAS POR EL COVID  DPTO  CORDOBA -  BPIN N° 2020000100697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</si>
  <si>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</si>
  <si>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</si>
  <si>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</si>
  <si>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</si>
  <si>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</si>
  <si>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</si>
  <si>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</si>
  <si>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</si>
  <si>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</si>
  <si>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</si>
  <si>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</si>
  <si>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</si>
  <si>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</si>
  <si>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</si>
  <si>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</si>
  <si>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</si>
  <si>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</si>
  <si>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30 DE SEPTIEMBRE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</si>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</sst>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8">
    <xf numFmtId="0" fontId="0" fillId="0" borderId="0" xfId="0"/>
    <xf numFmtId="0" fontId="3" fillId="0" borderId="1" xfId="2" applyFont="1" applyFill="1" applyBorder="1" applyAlignment="1">
      <alignment vertical="center" wrapText="1"/>
    </xf>
    <xf numFmtId="43" fontId="4" fillId="0" borderId="3" xfId="1" applyNumberFormat="1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43" fontId="4" fillId="0" borderId="5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3" fontId="6" fillId="0" borderId="0" xfId="0" applyNumberFormat="1" applyFont="1" applyBorder="1"/>
    <xf numFmtId="2" fontId="6" fillId="0" borderId="5" xfId="0" applyNumberFormat="1" applyFont="1" applyBorder="1"/>
    <xf numFmtId="0" fontId="6" fillId="0" borderId="4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3" fontId="7" fillId="0" borderId="0" xfId="0" applyNumberFormat="1" applyFont="1" applyBorder="1"/>
    <xf numFmtId="2" fontId="7" fillId="0" borderId="5" xfId="0" applyNumberFormat="1" applyFont="1" applyBorder="1"/>
    <xf numFmtId="0" fontId="5" fillId="0" borderId="4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3" fontId="5" fillId="0" borderId="0" xfId="0" applyNumberFormat="1" applyFont="1" applyBorder="1"/>
    <xf numFmtId="2" fontId="5" fillId="0" borderId="5" xfId="0" applyNumberFormat="1" applyFont="1" applyBorder="1"/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3" fontId="5" fillId="0" borderId="15" xfId="0" applyNumberFormat="1" applyFont="1" applyBorder="1" applyAlignment="1">
      <alignment vertical="top"/>
    </xf>
    <xf numFmtId="3" fontId="5" fillId="0" borderId="15" xfId="0" applyNumberFormat="1" applyFont="1" applyBorder="1"/>
    <xf numFmtId="2" fontId="5" fillId="0" borderId="16" xfId="0" applyNumberFormat="1" applyFont="1" applyBorder="1"/>
    <xf numFmtId="3" fontId="5" fillId="0" borderId="2" xfId="0" applyNumberFormat="1" applyFont="1" applyBorder="1"/>
    <xf numFmtId="2" fontId="5" fillId="0" borderId="3" xfId="0" applyNumberFormat="1" applyFont="1" applyBorder="1"/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3" fontId="6" fillId="0" borderId="2" xfId="0" applyNumberFormat="1" applyFont="1" applyBorder="1" applyAlignment="1">
      <alignment vertical="top"/>
    </xf>
    <xf numFmtId="3" fontId="6" fillId="0" borderId="2" xfId="0" applyNumberFormat="1" applyFont="1" applyBorder="1"/>
    <xf numFmtId="2" fontId="6" fillId="0" borderId="3" xfId="0" applyNumberFormat="1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6400800" y="57150"/>
          <a:ext cx="112395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39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6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4"/>
  <sheetViews>
    <sheetView tabSelected="1" workbookViewId="0">
      <selection activeCell="N22" sqref="N22"/>
    </sheetView>
  </sheetViews>
  <sheetFormatPr baseColWidth="10" defaultColWidth="19" defaultRowHeight="11.25" x14ac:dyDescent="0.2"/>
  <cols>
    <col min="1" max="2" width="8.7109375" style="10" customWidth="1"/>
    <col min="3" max="3" width="18.85546875" style="10" customWidth="1"/>
    <col min="4" max="4" width="12.42578125" style="10" customWidth="1"/>
    <col min="5" max="5" width="12.5703125" style="10" customWidth="1"/>
    <col min="6" max="6" width="11.7109375" style="10" customWidth="1"/>
    <col min="7" max="8" width="12.42578125" style="10" customWidth="1"/>
    <col min="9" max="9" width="12.85546875" style="10" customWidth="1"/>
    <col min="10" max="10" width="12.5703125" style="10" customWidth="1"/>
    <col min="11" max="16384" width="19" style="10"/>
  </cols>
  <sheetData>
    <row r="1" spans="2:10" x14ac:dyDescent="0.2">
      <c r="B1" s="1"/>
      <c r="C1" s="62" t="s">
        <v>228</v>
      </c>
      <c r="D1" s="62"/>
      <c r="E1" s="62"/>
      <c r="F1" s="62"/>
      <c r="G1" s="62"/>
      <c r="H1" s="62"/>
      <c r="I1" s="63"/>
      <c r="J1" s="2"/>
    </row>
    <row r="2" spans="2:10" x14ac:dyDescent="0.2">
      <c r="B2" s="3"/>
      <c r="C2" s="65" t="s">
        <v>229</v>
      </c>
      <c r="D2" s="65"/>
      <c r="E2" s="65"/>
      <c r="F2" s="65"/>
      <c r="G2" s="65"/>
      <c r="H2" s="65"/>
      <c r="I2" s="64"/>
      <c r="J2" s="4"/>
    </row>
    <row r="3" spans="2:10" x14ac:dyDescent="0.2">
      <c r="B3" s="3"/>
      <c r="C3" s="65" t="s">
        <v>230</v>
      </c>
      <c r="D3" s="65"/>
      <c r="E3" s="65"/>
      <c r="F3" s="65"/>
      <c r="G3" s="65"/>
      <c r="H3" s="65"/>
      <c r="I3" s="64"/>
      <c r="J3" s="4"/>
    </row>
    <row r="4" spans="2:10" x14ac:dyDescent="0.2">
      <c r="B4" s="5"/>
      <c r="C4" s="65" t="s">
        <v>231</v>
      </c>
      <c r="D4" s="65"/>
      <c r="E4" s="65"/>
      <c r="F4" s="65"/>
      <c r="G4" s="65"/>
      <c r="H4" s="65"/>
      <c r="I4" s="64"/>
      <c r="J4" s="4"/>
    </row>
    <row r="5" spans="2:10" x14ac:dyDescent="0.2">
      <c r="B5" s="3"/>
      <c r="C5" s="65" t="s">
        <v>232</v>
      </c>
      <c r="D5" s="65"/>
      <c r="E5" s="65"/>
      <c r="F5" s="65"/>
      <c r="G5" s="65"/>
      <c r="H5" s="65"/>
      <c r="I5" s="64"/>
      <c r="J5" s="4"/>
    </row>
    <row r="6" spans="2:10" x14ac:dyDescent="0.2">
      <c r="B6" s="3"/>
      <c r="C6" s="65" t="s">
        <v>245</v>
      </c>
      <c r="D6" s="65"/>
      <c r="E6" s="65"/>
      <c r="F6" s="65"/>
      <c r="G6" s="65"/>
      <c r="H6" s="65"/>
      <c r="I6" s="64"/>
      <c r="J6" s="4"/>
    </row>
    <row r="7" spans="2:10" ht="12" thickBot="1" x14ac:dyDescent="0.25">
      <c r="B7" s="3"/>
      <c r="C7" s="6"/>
      <c r="D7" s="6"/>
      <c r="E7" s="6"/>
      <c r="F7" s="6"/>
      <c r="G7" s="6"/>
      <c r="H7" s="7"/>
      <c r="I7" s="64"/>
      <c r="J7" s="4"/>
    </row>
    <row r="8" spans="2:10" x14ac:dyDescent="0.2">
      <c r="B8" s="71" t="s">
        <v>233</v>
      </c>
      <c r="C8" s="73" t="s">
        <v>234</v>
      </c>
      <c r="D8" s="73" t="s">
        <v>235</v>
      </c>
      <c r="E8" s="74" t="s">
        <v>236</v>
      </c>
      <c r="F8" s="75"/>
      <c r="G8" s="73" t="s">
        <v>237</v>
      </c>
      <c r="H8" s="76" t="s">
        <v>238</v>
      </c>
      <c r="I8" s="66" t="s">
        <v>239</v>
      </c>
      <c r="J8" s="68" t="s">
        <v>240</v>
      </c>
    </row>
    <row r="9" spans="2:10" x14ac:dyDescent="0.2">
      <c r="B9" s="72"/>
      <c r="C9" s="70"/>
      <c r="D9" s="70"/>
      <c r="E9" s="8" t="s">
        <v>241</v>
      </c>
      <c r="F9" s="8" t="s">
        <v>242</v>
      </c>
      <c r="G9" s="70"/>
      <c r="H9" s="77"/>
      <c r="I9" s="67"/>
      <c r="J9" s="69"/>
    </row>
    <row r="10" spans="2:10" ht="12" thickBot="1" x14ac:dyDescent="0.25">
      <c r="B10" s="8">
        <v>1</v>
      </c>
      <c r="C10" s="8">
        <v>2</v>
      </c>
      <c r="D10" s="8">
        <v>3</v>
      </c>
      <c r="E10" s="70">
        <v>4</v>
      </c>
      <c r="F10" s="70"/>
      <c r="G10" s="8">
        <v>5</v>
      </c>
      <c r="H10" s="8">
        <v>6</v>
      </c>
      <c r="I10" s="9" t="s">
        <v>243</v>
      </c>
      <c r="J10" s="9" t="s">
        <v>244</v>
      </c>
    </row>
    <row r="11" spans="2:10" ht="12.75" customHeight="1" x14ac:dyDescent="0.2">
      <c r="B11" s="12"/>
      <c r="C11" s="13"/>
      <c r="D11" s="14">
        <v>202893231084</v>
      </c>
      <c r="E11" s="14">
        <v>147784260644</v>
      </c>
      <c r="F11" s="14">
        <v>380259720</v>
      </c>
      <c r="G11" s="14">
        <v>350297232008</v>
      </c>
      <c r="H11" s="14">
        <v>195320260233.59</v>
      </c>
      <c r="I11" s="15"/>
      <c r="J11" s="16"/>
    </row>
    <row r="12" spans="2:10" ht="12.75" customHeight="1" x14ac:dyDescent="0.2">
      <c r="B12" s="17" t="s">
        <v>0</v>
      </c>
      <c r="C12" s="18" t="s">
        <v>1</v>
      </c>
      <c r="D12" s="19">
        <f>D14+D93+D108+D116</f>
        <v>202893231084</v>
      </c>
      <c r="E12" s="19">
        <f t="shared" ref="E12:H12" si="0">E14+E93+E108+E116</f>
        <v>147784260644</v>
      </c>
      <c r="F12" s="19">
        <f t="shared" si="0"/>
        <v>380259720</v>
      </c>
      <c r="G12" s="19">
        <f t="shared" si="0"/>
        <v>350297232008</v>
      </c>
      <c r="H12" s="19">
        <f t="shared" si="0"/>
        <v>195320260233.59003</v>
      </c>
      <c r="I12" s="20">
        <f>H12-G12</f>
        <v>-154976971774.40997</v>
      </c>
      <c r="J12" s="21">
        <f>H12/G12*100</f>
        <v>55.758436660763955</v>
      </c>
    </row>
    <row r="13" spans="2:10" ht="12.75" customHeight="1" x14ac:dyDescent="0.2">
      <c r="B13" s="17"/>
      <c r="C13" s="18"/>
      <c r="D13" s="19"/>
      <c r="E13" s="19"/>
      <c r="F13" s="19"/>
      <c r="G13" s="19"/>
      <c r="H13" s="19"/>
      <c r="I13" s="20"/>
      <c r="J13" s="21"/>
    </row>
    <row r="14" spans="2:10" ht="12.75" customHeight="1" x14ac:dyDescent="0.2">
      <c r="B14" s="17" t="s">
        <v>2</v>
      </c>
      <c r="C14" s="18" t="s">
        <v>3</v>
      </c>
      <c r="D14" s="19">
        <f>D16+D70+D88</f>
        <v>46696848668</v>
      </c>
      <c r="E14" s="19">
        <f t="shared" ref="E14:H14" si="1">E16+E70+E88</f>
        <v>66280852754</v>
      </c>
      <c r="F14" s="19">
        <f t="shared" si="1"/>
        <v>0</v>
      </c>
      <c r="G14" s="19">
        <f t="shared" si="1"/>
        <v>112977701422</v>
      </c>
      <c r="H14" s="19">
        <f t="shared" si="1"/>
        <v>74058448766.139999</v>
      </c>
      <c r="I14" s="20">
        <f t="shared" ref="I14:I78" si="2">H14-G14</f>
        <v>-38919252655.860001</v>
      </c>
      <c r="J14" s="21">
        <f t="shared" ref="J14:J78" si="3">H14/G14*100</f>
        <v>65.551385657522943</v>
      </c>
    </row>
    <row r="15" spans="2:10" ht="12.75" customHeight="1" x14ac:dyDescent="0.2">
      <c r="B15" s="17"/>
      <c r="C15" s="18"/>
      <c r="D15" s="19"/>
      <c r="E15" s="19"/>
      <c r="F15" s="19"/>
      <c r="G15" s="19"/>
      <c r="H15" s="19"/>
      <c r="I15" s="20"/>
      <c r="J15" s="21"/>
    </row>
    <row r="16" spans="2:10" ht="12.75" customHeight="1" x14ac:dyDescent="0.2">
      <c r="B16" s="22" t="s">
        <v>4</v>
      </c>
      <c r="C16" s="23" t="s">
        <v>5</v>
      </c>
      <c r="D16" s="24">
        <f>D17+D20+D23+D26+D30+D32+D51+D58+D63+D67</f>
        <v>35976839362</v>
      </c>
      <c r="E16" s="24">
        <f t="shared" ref="E16:H16" si="4">E17+E20+E23+E26+E30+E32+E51+E58+E63+E67</f>
        <v>9970375793</v>
      </c>
      <c r="F16" s="24">
        <f t="shared" si="4"/>
        <v>0</v>
      </c>
      <c r="G16" s="24">
        <f t="shared" si="4"/>
        <v>45947215155</v>
      </c>
      <c r="H16" s="24">
        <f t="shared" si="4"/>
        <v>22215846399.73</v>
      </c>
      <c r="I16" s="20">
        <f t="shared" si="2"/>
        <v>-23731368755.27</v>
      </c>
      <c r="J16" s="21">
        <f t="shared" si="3"/>
        <v>48.350800641097095</v>
      </c>
    </row>
    <row r="17" spans="2:14" ht="12.75" customHeight="1" x14ac:dyDescent="0.2">
      <c r="B17" s="25" t="s">
        <v>6</v>
      </c>
      <c r="C17" s="26" t="s">
        <v>7</v>
      </c>
      <c r="D17" s="27">
        <f>D18+D19</f>
        <v>979123890</v>
      </c>
      <c r="E17" s="27">
        <f t="shared" ref="E17:H17" si="5">E18+E19</f>
        <v>0</v>
      </c>
      <c r="F17" s="27">
        <f t="shared" si="5"/>
        <v>0</v>
      </c>
      <c r="G17" s="27">
        <f t="shared" si="5"/>
        <v>979123890</v>
      </c>
      <c r="H17" s="27">
        <f t="shared" si="5"/>
        <v>294083077.23000002</v>
      </c>
      <c r="I17" s="28">
        <f t="shared" si="2"/>
        <v>-685040812.76999998</v>
      </c>
      <c r="J17" s="29">
        <f t="shared" si="3"/>
        <v>30.035328545604173</v>
      </c>
    </row>
    <row r="18" spans="2:14" ht="12.75" customHeight="1" x14ac:dyDescent="0.2">
      <c r="B18" s="30" t="s">
        <v>8</v>
      </c>
      <c r="C18" s="31" t="s">
        <v>9</v>
      </c>
      <c r="D18" s="32">
        <v>922302086</v>
      </c>
      <c r="E18" s="32">
        <v>0</v>
      </c>
      <c r="F18" s="32">
        <v>0</v>
      </c>
      <c r="G18" s="32">
        <v>922302086</v>
      </c>
      <c r="H18" s="32">
        <v>283705024.04000002</v>
      </c>
      <c r="I18" s="33">
        <f t="shared" si="2"/>
        <v>-638597061.96000004</v>
      </c>
      <c r="J18" s="34">
        <f t="shared" si="3"/>
        <v>30.760531538036663</v>
      </c>
    </row>
    <row r="19" spans="2:14" ht="12.75" customHeight="1" x14ac:dyDescent="0.2">
      <c r="B19" s="30" t="s">
        <v>10</v>
      </c>
      <c r="C19" s="31" t="s">
        <v>11</v>
      </c>
      <c r="D19" s="32">
        <v>56821804</v>
      </c>
      <c r="E19" s="32">
        <v>0</v>
      </c>
      <c r="F19" s="32">
        <v>0</v>
      </c>
      <c r="G19" s="32">
        <v>56821804</v>
      </c>
      <c r="H19" s="32">
        <v>10378053.189999999</v>
      </c>
      <c r="I19" s="33">
        <f t="shared" si="2"/>
        <v>-46443750.810000002</v>
      </c>
      <c r="J19" s="34">
        <f t="shared" si="3"/>
        <v>18.264209263753749</v>
      </c>
    </row>
    <row r="20" spans="2:14" ht="12.75" customHeight="1" x14ac:dyDescent="0.2">
      <c r="B20" s="25" t="s">
        <v>12</v>
      </c>
      <c r="C20" s="26" t="s">
        <v>13</v>
      </c>
      <c r="D20" s="27">
        <f>D21+D22</f>
        <v>11672166627</v>
      </c>
      <c r="E20" s="27">
        <f t="shared" ref="E20:H20" si="6">E21+E22</f>
        <v>0</v>
      </c>
      <c r="F20" s="27">
        <f t="shared" si="6"/>
        <v>0</v>
      </c>
      <c r="G20" s="27">
        <f t="shared" si="6"/>
        <v>11672166627</v>
      </c>
      <c r="H20" s="27">
        <f t="shared" si="6"/>
        <v>4400065764.1599998</v>
      </c>
      <c r="I20" s="28">
        <f t="shared" si="2"/>
        <v>-7272100862.8400002</v>
      </c>
      <c r="J20" s="29">
        <f t="shared" si="3"/>
        <v>37.697078055600997</v>
      </c>
    </row>
    <row r="21" spans="2:14" ht="12.75" customHeight="1" x14ac:dyDescent="0.2">
      <c r="B21" s="30" t="s">
        <v>14</v>
      </c>
      <c r="C21" s="31" t="s">
        <v>15</v>
      </c>
      <c r="D21" s="32">
        <v>6352253780</v>
      </c>
      <c r="E21" s="32">
        <v>0</v>
      </c>
      <c r="F21" s="32">
        <v>0</v>
      </c>
      <c r="G21" s="32">
        <v>6352253780</v>
      </c>
      <c r="H21" s="32">
        <v>2623165240.0100002</v>
      </c>
      <c r="I21" s="33">
        <f t="shared" si="2"/>
        <v>-3729088539.9899998</v>
      </c>
      <c r="J21" s="34">
        <f t="shared" si="3"/>
        <v>41.295032139128423</v>
      </c>
    </row>
    <row r="22" spans="2:14" ht="12.75" customHeight="1" x14ac:dyDescent="0.2">
      <c r="B22" s="30" t="s">
        <v>16</v>
      </c>
      <c r="C22" s="31" t="s">
        <v>17</v>
      </c>
      <c r="D22" s="32">
        <v>5319912847</v>
      </c>
      <c r="E22" s="32">
        <v>0</v>
      </c>
      <c r="F22" s="32">
        <v>0</v>
      </c>
      <c r="G22" s="32">
        <v>5319912847</v>
      </c>
      <c r="H22" s="32">
        <v>1776900524.1500001</v>
      </c>
      <c r="I22" s="33">
        <f t="shared" si="2"/>
        <v>-3543012322.8499999</v>
      </c>
      <c r="J22" s="34">
        <f t="shared" si="3"/>
        <v>33.400932971148727</v>
      </c>
    </row>
    <row r="23" spans="2:14" ht="12.75" customHeight="1" x14ac:dyDescent="0.2">
      <c r="B23" s="25" t="s">
        <v>18</v>
      </c>
      <c r="C23" s="26" t="s">
        <v>19</v>
      </c>
      <c r="D23" s="27">
        <f>D24+D25</f>
        <v>5636595456</v>
      </c>
      <c r="E23" s="27">
        <f t="shared" ref="E23:H23" si="7">E24+E25</f>
        <v>0</v>
      </c>
      <c r="F23" s="27">
        <f t="shared" si="7"/>
        <v>0</v>
      </c>
      <c r="G23" s="27">
        <f t="shared" si="7"/>
        <v>5636595456</v>
      </c>
      <c r="H23" s="27">
        <f t="shared" si="7"/>
        <v>4463392597.8900003</v>
      </c>
      <c r="I23" s="28">
        <f t="shared" si="2"/>
        <v>-1173202858.1099997</v>
      </c>
      <c r="J23" s="29">
        <f t="shared" si="3"/>
        <v>79.185966648339871</v>
      </c>
    </row>
    <row r="24" spans="2:14" ht="12.75" customHeight="1" x14ac:dyDescent="0.2">
      <c r="B24" s="30" t="s">
        <v>20</v>
      </c>
      <c r="C24" s="31" t="s">
        <v>21</v>
      </c>
      <c r="D24" s="32">
        <v>3636595456</v>
      </c>
      <c r="E24" s="32">
        <v>0</v>
      </c>
      <c r="F24" s="32">
        <v>0</v>
      </c>
      <c r="G24" s="32">
        <v>3636595456</v>
      </c>
      <c r="H24" s="32">
        <v>4059769266.6100001</v>
      </c>
      <c r="I24" s="33">
        <f t="shared" si="2"/>
        <v>423173810.61000013</v>
      </c>
      <c r="J24" s="34">
        <f t="shared" si="3"/>
        <v>111.63653795782558</v>
      </c>
    </row>
    <row r="25" spans="2:14" ht="12.75" customHeight="1" x14ac:dyDescent="0.2">
      <c r="B25" s="30" t="s">
        <v>22</v>
      </c>
      <c r="C25" s="31" t="s">
        <v>23</v>
      </c>
      <c r="D25" s="32">
        <v>2000000000</v>
      </c>
      <c r="E25" s="32">
        <v>0</v>
      </c>
      <c r="F25" s="32">
        <v>0</v>
      </c>
      <c r="G25" s="32">
        <v>2000000000</v>
      </c>
      <c r="H25" s="32">
        <v>403623331.27999997</v>
      </c>
      <c r="I25" s="33">
        <f t="shared" si="2"/>
        <v>-1596376668.72</v>
      </c>
      <c r="J25" s="34">
        <f t="shared" si="3"/>
        <v>20.181166564000002</v>
      </c>
    </row>
    <row r="26" spans="2:14" ht="12.75" customHeight="1" x14ac:dyDescent="0.2">
      <c r="B26" s="25" t="s">
        <v>24</v>
      </c>
      <c r="C26" s="26" t="s">
        <v>25</v>
      </c>
      <c r="D26" s="27">
        <f>D27+D28+D29</f>
        <v>4018898968</v>
      </c>
      <c r="E26" s="27">
        <f t="shared" ref="E26:H26" si="8">E27+E28+E29</f>
        <v>0</v>
      </c>
      <c r="F26" s="27">
        <f t="shared" si="8"/>
        <v>0</v>
      </c>
      <c r="G26" s="27">
        <f t="shared" si="8"/>
        <v>4018898968</v>
      </c>
      <c r="H26" s="27">
        <f t="shared" si="8"/>
        <v>2605922243.3800001</v>
      </c>
      <c r="I26" s="28">
        <f t="shared" si="2"/>
        <v>-1412976724.6199999</v>
      </c>
      <c r="J26" s="29">
        <f t="shared" si="3"/>
        <v>64.841695800997798</v>
      </c>
    </row>
    <row r="27" spans="2:14" ht="12.75" customHeight="1" x14ac:dyDescent="0.2">
      <c r="B27" s="30" t="s">
        <v>26</v>
      </c>
      <c r="C27" s="31" t="s">
        <v>27</v>
      </c>
      <c r="D27" s="32">
        <v>2491266622</v>
      </c>
      <c r="E27" s="32">
        <v>0</v>
      </c>
      <c r="F27" s="32">
        <v>0</v>
      </c>
      <c r="G27" s="32">
        <v>2491266622</v>
      </c>
      <c r="H27" s="32">
        <v>1401110576.3800001</v>
      </c>
      <c r="I27" s="33">
        <f t="shared" si="2"/>
        <v>-1090156045.6199999</v>
      </c>
      <c r="J27" s="34">
        <f t="shared" si="3"/>
        <v>56.240892243608286</v>
      </c>
    </row>
    <row r="28" spans="2:14" ht="12.75" customHeight="1" x14ac:dyDescent="0.2">
      <c r="B28" s="30" t="s">
        <v>28</v>
      </c>
      <c r="C28" s="31" t="s">
        <v>29</v>
      </c>
      <c r="D28" s="32">
        <v>1363723296</v>
      </c>
      <c r="E28" s="32">
        <v>0</v>
      </c>
      <c r="F28" s="32">
        <v>0</v>
      </c>
      <c r="G28" s="32">
        <v>1363723296</v>
      </c>
      <c r="H28" s="32">
        <v>1120581437</v>
      </c>
      <c r="I28" s="33">
        <f t="shared" si="2"/>
        <v>-243141859</v>
      </c>
      <c r="J28" s="34">
        <f t="shared" si="3"/>
        <v>82.170733629529494</v>
      </c>
      <c r="L28" s="11"/>
      <c r="M28" s="11"/>
      <c r="N28" s="11"/>
    </row>
    <row r="29" spans="2:14" ht="12.75" customHeight="1" x14ac:dyDescent="0.2">
      <c r="B29" s="30" t="s">
        <v>30</v>
      </c>
      <c r="C29" s="31" t="s">
        <v>31</v>
      </c>
      <c r="D29" s="32">
        <v>163909050</v>
      </c>
      <c r="E29" s="32">
        <v>0</v>
      </c>
      <c r="F29" s="32">
        <v>0</v>
      </c>
      <c r="G29" s="32">
        <v>163909050</v>
      </c>
      <c r="H29" s="32">
        <v>84230230</v>
      </c>
      <c r="I29" s="33">
        <f t="shared" si="2"/>
        <v>-79678820</v>
      </c>
      <c r="J29" s="34">
        <f t="shared" si="3"/>
        <v>51.388394966598852</v>
      </c>
    </row>
    <row r="30" spans="2:14" ht="12.75" customHeight="1" x14ac:dyDescent="0.2">
      <c r="B30" s="25" t="s">
        <v>32</v>
      </c>
      <c r="C30" s="26" t="s">
        <v>33</v>
      </c>
      <c r="D30" s="27">
        <f>D31</f>
        <v>2656490176</v>
      </c>
      <c r="E30" s="27">
        <f t="shared" ref="E30:H30" si="9">E31</f>
        <v>0</v>
      </c>
      <c r="F30" s="27">
        <f t="shared" si="9"/>
        <v>0</v>
      </c>
      <c r="G30" s="27">
        <f t="shared" si="9"/>
        <v>2656490176</v>
      </c>
      <c r="H30" s="27">
        <f t="shared" si="9"/>
        <v>621232544.85000002</v>
      </c>
      <c r="I30" s="28">
        <f t="shared" si="2"/>
        <v>-2035257631.1500001</v>
      </c>
      <c r="J30" s="29">
        <f t="shared" si="3"/>
        <v>23.385463664142684</v>
      </c>
    </row>
    <row r="31" spans="2:14" ht="12.75" customHeight="1" x14ac:dyDescent="0.2">
      <c r="B31" s="30" t="s">
        <v>34</v>
      </c>
      <c r="C31" s="31" t="s">
        <v>35</v>
      </c>
      <c r="D31" s="32">
        <v>2656490176</v>
      </c>
      <c r="E31" s="32">
        <v>0</v>
      </c>
      <c r="F31" s="32">
        <v>0</v>
      </c>
      <c r="G31" s="32">
        <v>2656490176</v>
      </c>
      <c r="H31" s="32">
        <v>621232544.85000002</v>
      </c>
      <c r="I31" s="33">
        <f t="shared" si="2"/>
        <v>-2035257631.1500001</v>
      </c>
      <c r="J31" s="34">
        <f t="shared" si="3"/>
        <v>23.385463664142684</v>
      </c>
    </row>
    <row r="32" spans="2:14" ht="12.75" customHeight="1" x14ac:dyDescent="0.2">
      <c r="B32" s="25" t="s">
        <v>36</v>
      </c>
      <c r="C32" s="26" t="s">
        <v>37</v>
      </c>
      <c r="D32" s="27">
        <f>D33+D34+D35+D36+D37+D38+D39+D40+D41+D42+D43+D44+D45+D46+D47+D48+D49+D50</f>
        <v>0</v>
      </c>
      <c r="E32" s="27">
        <f t="shared" ref="E32:H32" si="10">E33+E34+E35+E36+E37+E38+E39+E40+E41+E42+E43+E44+E45+E46+E47+E48+E49+E50</f>
        <v>7341300828</v>
      </c>
      <c r="F32" s="27">
        <f t="shared" si="10"/>
        <v>0</v>
      </c>
      <c r="G32" s="27">
        <f t="shared" si="10"/>
        <v>7341300828</v>
      </c>
      <c r="H32" s="27">
        <f t="shared" si="10"/>
        <v>3431992989.7600002</v>
      </c>
      <c r="I32" s="28">
        <f t="shared" si="2"/>
        <v>-3909307838.2399998</v>
      </c>
      <c r="J32" s="29">
        <f t="shared" si="3"/>
        <v>46.749112591466741</v>
      </c>
    </row>
    <row r="33" spans="2:10" ht="12.75" customHeight="1" x14ac:dyDescent="0.2">
      <c r="B33" s="30" t="s">
        <v>38</v>
      </c>
      <c r="C33" s="31" t="s">
        <v>39</v>
      </c>
      <c r="D33" s="32">
        <v>0</v>
      </c>
      <c r="E33" s="32">
        <v>0</v>
      </c>
      <c r="F33" s="32">
        <v>0</v>
      </c>
      <c r="G33" s="32">
        <v>0</v>
      </c>
      <c r="H33" s="32">
        <v>968252456</v>
      </c>
      <c r="I33" s="33">
        <f t="shared" si="2"/>
        <v>968252456</v>
      </c>
      <c r="J33" s="34">
        <v>0</v>
      </c>
    </row>
    <row r="34" spans="2:10" ht="12.75" customHeight="1" x14ac:dyDescent="0.2">
      <c r="B34" s="30" t="s">
        <v>40</v>
      </c>
      <c r="C34" s="31" t="s">
        <v>41</v>
      </c>
      <c r="D34" s="32">
        <v>0</v>
      </c>
      <c r="E34" s="32">
        <v>0</v>
      </c>
      <c r="F34" s="32">
        <v>0</v>
      </c>
      <c r="G34" s="32">
        <v>0</v>
      </c>
      <c r="H34" s="32">
        <v>870318337.75999999</v>
      </c>
      <c r="I34" s="33">
        <f t="shared" si="2"/>
        <v>870318337.75999999</v>
      </c>
      <c r="J34" s="34">
        <v>0</v>
      </c>
    </row>
    <row r="35" spans="2:10" ht="12.75" customHeight="1" x14ac:dyDescent="0.2">
      <c r="B35" s="30" t="s">
        <v>42</v>
      </c>
      <c r="C35" s="31" t="s">
        <v>43</v>
      </c>
      <c r="D35" s="32">
        <v>0</v>
      </c>
      <c r="E35" s="32">
        <v>799835490</v>
      </c>
      <c r="F35" s="32">
        <v>0</v>
      </c>
      <c r="G35" s="32">
        <v>799835490</v>
      </c>
      <c r="H35" s="32">
        <v>319934196</v>
      </c>
      <c r="I35" s="33">
        <f t="shared" si="2"/>
        <v>-479901294</v>
      </c>
      <c r="J35" s="34">
        <f t="shared" si="3"/>
        <v>40</v>
      </c>
    </row>
    <row r="36" spans="2:10" ht="12.75" customHeight="1" x14ac:dyDescent="0.2">
      <c r="B36" s="30" t="s">
        <v>44</v>
      </c>
      <c r="C36" s="31" t="s">
        <v>45</v>
      </c>
      <c r="D36" s="32">
        <v>0</v>
      </c>
      <c r="E36" s="32">
        <v>318260000</v>
      </c>
      <c r="F36" s="32">
        <v>0</v>
      </c>
      <c r="G36" s="32">
        <v>318260000</v>
      </c>
      <c r="H36" s="32">
        <v>254608000</v>
      </c>
      <c r="I36" s="33">
        <f t="shared" si="2"/>
        <v>-63652000</v>
      </c>
      <c r="J36" s="34">
        <f t="shared" si="3"/>
        <v>80</v>
      </c>
    </row>
    <row r="37" spans="2:10" ht="12.75" customHeight="1" x14ac:dyDescent="0.2">
      <c r="B37" s="30" t="s">
        <v>46</v>
      </c>
      <c r="C37" s="31" t="s">
        <v>47</v>
      </c>
      <c r="D37" s="32">
        <v>0</v>
      </c>
      <c r="E37" s="32">
        <v>628377656</v>
      </c>
      <c r="F37" s="32">
        <v>0</v>
      </c>
      <c r="G37" s="32">
        <v>628377656</v>
      </c>
      <c r="H37" s="32">
        <v>0</v>
      </c>
      <c r="I37" s="33">
        <f t="shared" si="2"/>
        <v>-628377656</v>
      </c>
      <c r="J37" s="34">
        <f t="shared" si="3"/>
        <v>0</v>
      </c>
    </row>
    <row r="38" spans="2:10" ht="12.75" customHeight="1" x14ac:dyDescent="0.2">
      <c r="B38" s="30" t="s">
        <v>48</v>
      </c>
      <c r="C38" s="31" t="s">
        <v>49</v>
      </c>
      <c r="D38" s="32">
        <v>0</v>
      </c>
      <c r="E38" s="32">
        <v>220400000</v>
      </c>
      <c r="F38" s="32">
        <v>0</v>
      </c>
      <c r="G38" s="32">
        <v>220400000</v>
      </c>
      <c r="H38" s="32">
        <v>154280000</v>
      </c>
      <c r="I38" s="33">
        <f t="shared" si="2"/>
        <v>-66120000</v>
      </c>
      <c r="J38" s="34">
        <f t="shared" si="3"/>
        <v>70</v>
      </c>
    </row>
    <row r="39" spans="2:10" ht="12.75" customHeight="1" x14ac:dyDescent="0.2">
      <c r="B39" s="30" t="s">
        <v>50</v>
      </c>
      <c r="C39" s="31" t="s">
        <v>51</v>
      </c>
      <c r="D39" s="32">
        <v>0</v>
      </c>
      <c r="E39" s="32">
        <v>34350528</v>
      </c>
      <c r="F39" s="32">
        <v>0</v>
      </c>
      <c r="G39" s="32">
        <v>34350528</v>
      </c>
      <c r="H39" s="32">
        <v>0</v>
      </c>
      <c r="I39" s="33">
        <f t="shared" si="2"/>
        <v>-34350528</v>
      </c>
      <c r="J39" s="34">
        <f t="shared" si="3"/>
        <v>0</v>
      </c>
    </row>
    <row r="40" spans="2:10" ht="12.75" customHeight="1" x14ac:dyDescent="0.2">
      <c r="B40" s="30" t="s">
        <v>52</v>
      </c>
      <c r="C40" s="31" t="s">
        <v>53</v>
      </c>
      <c r="D40" s="32">
        <v>0</v>
      </c>
      <c r="E40" s="32">
        <v>623108264</v>
      </c>
      <c r="F40" s="32">
        <v>0</v>
      </c>
      <c r="G40" s="32">
        <v>623108264</v>
      </c>
      <c r="H40" s="32">
        <v>0</v>
      </c>
      <c r="I40" s="33">
        <f t="shared" si="2"/>
        <v>-623108264</v>
      </c>
      <c r="J40" s="34">
        <f t="shared" si="3"/>
        <v>0</v>
      </c>
    </row>
    <row r="41" spans="2:10" ht="12.75" customHeight="1" thickBot="1" x14ac:dyDescent="0.25">
      <c r="B41" s="35" t="s">
        <v>54</v>
      </c>
      <c r="C41" s="36" t="s">
        <v>55</v>
      </c>
      <c r="D41" s="37">
        <v>0</v>
      </c>
      <c r="E41" s="37">
        <v>191150000</v>
      </c>
      <c r="F41" s="37">
        <v>0</v>
      </c>
      <c r="G41" s="37">
        <v>191150000</v>
      </c>
      <c r="H41" s="37">
        <v>95575000</v>
      </c>
      <c r="I41" s="38">
        <f t="shared" si="2"/>
        <v>-95575000</v>
      </c>
      <c r="J41" s="39">
        <f t="shared" si="3"/>
        <v>50</v>
      </c>
    </row>
    <row r="42" spans="2:10" ht="12.75" customHeight="1" x14ac:dyDescent="0.2">
      <c r="B42" s="12" t="s">
        <v>56</v>
      </c>
      <c r="C42" s="13" t="s">
        <v>57</v>
      </c>
      <c r="D42" s="14">
        <v>0</v>
      </c>
      <c r="E42" s="14">
        <v>335750000</v>
      </c>
      <c r="F42" s="14">
        <v>0</v>
      </c>
      <c r="G42" s="14">
        <v>335750000</v>
      </c>
      <c r="H42" s="14">
        <v>249025000</v>
      </c>
      <c r="I42" s="40">
        <f t="shared" si="2"/>
        <v>-86725000</v>
      </c>
      <c r="J42" s="41">
        <f t="shared" si="3"/>
        <v>74.169769173492185</v>
      </c>
    </row>
    <row r="43" spans="2:10" ht="12.75" customHeight="1" x14ac:dyDescent="0.2">
      <c r="B43" s="30" t="s">
        <v>58</v>
      </c>
      <c r="C43" s="31" t="s">
        <v>59</v>
      </c>
      <c r="D43" s="32">
        <v>0</v>
      </c>
      <c r="E43" s="32">
        <v>216000000</v>
      </c>
      <c r="F43" s="32">
        <v>0</v>
      </c>
      <c r="G43" s="32">
        <v>216000000</v>
      </c>
      <c r="H43" s="32">
        <v>0</v>
      </c>
      <c r="I43" s="33">
        <f t="shared" si="2"/>
        <v>-216000000</v>
      </c>
      <c r="J43" s="34">
        <f t="shared" si="3"/>
        <v>0</v>
      </c>
    </row>
    <row r="44" spans="2:10" ht="12.75" customHeight="1" x14ac:dyDescent="0.2">
      <c r="B44" s="30" t="s">
        <v>60</v>
      </c>
      <c r="C44" s="31" t="s">
        <v>61</v>
      </c>
      <c r="D44" s="32">
        <v>0</v>
      </c>
      <c r="E44" s="32">
        <v>327035030</v>
      </c>
      <c r="F44" s="32">
        <v>0</v>
      </c>
      <c r="G44" s="32">
        <v>327035030</v>
      </c>
      <c r="H44" s="32">
        <v>0</v>
      </c>
      <c r="I44" s="33">
        <f t="shared" si="2"/>
        <v>-327035030</v>
      </c>
      <c r="J44" s="34">
        <f t="shared" si="3"/>
        <v>0</v>
      </c>
    </row>
    <row r="45" spans="2:10" ht="12.75" customHeight="1" x14ac:dyDescent="0.2">
      <c r="B45" s="30" t="s">
        <v>62</v>
      </c>
      <c r="C45" s="31" t="s">
        <v>63</v>
      </c>
      <c r="D45" s="32">
        <v>0</v>
      </c>
      <c r="E45" s="32">
        <v>355000000</v>
      </c>
      <c r="F45" s="32">
        <v>0</v>
      </c>
      <c r="G45" s="32">
        <v>355000000</v>
      </c>
      <c r="H45" s="32">
        <v>0</v>
      </c>
      <c r="I45" s="33">
        <f t="shared" si="2"/>
        <v>-355000000</v>
      </c>
      <c r="J45" s="34">
        <f t="shared" si="3"/>
        <v>0</v>
      </c>
    </row>
    <row r="46" spans="2:10" ht="12.75" customHeight="1" x14ac:dyDescent="0.2">
      <c r="B46" s="30" t="s">
        <v>64</v>
      </c>
      <c r="C46" s="31" t="s">
        <v>65</v>
      </c>
      <c r="D46" s="32">
        <v>0</v>
      </c>
      <c r="E46" s="32">
        <v>1000000000</v>
      </c>
      <c r="F46" s="32">
        <v>0</v>
      </c>
      <c r="G46" s="32">
        <v>1000000000</v>
      </c>
      <c r="H46" s="32">
        <v>520000000</v>
      </c>
      <c r="I46" s="33">
        <f t="shared" si="2"/>
        <v>-480000000</v>
      </c>
      <c r="J46" s="34">
        <f t="shared" si="3"/>
        <v>52</v>
      </c>
    </row>
    <row r="47" spans="2:10" ht="12.75" customHeight="1" x14ac:dyDescent="0.2">
      <c r="B47" s="30" t="s">
        <v>66</v>
      </c>
      <c r="C47" s="31" t="s">
        <v>67</v>
      </c>
      <c r="D47" s="32">
        <v>0</v>
      </c>
      <c r="E47" s="32">
        <v>224500561</v>
      </c>
      <c r="F47" s="32">
        <v>0</v>
      </c>
      <c r="G47" s="32">
        <v>224500561</v>
      </c>
      <c r="H47" s="32">
        <v>0</v>
      </c>
      <c r="I47" s="33">
        <f t="shared" si="2"/>
        <v>-224500561</v>
      </c>
      <c r="J47" s="34">
        <f t="shared" si="3"/>
        <v>0</v>
      </c>
    </row>
    <row r="48" spans="2:10" ht="12.75" customHeight="1" x14ac:dyDescent="0.2">
      <c r="B48" s="30" t="s">
        <v>68</v>
      </c>
      <c r="C48" s="31" t="s">
        <v>69</v>
      </c>
      <c r="D48" s="32">
        <v>0</v>
      </c>
      <c r="E48" s="32">
        <v>600000000</v>
      </c>
      <c r="F48" s="32">
        <v>0</v>
      </c>
      <c r="G48" s="32">
        <v>600000000</v>
      </c>
      <c r="H48" s="32">
        <v>0</v>
      </c>
      <c r="I48" s="33">
        <f t="shared" si="2"/>
        <v>-600000000</v>
      </c>
      <c r="J48" s="34">
        <f t="shared" si="3"/>
        <v>0</v>
      </c>
    </row>
    <row r="49" spans="2:10" ht="12.75" customHeight="1" x14ac:dyDescent="0.2">
      <c r="B49" s="30" t="s">
        <v>70</v>
      </c>
      <c r="C49" s="31" t="s">
        <v>71</v>
      </c>
      <c r="D49" s="32">
        <v>0</v>
      </c>
      <c r="E49" s="32">
        <v>1426661299</v>
      </c>
      <c r="F49" s="32">
        <v>0</v>
      </c>
      <c r="G49" s="32">
        <v>1426661299</v>
      </c>
      <c r="H49" s="32">
        <v>0</v>
      </c>
      <c r="I49" s="33">
        <f t="shared" si="2"/>
        <v>-1426661299</v>
      </c>
      <c r="J49" s="34">
        <f t="shared" si="3"/>
        <v>0</v>
      </c>
    </row>
    <row r="50" spans="2:10" ht="12.75" customHeight="1" x14ac:dyDescent="0.2">
      <c r="B50" s="30" t="s">
        <v>72</v>
      </c>
      <c r="C50" s="31" t="s">
        <v>73</v>
      </c>
      <c r="D50" s="32">
        <v>0</v>
      </c>
      <c r="E50" s="32">
        <v>40872000</v>
      </c>
      <c r="F50" s="32">
        <v>0</v>
      </c>
      <c r="G50" s="32">
        <v>40872000</v>
      </c>
      <c r="H50" s="32">
        <v>0</v>
      </c>
      <c r="I50" s="33">
        <f t="shared" si="2"/>
        <v>-40872000</v>
      </c>
      <c r="J50" s="34">
        <f t="shared" si="3"/>
        <v>0</v>
      </c>
    </row>
    <row r="51" spans="2:10" ht="12.75" customHeight="1" x14ac:dyDescent="0.2">
      <c r="B51" s="25" t="s">
        <v>74</v>
      </c>
      <c r="C51" s="26" t="s">
        <v>75</v>
      </c>
      <c r="D51" s="27">
        <f>D52+D53+D54+D55+D56+D57</f>
        <v>1697955947</v>
      </c>
      <c r="E51" s="27">
        <f t="shared" ref="E51:H51" si="11">E52+E53+E54+E55+E56+E57</f>
        <v>181236181</v>
      </c>
      <c r="F51" s="27">
        <f t="shared" si="11"/>
        <v>0</v>
      </c>
      <c r="G51" s="27">
        <f t="shared" si="11"/>
        <v>1879192128</v>
      </c>
      <c r="H51" s="27">
        <f t="shared" si="11"/>
        <v>452969552</v>
      </c>
      <c r="I51" s="28">
        <f t="shared" si="2"/>
        <v>-1426222576</v>
      </c>
      <c r="J51" s="29">
        <f t="shared" si="3"/>
        <v>24.10448326441691</v>
      </c>
    </row>
    <row r="52" spans="2:10" ht="12.75" customHeight="1" x14ac:dyDescent="0.2">
      <c r="B52" s="30" t="s">
        <v>76</v>
      </c>
      <c r="C52" s="31" t="s">
        <v>77</v>
      </c>
      <c r="D52" s="32">
        <v>1185559983</v>
      </c>
      <c r="E52" s="32">
        <v>181236181</v>
      </c>
      <c r="F52" s="32">
        <v>0</v>
      </c>
      <c r="G52" s="32">
        <v>1366796164</v>
      </c>
      <c r="H52" s="32">
        <v>75890000</v>
      </c>
      <c r="I52" s="33">
        <f t="shared" si="2"/>
        <v>-1290906164</v>
      </c>
      <c r="J52" s="34">
        <f t="shared" si="3"/>
        <v>5.5524007162782762</v>
      </c>
    </row>
    <row r="53" spans="2:10" ht="12.75" customHeight="1" x14ac:dyDescent="0.2">
      <c r="B53" s="30" t="s">
        <v>78</v>
      </c>
      <c r="C53" s="31" t="s">
        <v>79</v>
      </c>
      <c r="D53" s="32">
        <v>65563620</v>
      </c>
      <c r="E53" s="32">
        <v>0</v>
      </c>
      <c r="F53" s="32">
        <v>0</v>
      </c>
      <c r="G53" s="32">
        <v>65563620</v>
      </c>
      <c r="H53" s="32">
        <v>15195000</v>
      </c>
      <c r="I53" s="33">
        <f t="shared" si="2"/>
        <v>-50368620</v>
      </c>
      <c r="J53" s="34">
        <f t="shared" si="3"/>
        <v>23.175962523118766</v>
      </c>
    </row>
    <row r="54" spans="2:10" ht="12.75" customHeight="1" x14ac:dyDescent="0.2">
      <c r="B54" s="30" t="s">
        <v>80</v>
      </c>
      <c r="C54" s="31" t="s">
        <v>81</v>
      </c>
      <c r="D54" s="32">
        <v>109272700</v>
      </c>
      <c r="E54" s="32">
        <v>0</v>
      </c>
      <c r="F54" s="32">
        <v>0</v>
      </c>
      <c r="G54" s="32">
        <v>109272700</v>
      </c>
      <c r="H54" s="32">
        <v>56086000</v>
      </c>
      <c r="I54" s="33">
        <f t="shared" si="2"/>
        <v>-53186700</v>
      </c>
      <c r="J54" s="34">
        <f t="shared" si="3"/>
        <v>51.326635106481312</v>
      </c>
    </row>
    <row r="55" spans="2:10" ht="12.75" customHeight="1" x14ac:dyDescent="0.2">
      <c r="B55" s="30" t="s">
        <v>82</v>
      </c>
      <c r="C55" s="31" t="s">
        <v>83</v>
      </c>
      <c r="D55" s="32">
        <v>270985172</v>
      </c>
      <c r="E55" s="32">
        <v>0</v>
      </c>
      <c r="F55" s="32">
        <v>0</v>
      </c>
      <c r="G55" s="32">
        <v>270985172</v>
      </c>
      <c r="H55" s="32">
        <v>169845250</v>
      </c>
      <c r="I55" s="33">
        <f t="shared" si="2"/>
        <v>-101139922</v>
      </c>
      <c r="J55" s="34">
        <f t="shared" si="3"/>
        <v>62.676953409096491</v>
      </c>
    </row>
    <row r="56" spans="2:10" ht="12.75" customHeight="1" x14ac:dyDescent="0.2">
      <c r="B56" s="30" t="s">
        <v>84</v>
      </c>
      <c r="C56" s="31" t="s">
        <v>85</v>
      </c>
      <c r="D56" s="32">
        <v>55647202</v>
      </c>
      <c r="E56" s="32">
        <v>0</v>
      </c>
      <c r="F56" s="32">
        <v>0</v>
      </c>
      <c r="G56" s="32">
        <v>55647202</v>
      </c>
      <c r="H56" s="32">
        <v>135953302</v>
      </c>
      <c r="I56" s="33">
        <f t="shared" si="2"/>
        <v>80306100</v>
      </c>
      <c r="J56" s="34">
        <f t="shared" si="3"/>
        <v>244.31291621814157</v>
      </c>
    </row>
    <row r="57" spans="2:10" ht="12.75" customHeight="1" x14ac:dyDescent="0.2">
      <c r="B57" s="30" t="s">
        <v>86</v>
      </c>
      <c r="C57" s="31" t="s">
        <v>87</v>
      </c>
      <c r="D57" s="32">
        <v>10927270</v>
      </c>
      <c r="E57" s="32">
        <v>0</v>
      </c>
      <c r="F57" s="32">
        <v>0</v>
      </c>
      <c r="G57" s="32">
        <v>10927270</v>
      </c>
      <c r="H57" s="32">
        <v>0</v>
      </c>
      <c r="I57" s="33">
        <f t="shared" si="2"/>
        <v>-10927270</v>
      </c>
      <c r="J57" s="34">
        <f t="shared" si="3"/>
        <v>0</v>
      </c>
    </row>
    <row r="58" spans="2:10" ht="12.75" customHeight="1" x14ac:dyDescent="0.2">
      <c r="B58" s="25" t="s">
        <v>88</v>
      </c>
      <c r="C58" s="26" t="s">
        <v>89</v>
      </c>
      <c r="D58" s="27">
        <f>D59+D60+D61+D62</f>
        <v>139370888</v>
      </c>
      <c r="E58" s="27">
        <f t="shared" ref="E58:H58" si="12">E59+E60+E61+E62</f>
        <v>2648000</v>
      </c>
      <c r="F58" s="27">
        <f t="shared" si="12"/>
        <v>0</v>
      </c>
      <c r="G58" s="27">
        <f t="shared" si="12"/>
        <v>142018888</v>
      </c>
      <c r="H58" s="27">
        <f t="shared" si="12"/>
        <v>16176000</v>
      </c>
      <c r="I58" s="28">
        <f t="shared" si="2"/>
        <v>-125842888</v>
      </c>
      <c r="J58" s="29">
        <f t="shared" si="3"/>
        <v>11.390034260794945</v>
      </c>
    </row>
    <row r="59" spans="2:10" ht="12.75" customHeight="1" x14ac:dyDescent="0.2">
      <c r="B59" s="30" t="s">
        <v>90</v>
      </c>
      <c r="C59" s="31" t="s">
        <v>91</v>
      </c>
      <c r="D59" s="32">
        <v>16390905</v>
      </c>
      <c r="E59" s="32">
        <v>0</v>
      </c>
      <c r="F59" s="32">
        <v>0</v>
      </c>
      <c r="G59" s="32">
        <v>16390905</v>
      </c>
      <c r="H59" s="32">
        <v>360000</v>
      </c>
      <c r="I59" s="33">
        <f t="shared" si="2"/>
        <v>-16030905</v>
      </c>
      <c r="J59" s="34">
        <f t="shared" si="3"/>
        <v>2.1963399824475829</v>
      </c>
    </row>
    <row r="60" spans="2:10" ht="12.75" customHeight="1" x14ac:dyDescent="0.2">
      <c r="B60" s="30" t="s">
        <v>92</v>
      </c>
      <c r="C60" s="31" t="s">
        <v>93</v>
      </c>
      <c r="D60" s="32">
        <v>101125443</v>
      </c>
      <c r="E60" s="32">
        <v>0</v>
      </c>
      <c r="F60" s="32">
        <v>0</v>
      </c>
      <c r="G60" s="32">
        <v>101125443</v>
      </c>
      <c r="H60" s="32">
        <v>15816000</v>
      </c>
      <c r="I60" s="33">
        <f t="shared" si="2"/>
        <v>-85309443</v>
      </c>
      <c r="J60" s="34">
        <f t="shared" si="3"/>
        <v>15.639980929428413</v>
      </c>
    </row>
    <row r="61" spans="2:10" ht="12.75" customHeight="1" x14ac:dyDescent="0.2">
      <c r="B61" s="30" t="s">
        <v>94</v>
      </c>
      <c r="C61" s="31" t="s">
        <v>95</v>
      </c>
      <c r="D61" s="32">
        <v>21854540</v>
      </c>
      <c r="E61" s="32">
        <v>0</v>
      </c>
      <c r="F61" s="32">
        <v>0</v>
      </c>
      <c r="G61" s="32">
        <v>21854540</v>
      </c>
      <c r="H61" s="32">
        <v>0</v>
      </c>
      <c r="I61" s="33">
        <f t="shared" si="2"/>
        <v>-21854540</v>
      </c>
      <c r="J61" s="34">
        <f t="shared" si="3"/>
        <v>0</v>
      </c>
    </row>
    <row r="62" spans="2:10" ht="12.75" customHeight="1" x14ac:dyDescent="0.2">
      <c r="B62" s="30" t="s">
        <v>96</v>
      </c>
      <c r="C62" s="31" t="s">
        <v>97</v>
      </c>
      <c r="D62" s="32">
        <v>0</v>
      </c>
      <c r="E62" s="32">
        <v>2648000</v>
      </c>
      <c r="F62" s="32">
        <v>0</v>
      </c>
      <c r="G62" s="32">
        <v>2648000</v>
      </c>
      <c r="H62" s="32">
        <v>0</v>
      </c>
      <c r="I62" s="33">
        <f t="shared" si="2"/>
        <v>-2648000</v>
      </c>
      <c r="J62" s="34">
        <f t="shared" si="3"/>
        <v>0</v>
      </c>
    </row>
    <row r="63" spans="2:10" ht="12.75" customHeight="1" x14ac:dyDescent="0.2">
      <c r="B63" s="25" t="s">
        <v>98</v>
      </c>
      <c r="C63" s="26" t="s">
        <v>99</v>
      </c>
      <c r="D63" s="27">
        <f>D64+D65+D66</f>
        <v>576237410</v>
      </c>
      <c r="E63" s="27">
        <f t="shared" ref="E63:H63" si="13">E64+E65+E66</f>
        <v>91254806</v>
      </c>
      <c r="F63" s="27">
        <f t="shared" si="13"/>
        <v>0</v>
      </c>
      <c r="G63" s="27">
        <f t="shared" si="13"/>
        <v>667492216</v>
      </c>
      <c r="H63" s="27">
        <f t="shared" si="13"/>
        <v>546269652</v>
      </c>
      <c r="I63" s="28">
        <f t="shared" si="2"/>
        <v>-121222564</v>
      </c>
      <c r="J63" s="29">
        <f t="shared" si="3"/>
        <v>81.83910447279284</v>
      </c>
    </row>
    <row r="64" spans="2:10" ht="12.75" customHeight="1" x14ac:dyDescent="0.2">
      <c r="B64" s="30" t="s">
        <v>100</v>
      </c>
      <c r="C64" s="31" t="s">
        <v>101</v>
      </c>
      <c r="D64" s="32">
        <v>102279247</v>
      </c>
      <c r="E64" s="32">
        <v>0</v>
      </c>
      <c r="F64" s="32">
        <v>0</v>
      </c>
      <c r="G64" s="32">
        <v>102279247</v>
      </c>
      <c r="H64" s="32">
        <v>0</v>
      </c>
      <c r="I64" s="33">
        <f t="shared" si="2"/>
        <v>-102279247</v>
      </c>
      <c r="J64" s="34">
        <f t="shared" si="3"/>
        <v>0</v>
      </c>
    </row>
    <row r="65" spans="2:10" ht="12.75" customHeight="1" x14ac:dyDescent="0.2">
      <c r="B65" s="30" t="s">
        <v>102</v>
      </c>
      <c r="C65" s="31" t="s">
        <v>103</v>
      </c>
      <c r="D65" s="32">
        <v>452398603</v>
      </c>
      <c r="E65" s="32">
        <v>91024856</v>
      </c>
      <c r="F65" s="32">
        <v>0</v>
      </c>
      <c r="G65" s="32">
        <v>543423459</v>
      </c>
      <c r="H65" s="32">
        <v>546269652</v>
      </c>
      <c r="I65" s="33">
        <f t="shared" si="2"/>
        <v>2846193</v>
      </c>
      <c r="J65" s="34">
        <f t="shared" si="3"/>
        <v>100.52375232479611</v>
      </c>
    </row>
    <row r="66" spans="2:10" ht="12.75" customHeight="1" x14ac:dyDescent="0.2">
      <c r="B66" s="30" t="s">
        <v>104</v>
      </c>
      <c r="C66" s="31" t="s">
        <v>105</v>
      </c>
      <c r="D66" s="32">
        <v>21559560</v>
      </c>
      <c r="E66" s="32">
        <v>229950</v>
      </c>
      <c r="F66" s="32">
        <v>0</v>
      </c>
      <c r="G66" s="32">
        <v>21789510</v>
      </c>
      <c r="H66" s="32">
        <v>0</v>
      </c>
      <c r="I66" s="33">
        <f t="shared" si="2"/>
        <v>-21789510</v>
      </c>
      <c r="J66" s="34">
        <f t="shared" si="3"/>
        <v>0</v>
      </c>
    </row>
    <row r="67" spans="2:10" ht="12.75" customHeight="1" x14ac:dyDescent="0.2">
      <c r="B67" s="25" t="s">
        <v>106</v>
      </c>
      <c r="C67" s="26" t="s">
        <v>107</v>
      </c>
      <c r="D67" s="27">
        <f>D68+D69</f>
        <v>8600000000</v>
      </c>
      <c r="E67" s="27">
        <f t="shared" ref="E67:H67" si="14">E68+E69</f>
        <v>2353935978</v>
      </c>
      <c r="F67" s="27">
        <f t="shared" si="14"/>
        <v>0</v>
      </c>
      <c r="G67" s="27">
        <f t="shared" si="14"/>
        <v>10953935978</v>
      </c>
      <c r="H67" s="27">
        <f t="shared" si="14"/>
        <v>5383741978.46</v>
      </c>
      <c r="I67" s="28">
        <f t="shared" si="2"/>
        <v>-5570193999.54</v>
      </c>
      <c r="J67" s="29">
        <f t="shared" si="3"/>
        <v>49.148926826601539</v>
      </c>
    </row>
    <row r="68" spans="2:10" ht="12.75" customHeight="1" x14ac:dyDescent="0.2">
      <c r="B68" s="30" t="s">
        <v>108</v>
      </c>
      <c r="C68" s="31" t="s">
        <v>109</v>
      </c>
      <c r="D68" s="32">
        <v>8000000000</v>
      </c>
      <c r="E68" s="32">
        <v>2353935978</v>
      </c>
      <c r="F68" s="32">
        <v>0</v>
      </c>
      <c r="G68" s="32">
        <v>10353935978</v>
      </c>
      <c r="H68" s="32">
        <v>3266971485.3499999</v>
      </c>
      <c r="I68" s="33">
        <f t="shared" si="2"/>
        <v>-7086964492.6499996</v>
      </c>
      <c r="J68" s="34">
        <f t="shared" si="3"/>
        <v>31.552942690505787</v>
      </c>
    </row>
    <row r="69" spans="2:10" ht="12.75" customHeight="1" x14ac:dyDescent="0.2">
      <c r="B69" s="30" t="s">
        <v>110</v>
      </c>
      <c r="C69" s="31" t="s">
        <v>111</v>
      </c>
      <c r="D69" s="32">
        <v>600000000</v>
      </c>
      <c r="E69" s="32">
        <v>0</v>
      </c>
      <c r="F69" s="32">
        <v>0</v>
      </c>
      <c r="G69" s="32">
        <v>600000000</v>
      </c>
      <c r="H69" s="32">
        <v>2116770493.1099999</v>
      </c>
      <c r="I69" s="33">
        <f t="shared" si="2"/>
        <v>1516770493.1099999</v>
      </c>
      <c r="J69" s="34">
        <f t="shared" si="3"/>
        <v>352.79508218499996</v>
      </c>
    </row>
    <row r="70" spans="2:10" ht="12.75" customHeight="1" x14ac:dyDescent="0.2">
      <c r="B70" s="22" t="s">
        <v>112</v>
      </c>
      <c r="C70" s="23" t="s">
        <v>113</v>
      </c>
      <c r="D70" s="24">
        <f>D71+D82+D84+D86</f>
        <v>4214718419</v>
      </c>
      <c r="E70" s="24">
        <f t="shared" ref="E70:H70" si="15">E71+E82+E84+E86</f>
        <v>56045670775</v>
      </c>
      <c r="F70" s="24">
        <f t="shared" si="15"/>
        <v>0</v>
      </c>
      <c r="G70" s="24">
        <f t="shared" si="15"/>
        <v>60260389194</v>
      </c>
      <c r="H70" s="24">
        <f t="shared" si="15"/>
        <v>47261558422.410004</v>
      </c>
      <c r="I70" s="20">
        <f t="shared" si="2"/>
        <v>-12998830771.589996</v>
      </c>
      <c r="J70" s="21">
        <f t="shared" si="3"/>
        <v>78.428896750497159</v>
      </c>
    </row>
    <row r="71" spans="2:10" ht="12.75" customHeight="1" x14ac:dyDescent="0.2">
      <c r="B71" s="25" t="s">
        <v>114</v>
      </c>
      <c r="C71" s="26" t="s">
        <v>115</v>
      </c>
      <c r="D71" s="27">
        <f>D72+D73+D74+D75+D76+D77+D78+D79+D80+D81</f>
        <v>1770594131</v>
      </c>
      <c r="E71" s="27">
        <f t="shared" ref="E71:H71" si="16">E72+E73+E74+E75+E76+E77+E78+E79+E80+E81</f>
        <v>56014758568</v>
      </c>
      <c r="F71" s="27">
        <f t="shared" si="16"/>
        <v>0</v>
      </c>
      <c r="G71" s="27">
        <f t="shared" si="16"/>
        <v>57785352699</v>
      </c>
      <c r="H71" s="27">
        <f t="shared" si="16"/>
        <v>44970916699.559998</v>
      </c>
      <c r="I71" s="28">
        <f t="shared" si="2"/>
        <v>-12814435999.440002</v>
      </c>
      <c r="J71" s="29">
        <f t="shared" si="3"/>
        <v>77.824075823869194</v>
      </c>
    </row>
    <row r="72" spans="2:10" ht="12.75" customHeight="1" x14ac:dyDescent="0.2">
      <c r="B72" s="30" t="s">
        <v>116</v>
      </c>
      <c r="C72" s="31" t="s">
        <v>117</v>
      </c>
      <c r="D72" s="32">
        <v>1770594131</v>
      </c>
      <c r="E72" s="32">
        <v>3967080226</v>
      </c>
      <c r="F72" s="32">
        <v>0</v>
      </c>
      <c r="G72" s="32">
        <v>5737674357</v>
      </c>
      <c r="H72" s="32">
        <v>3967080226</v>
      </c>
      <c r="I72" s="33">
        <f t="shared" si="2"/>
        <v>-1770594131</v>
      </c>
      <c r="J72" s="34">
        <f t="shared" si="3"/>
        <v>69.140909350495576</v>
      </c>
    </row>
    <row r="73" spans="2:10" ht="12.75" customHeight="1" x14ac:dyDescent="0.2">
      <c r="B73" s="30" t="s">
        <v>118</v>
      </c>
      <c r="C73" s="31" t="s">
        <v>119</v>
      </c>
      <c r="D73" s="32">
        <v>0</v>
      </c>
      <c r="E73" s="32">
        <v>27038188592</v>
      </c>
      <c r="F73" s="32">
        <v>0</v>
      </c>
      <c r="G73" s="32">
        <v>27038188592</v>
      </c>
      <c r="H73" s="32">
        <v>27038188592</v>
      </c>
      <c r="I73" s="33">
        <f t="shared" si="2"/>
        <v>0</v>
      </c>
      <c r="J73" s="34">
        <f t="shared" si="3"/>
        <v>100</v>
      </c>
    </row>
    <row r="74" spans="2:10" ht="12.75" customHeight="1" x14ac:dyDescent="0.2">
      <c r="B74" s="30" t="s">
        <v>120</v>
      </c>
      <c r="C74" s="31" t="s">
        <v>121</v>
      </c>
      <c r="D74" s="32">
        <v>0</v>
      </c>
      <c r="E74" s="32">
        <v>4520825487</v>
      </c>
      <c r="F74" s="32">
        <v>0</v>
      </c>
      <c r="G74" s="32">
        <v>4520825487</v>
      </c>
      <c r="H74" s="32">
        <v>4520825487</v>
      </c>
      <c r="I74" s="33">
        <f t="shared" si="2"/>
        <v>0</v>
      </c>
      <c r="J74" s="34">
        <f t="shared" si="3"/>
        <v>100</v>
      </c>
    </row>
    <row r="75" spans="2:10" ht="12.75" customHeight="1" x14ac:dyDescent="0.2">
      <c r="B75" s="30" t="s">
        <v>122</v>
      </c>
      <c r="C75" s="31" t="s">
        <v>123</v>
      </c>
      <c r="D75" s="32">
        <v>0</v>
      </c>
      <c r="E75" s="32">
        <v>1235630032</v>
      </c>
      <c r="F75" s="32">
        <v>0</v>
      </c>
      <c r="G75" s="32">
        <v>1235630032</v>
      </c>
      <c r="H75" s="32">
        <v>1235630032</v>
      </c>
      <c r="I75" s="33">
        <f t="shared" si="2"/>
        <v>0</v>
      </c>
      <c r="J75" s="34">
        <f t="shared" si="3"/>
        <v>100</v>
      </c>
    </row>
    <row r="76" spans="2:10" ht="12.75" customHeight="1" x14ac:dyDescent="0.2">
      <c r="B76" s="30" t="s">
        <v>124</v>
      </c>
      <c r="C76" s="31" t="s">
        <v>125</v>
      </c>
      <c r="D76" s="32">
        <v>0</v>
      </c>
      <c r="E76" s="32">
        <v>15408165204</v>
      </c>
      <c r="F76" s="32">
        <v>0</v>
      </c>
      <c r="G76" s="32">
        <v>15408165204</v>
      </c>
      <c r="H76" s="32">
        <v>4364323335.5600004</v>
      </c>
      <c r="I76" s="33">
        <f t="shared" si="2"/>
        <v>-11043841868.439999</v>
      </c>
      <c r="J76" s="34">
        <f t="shared" si="3"/>
        <v>28.324743911929311</v>
      </c>
    </row>
    <row r="77" spans="2:10" ht="12.75" customHeight="1" x14ac:dyDescent="0.2">
      <c r="B77" s="30" t="s">
        <v>126</v>
      </c>
      <c r="C77" s="31" t="s">
        <v>127</v>
      </c>
      <c r="D77" s="32">
        <v>0</v>
      </c>
      <c r="E77" s="32">
        <v>90792998</v>
      </c>
      <c r="F77" s="32">
        <v>0</v>
      </c>
      <c r="G77" s="32">
        <v>90792998</v>
      </c>
      <c r="H77" s="32">
        <v>90792998</v>
      </c>
      <c r="I77" s="33">
        <f t="shared" si="2"/>
        <v>0</v>
      </c>
      <c r="J77" s="34">
        <f t="shared" si="3"/>
        <v>100</v>
      </c>
    </row>
    <row r="78" spans="2:10" ht="12.75" customHeight="1" thickBot="1" x14ac:dyDescent="0.25">
      <c r="B78" s="35" t="s">
        <v>128</v>
      </c>
      <c r="C78" s="36" t="s">
        <v>129</v>
      </c>
      <c r="D78" s="37">
        <v>0</v>
      </c>
      <c r="E78" s="37">
        <v>830043445</v>
      </c>
      <c r="F78" s="37">
        <v>0</v>
      </c>
      <c r="G78" s="37">
        <v>830043445</v>
      </c>
      <c r="H78" s="37">
        <v>830043445</v>
      </c>
      <c r="I78" s="38">
        <f t="shared" si="2"/>
        <v>0</v>
      </c>
      <c r="J78" s="39">
        <f t="shared" si="3"/>
        <v>100</v>
      </c>
    </row>
    <row r="79" spans="2:10" ht="12.75" customHeight="1" x14ac:dyDescent="0.2">
      <c r="B79" s="12" t="s">
        <v>130</v>
      </c>
      <c r="C79" s="13" t="s">
        <v>131</v>
      </c>
      <c r="D79" s="14">
        <v>0</v>
      </c>
      <c r="E79" s="14">
        <v>1126446376</v>
      </c>
      <c r="F79" s="14">
        <v>0</v>
      </c>
      <c r="G79" s="14">
        <v>1126446376</v>
      </c>
      <c r="H79" s="14">
        <v>1126446376</v>
      </c>
      <c r="I79" s="40">
        <f t="shared" ref="I79:I133" si="17">H79-G79</f>
        <v>0</v>
      </c>
      <c r="J79" s="41">
        <f t="shared" ref="J79:J133" si="18">H79/G79*100</f>
        <v>100</v>
      </c>
    </row>
    <row r="80" spans="2:10" ht="12.75" customHeight="1" x14ac:dyDescent="0.2">
      <c r="B80" s="30" t="s">
        <v>132</v>
      </c>
      <c r="C80" s="31" t="s">
        <v>133</v>
      </c>
      <c r="D80" s="32">
        <v>0</v>
      </c>
      <c r="E80" s="32">
        <v>81543632</v>
      </c>
      <c r="F80" s="32">
        <v>0</v>
      </c>
      <c r="G80" s="32">
        <v>81543632</v>
      </c>
      <c r="H80" s="32">
        <v>81543632</v>
      </c>
      <c r="I80" s="33">
        <f t="shared" si="17"/>
        <v>0</v>
      </c>
      <c r="J80" s="34">
        <f t="shared" si="18"/>
        <v>100</v>
      </c>
    </row>
    <row r="81" spans="2:10" ht="12.75" customHeight="1" x14ac:dyDescent="0.2">
      <c r="B81" s="30" t="s">
        <v>134</v>
      </c>
      <c r="C81" s="31" t="s">
        <v>135</v>
      </c>
      <c r="D81" s="32">
        <v>0</v>
      </c>
      <c r="E81" s="32">
        <v>1716042576</v>
      </c>
      <c r="F81" s="32">
        <v>0</v>
      </c>
      <c r="G81" s="32">
        <v>1716042576</v>
      </c>
      <c r="H81" s="32">
        <v>1716042576</v>
      </c>
      <c r="I81" s="33">
        <f t="shared" si="17"/>
        <v>0</v>
      </c>
      <c r="J81" s="34">
        <f t="shared" si="18"/>
        <v>100</v>
      </c>
    </row>
    <row r="82" spans="2:10" ht="12.75" customHeight="1" x14ac:dyDescent="0.2">
      <c r="B82" s="25" t="s">
        <v>136</v>
      </c>
      <c r="C82" s="26" t="s">
        <v>137</v>
      </c>
      <c r="D82" s="27">
        <f>D83</f>
        <v>317174288</v>
      </c>
      <c r="E82" s="27">
        <f t="shared" ref="E82:H82" si="19">E83</f>
        <v>9870398</v>
      </c>
      <c r="F82" s="27">
        <f t="shared" si="19"/>
        <v>0</v>
      </c>
      <c r="G82" s="27">
        <f t="shared" si="19"/>
        <v>327044686</v>
      </c>
      <c r="H82" s="27">
        <f t="shared" si="19"/>
        <v>124141659.66</v>
      </c>
      <c r="I82" s="28">
        <f t="shared" si="17"/>
        <v>-202903026.34</v>
      </c>
      <c r="J82" s="29">
        <f t="shared" si="18"/>
        <v>37.958623079416128</v>
      </c>
    </row>
    <row r="83" spans="2:10" ht="12.75" customHeight="1" x14ac:dyDescent="0.2">
      <c r="B83" s="30" t="s">
        <v>138</v>
      </c>
      <c r="C83" s="31" t="s">
        <v>139</v>
      </c>
      <c r="D83" s="32">
        <v>317174288</v>
      </c>
      <c r="E83" s="32">
        <v>9870398</v>
      </c>
      <c r="F83" s="32">
        <v>0</v>
      </c>
      <c r="G83" s="32">
        <v>327044686</v>
      </c>
      <c r="H83" s="32">
        <v>124141659.66</v>
      </c>
      <c r="I83" s="33">
        <f t="shared" si="17"/>
        <v>-202903026.34</v>
      </c>
      <c r="J83" s="34">
        <f t="shared" si="18"/>
        <v>37.958623079416128</v>
      </c>
    </row>
    <row r="84" spans="2:10" ht="12.75" customHeight="1" x14ac:dyDescent="0.2">
      <c r="B84" s="25" t="s">
        <v>140</v>
      </c>
      <c r="C84" s="26" t="s">
        <v>141</v>
      </c>
      <c r="D84" s="27">
        <f>D85</f>
        <v>66950000</v>
      </c>
      <c r="E84" s="27">
        <f t="shared" ref="E84:H84" si="20">E85</f>
        <v>21041809</v>
      </c>
      <c r="F84" s="27">
        <f t="shared" si="20"/>
        <v>0</v>
      </c>
      <c r="G84" s="27">
        <f t="shared" si="20"/>
        <v>87991809</v>
      </c>
      <c r="H84" s="27">
        <f t="shared" si="20"/>
        <v>178770392.53999999</v>
      </c>
      <c r="I84" s="28">
        <f t="shared" si="17"/>
        <v>90778583.539999992</v>
      </c>
      <c r="J84" s="29">
        <f t="shared" si="18"/>
        <v>203.16708404074291</v>
      </c>
    </row>
    <row r="85" spans="2:10" ht="12.75" customHeight="1" x14ac:dyDescent="0.2">
      <c r="B85" s="30" t="s">
        <v>142</v>
      </c>
      <c r="C85" s="31" t="s">
        <v>143</v>
      </c>
      <c r="D85" s="32">
        <v>66950000</v>
      </c>
      <c r="E85" s="32">
        <v>21041809</v>
      </c>
      <c r="F85" s="32">
        <v>0</v>
      </c>
      <c r="G85" s="32">
        <v>87991809</v>
      </c>
      <c r="H85" s="32">
        <v>178770392.53999999</v>
      </c>
      <c r="I85" s="33">
        <f t="shared" si="17"/>
        <v>90778583.539999992</v>
      </c>
      <c r="J85" s="34">
        <f t="shared" si="18"/>
        <v>203.16708404074291</v>
      </c>
    </row>
    <row r="86" spans="2:10" ht="12.75" customHeight="1" x14ac:dyDescent="0.2">
      <c r="B86" s="25" t="s">
        <v>144</v>
      </c>
      <c r="C86" s="26" t="s">
        <v>145</v>
      </c>
      <c r="D86" s="27">
        <f>D87</f>
        <v>2060000000</v>
      </c>
      <c r="E86" s="27">
        <f t="shared" ref="E86:H86" si="21">E87</f>
        <v>0</v>
      </c>
      <c r="F86" s="27">
        <f t="shared" si="21"/>
        <v>0</v>
      </c>
      <c r="G86" s="27">
        <f t="shared" si="21"/>
        <v>2060000000</v>
      </c>
      <c r="H86" s="27">
        <f t="shared" si="21"/>
        <v>1987729670.6500001</v>
      </c>
      <c r="I86" s="28">
        <f t="shared" si="17"/>
        <v>-72270329.349999905</v>
      </c>
      <c r="J86" s="29">
        <f t="shared" si="18"/>
        <v>96.491731584951452</v>
      </c>
    </row>
    <row r="87" spans="2:10" ht="12.75" customHeight="1" x14ac:dyDescent="0.2">
      <c r="B87" s="30" t="s">
        <v>146</v>
      </c>
      <c r="C87" s="31" t="s">
        <v>147</v>
      </c>
      <c r="D87" s="32">
        <v>2060000000</v>
      </c>
      <c r="E87" s="32">
        <v>0</v>
      </c>
      <c r="F87" s="32">
        <v>0</v>
      </c>
      <c r="G87" s="32">
        <v>2060000000</v>
      </c>
      <c r="H87" s="32">
        <v>1987729670.6500001</v>
      </c>
      <c r="I87" s="33">
        <f t="shared" si="17"/>
        <v>-72270329.349999905</v>
      </c>
      <c r="J87" s="34">
        <f t="shared" si="18"/>
        <v>96.491731584951452</v>
      </c>
    </row>
    <row r="88" spans="2:10" ht="12.75" customHeight="1" x14ac:dyDescent="0.2">
      <c r="B88" s="22" t="s">
        <v>148</v>
      </c>
      <c r="C88" s="23" t="s">
        <v>149</v>
      </c>
      <c r="D88" s="24">
        <f>D89</f>
        <v>6505290887</v>
      </c>
      <c r="E88" s="24">
        <f t="shared" ref="E88:H88" si="22">E89</f>
        <v>264806186</v>
      </c>
      <c r="F88" s="24">
        <f t="shared" si="22"/>
        <v>0</v>
      </c>
      <c r="G88" s="24">
        <f t="shared" si="22"/>
        <v>6770097073</v>
      </c>
      <c r="H88" s="24">
        <f t="shared" si="22"/>
        <v>4581043944</v>
      </c>
      <c r="I88" s="20">
        <f t="shared" si="17"/>
        <v>-2189053129</v>
      </c>
      <c r="J88" s="21">
        <f t="shared" si="18"/>
        <v>67.665853156962555</v>
      </c>
    </row>
    <row r="89" spans="2:10" ht="12.75" customHeight="1" x14ac:dyDescent="0.2">
      <c r="B89" s="25" t="s">
        <v>150</v>
      </c>
      <c r="C89" s="26" t="s">
        <v>151</v>
      </c>
      <c r="D89" s="27">
        <f>D90+D91</f>
        <v>6505290887</v>
      </c>
      <c r="E89" s="27">
        <f t="shared" ref="E89:H89" si="23">E90+E91</f>
        <v>264806186</v>
      </c>
      <c r="F89" s="27">
        <f t="shared" si="23"/>
        <v>0</v>
      </c>
      <c r="G89" s="27">
        <f t="shared" si="23"/>
        <v>6770097073</v>
      </c>
      <c r="H89" s="27">
        <f t="shared" si="23"/>
        <v>4581043944</v>
      </c>
      <c r="I89" s="28">
        <f t="shared" si="17"/>
        <v>-2189053129</v>
      </c>
      <c r="J89" s="29">
        <f t="shared" si="18"/>
        <v>67.665853156962555</v>
      </c>
    </row>
    <row r="90" spans="2:10" ht="12.75" customHeight="1" x14ac:dyDescent="0.2">
      <c r="B90" s="30" t="s">
        <v>152</v>
      </c>
      <c r="C90" s="31" t="s">
        <v>153</v>
      </c>
      <c r="D90" s="32">
        <v>6479540887</v>
      </c>
      <c r="E90" s="32">
        <v>264806186</v>
      </c>
      <c r="F90" s="32">
        <v>0</v>
      </c>
      <c r="G90" s="32">
        <v>6744347073</v>
      </c>
      <c r="H90" s="32">
        <v>4581043944</v>
      </c>
      <c r="I90" s="33">
        <f t="shared" si="17"/>
        <v>-2163303129</v>
      </c>
      <c r="J90" s="34">
        <f t="shared" si="18"/>
        <v>67.924202215801358</v>
      </c>
    </row>
    <row r="91" spans="2:10" ht="12.75" customHeight="1" x14ac:dyDescent="0.2">
      <c r="B91" s="30" t="s">
        <v>154</v>
      </c>
      <c r="C91" s="31" t="s">
        <v>155</v>
      </c>
      <c r="D91" s="32">
        <v>25750000</v>
      </c>
      <c r="E91" s="32">
        <v>0</v>
      </c>
      <c r="F91" s="32">
        <v>0</v>
      </c>
      <c r="G91" s="32">
        <v>25750000</v>
      </c>
      <c r="H91" s="32">
        <v>0</v>
      </c>
      <c r="I91" s="33">
        <f t="shared" si="17"/>
        <v>-25750000</v>
      </c>
      <c r="J91" s="34">
        <f t="shared" si="18"/>
        <v>0</v>
      </c>
    </row>
    <row r="92" spans="2:10" ht="12.75" customHeight="1" x14ac:dyDescent="0.2">
      <c r="B92" s="30"/>
      <c r="C92" s="31"/>
      <c r="D92" s="32"/>
      <c r="E92" s="32"/>
      <c r="F92" s="32"/>
      <c r="G92" s="32"/>
      <c r="H92" s="32"/>
      <c r="I92" s="33"/>
      <c r="J92" s="34"/>
    </row>
    <row r="93" spans="2:10" ht="12.75" customHeight="1" x14ac:dyDescent="0.2">
      <c r="B93" s="22" t="s">
        <v>156</v>
      </c>
      <c r="C93" s="23" t="s">
        <v>157</v>
      </c>
      <c r="D93" s="24">
        <f>D95</f>
        <v>109692670622</v>
      </c>
      <c r="E93" s="24">
        <f t="shared" ref="E93:H93" si="24">E95</f>
        <v>16333351124</v>
      </c>
      <c r="F93" s="24">
        <f t="shared" si="24"/>
        <v>380259720</v>
      </c>
      <c r="G93" s="24">
        <f t="shared" si="24"/>
        <v>125645762026</v>
      </c>
      <c r="H93" s="24">
        <f t="shared" si="24"/>
        <v>87743879657</v>
      </c>
      <c r="I93" s="20">
        <f t="shared" si="17"/>
        <v>-37901882369</v>
      </c>
      <c r="J93" s="21">
        <f t="shared" si="18"/>
        <v>69.834332843508946</v>
      </c>
    </row>
    <row r="94" spans="2:10" ht="12.75" customHeight="1" x14ac:dyDescent="0.2">
      <c r="B94" s="22"/>
      <c r="C94" s="23"/>
      <c r="D94" s="24"/>
      <c r="E94" s="24"/>
      <c r="F94" s="24"/>
      <c r="G94" s="24"/>
      <c r="H94" s="24"/>
      <c r="I94" s="20"/>
      <c r="J94" s="21"/>
    </row>
    <row r="95" spans="2:10" ht="12.75" customHeight="1" x14ac:dyDescent="0.2">
      <c r="B95" s="22" t="s">
        <v>158</v>
      </c>
      <c r="C95" s="23" t="s">
        <v>159</v>
      </c>
      <c r="D95" s="24">
        <f>D96+D99+D101+D103</f>
        <v>109692670622</v>
      </c>
      <c r="E95" s="24">
        <f t="shared" ref="E95:H95" si="25">E96+E99+E101+E103</f>
        <v>16333351124</v>
      </c>
      <c r="F95" s="24">
        <f t="shared" si="25"/>
        <v>380259720</v>
      </c>
      <c r="G95" s="24">
        <f t="shared" si="25"/>
        <v>125645762026</v>
      </c>
      <c r="H95" s="24">
        <f t="shared" si="25"/>
        <v>87743879657</v>
      </c>
      <c r="I95" s="20">
        <f t="shared" si="17"/>
        <v>-37901882369</v>
      </c>
      <c r="J95" s="21">
        <f t="shared" si="18"/>
        <v>69.834332843508946</v>
      </c>
    </row>
    <row r="96" spans="2:10" ht="12.75" customHeight="1" x14ac:dyDescent="0.2">
      <c r="B96" s="25" t="s">
        <v>160</v>
      </c>
      <c r="C96" s="26" t="s">
        <v>161</v>
      </c>
      <c r="D96" s="27">
        <f>D97+D98</f>
        <v>109692670622</v>
      </c>
      <c r="E96" s="27">
        <f t="shared" ref="E96:H96" si="26">E97+E98</f>
        <v>4903721206</v>
      </c>
      <c r="F96" s="27">
        <f t="shared" si="26"/>
        <v>380259720</v>
      </c>
      <c r="G96" s="27">
        <f t="shared" si="26"/>
        <v>114216132108</v>
      </c>
      <c r="H96" s="27">
        <f t="shared" si="26"/>
        <v>85569940159</v>
      </c>
      <c r="I96" s="28">
        <f t="shared" si="17"/>
        <v>-28646191949</v>
      </c>
      <c r="J96" s="29">
        <f t="shared" si="18"/>
        <v>74.919311816729305</v>
      </c>
    </row>
    <row r="97" spans="2:12" ht="12.75" customHeight="1" x14ac:dyDescent="0.2">
      <c r="B97" s="30" t="s">
        <v>162</v>
      </c>
      <c r="C97" s="31" t="s">
        <v>163</v>
      </c>
      <c r="D97" s="32">
        <v>107708565514</v>
      </c>
      <c r="E97" s="32">
        <v>4881733967</v>
      </c>
      <c r="F97" s="32">
        <v>380259720</v>
      </c>
      <c r="G97" s="32">
        <v>112210039761</v>
      </c>
      <c r="H97" s="32">
        <v>83563847812</v>
      </c>
      <c r="I97" s="33">
        <f t="shared" si="17"/>
        <v>-28646191949</v>
      </c>
      <c r="J97" s="34">
        <f t="shared" si="18"/>
        <v>74.470918992619104</v>
      </c>
    </row>
    <row r="98" spans="2:12" ht="12.75" customHeight="1" x14ac:dyDescent="0.2">
      <c r="B98" s="30" t="s">
        <v>164</v>
      </c>
      <c r="C98" s="31" t="s">
        <v>165</v>
      </c>
      <c r="D98" s="32">
        <v>1984105108</v>
      </c>
      <c r="E98" s="32">
        <v>21987239</v>
      </c>
      <c r="F98" s="32">
        <v>0</v>
      </c>
      <c r="G98" s="32">
        <v>2006092347</v>
      </c>
      <c r="H98" s="32">
        <v>2006092347</v>
      </c>
      <c r="I98" s="33">
        <f t="shared" si="17"/>
        <v>0</v>
      </c>
      <c r="J98" s="34">
        <f t="shared" si="18"/>
        <v>100</v>
      </c>
    </row>
    <row r="99" spans="2:12" ht="12.75" customHeight="1" x14ac:dyDescent="0.2">
      <c r="B99" s="25" t="s">
        <v>166</v>
      </c>
      <c r="C99" s="26" t="s">
        <v>167</v>
      </c>
      <c r="D99" s="27">
        <f>D100</f>
        <v>0</v>
      </c>
      <c r="E99" s="27">
        <f t="shared" ref="E99:H99" si="27">E100</f>
        <v>820444905</v>
      </c>
      <c r="F99" s="27">
        <f t="shared" si="27"/>
        <v>0</v>
      </c>
      <c r="G99" s="27">
        <f t="shared" si="27"/>
        <v>820444905</v>
      </c>
      <c r="H99" s="27">
        <f t="shared" si="27"/>
        <v>0</v>
      </c>
      <c r="I99" s="28">
        <f t="shared" si="17"/>
        <v>-820444905</v>
      </c>
      <c r="J99" s="29">
        <f t="shared" si="18"/>
        <v>0</v>
      </c>
    </row>
    <row r="100" spans="2:12" ht="12.75" customHeight="1" x14ac:dyDescent="0.2">
      <c r="B100" s="30" t="s">
        <v>168</v>
      </c>
      <c r="C100" s="31" t="s">
        <v>169</v>
      </c>
      <c r="D100" s="32">
        <v>0</v>
      </c>
      <c r="E100" s="32">
        <v>820444905</v>
      </c>
      <c r="F100" s="32">
        <v>0</v>
      </c>
      <c r="G100" s="32">
        <v>820444905</v>
      </c>
      <c r="H100" s="32">
        <v>0</v>
      </c>
      <c r="I100" s="33">
        <f t="shared" si="17"/>
        <v>-820444905</v>
      </c>
      <c r="J100" s="34">
        <f t="shared" si="18"/>
        <v>0</v>
      </c>
    </row>
    <row r="101" spans="2:12" ht="12.75" customHeight="1" x14ac:dyDescent="0.2">
      <c r="B101" s="25" t="s">
        <v>170</v>
      </c>
      <c r="C101" s="26" t="s">
        <v>171</v>
      </c>
      <c r="D101" s="27">
        <f>D102</f>
        <v>0</v>
      </c>
      <c r="E101" s="27">
        <f t="shared" ref="E101:H101" si="28">E102</f>
        <v>1592543572</v>
      </c>
      <c r="F101" s="27">
        <f t="shared" si="28"/>
        <v>0</v>
      </c>
      <c r="G101" s="27">
        <f t="shared" si="28"/>
        <v>1592543572</v>
      </c>
      <c r="H101" s="27">
        <f t="shared" si="28"/>
        <v>1592543572</v>
      </c>
      <c r="I101" s="28">
        <f t="shared" si="17"/>
        <v>0</v>
      </c>
      <c r="J101" s="29">
        <f t="shared" si="18"/>
        <v>100</v>
      </c>
      <c r="K101" s="11"/>
      <c r="L101" s="11"/>
    </row>
    <row r="102" spans="2:12" ht="12.75" customHeight="1" x14ac:dyDescent="0.2">
      <c r="B102" s="30" t="s">
        <v>172</v>
      </c>
      <c r="C102" s="31" t="s">
        <v>173</v>
      </c>
      <c r="D102" s="32">
        <v>0</v>
      </c>
      <c r="E102" s="32">
        <v>1592543572</v>
      </c>
      <c r="F102" s="32">
        <v>0</v>
      </c>
      <c r="G102" s="32">
        <v>1592543572</v>
      </c>
      <c r="H102" s="32">
        <v>1592543572</v>
      </c>
      <c r="I102" s="33">
        <f t="shared" si="17"/>
        <v>0</v>
      </c>
      <c r="J102" s="34">
        <f t="shared" si="18"/>
        <v>100</v>
      </c>
    </row>
    <row r="103" spans="2:12" ht="12.75" customHeight="1" x14ac:dyDescent="0.2">
      <c r="B103" s="25" t="s">
        <v>174</v>
      </c>
      <c r="C103" s="26" t="s">
        <v>175</v>
      </c>
      <c r="D103" s="27">
        <f>D104+D105+D106</f>
        <v>0</v>
      </c>
      <c r="E103" s="27">
        <f t="shared" ref="E103:H103" si="29">E104+E105+E106</f>
        <v>9016641441</v>
      </c>
      <c r="F103" s="27">
        <f t="shared" si="29"/>
        <v>0</v>
      </c>
      <c r="G103" s="27">
        <f t="shared" si="29"/>
        <v>9016641441</v>
      </c>
      <c r="H103" s="27">
        <f t="shared" si="29"/>
        <v>581395926</v>
      </c>
      <c r="I103" s="28">
        <f t="shared" si="17"/>
        <v>-8435245515</v>
      </c>
      <c r="J103" s="29">
        <f t="shared" si="18"/>
        <v>6.4480320062003011</v>
      </c>
    </row>
    <row r="104" spans="2:12" ht="12.75" customHeight="1" x14ac:dyDescent="0.2">
      <c r="B104" s="30" t="s">
        <v>176</v>
      </c>
      <c r="C104" s="31" t="s">
        <v>177</v>
      </c>
      <c r="D104" s="32">
        <v>0</v>
      </c>
      <c r="E104" s="32">
        <v>2261017889</v>
      </c>
      <c r="F104" s="32">
        <v>0</v>
      </c>
      <c r="G104" s="32">
        <v>2261017889</v>
      </c>
      <c r="H104" s="32">
        <v>0</v>
      </c>
      <c r="I104" s="33">
        <f t="shared" si="17"/>
        <v>-2261017889</v>
      </c>
      <c r="J104" s="34">
        <f t="shared" si="18"/>
        <v>0</v>
      </c>
    </row>
    <row r="105" spans="2:12" ht="12.75" customHeight="1" x14ac:dyDescent="0.2">
      <c r="B105" s="30" t="s">
        <v>178</v>
      </c>
      <c r="C105" s="31" t="s">
        <v>179</v>
      </c>
      <c r="D105" s="32">
        <v>0</v>
      </c>
      <c r="E105" s="32">
        <v>581395926</v>
      </c>
      <c r="F105" s="32">
        <v>0</v>
      </c>
      <c r="G105" s="32">
        <v>581395926</v>
      </c>
      <c r="H105" s="32">
        <v>581395926</v>
      </c>
      <c r="I105" s="33">
        <f t="shared" si="17"/>
        <v>0</v>
      </c>
      <c r="J105" s="34">
        <f t="shared" si="18"/>
        <v>100</v>
      </c>
    </row>
    <row r="106" spans="2:12" ht="12.75" customHeight="1" x14ac:dyDescent="0.2">
      <c r="B106" s="30" t="s">
        <v>180</v>
      </c>
      <c r="C106" s="31" t="s">
        <v>181</v>
      </c>
      <c r="D106" s="32">
        <v>0</v>
      </c>
      <c r="E106" s="32">
        <v>6174227626</v>
      </c>
      <c r="F106" s="32">
        <v>0</v>
      </c>
      <c r="G106" s="32">
        <v>6174227626</v>
      </c>
      <c r="H106" s="32">
        <v>0</v>
      </c>
      <c r="I106" s="33">
        <f t="shared" si="17"/>
        <v>-6174227626</v>
      </c>
      <c r="J106" s="34">
        <f t="shared" si="18"/>
        <v>0</v>
      </c>
    </row>
    <row r="107" spans="2:12" ht="12.75" customHeight="1" x14ac:dyDescent="0.2">
      <c r="B107" s="30"/>
      <c r="C107" s="31"/>
      <c r="D107" s="32"/>
      <c r="E107" s="32"/>
      <c r="F107" s="32"/>
      <c r="G107" s="32"/>
      <c r="H107" s="32"/>
      <c r="I107" s="33"/>
      <c r="J107" s="34"/>
    </row>
    <row r="108" spans="2:12" ht="12.75" customHeight="1" x14ac:dyDescent="0.2">
      <c r="B108" s="22" t="s">
        <v>182</v>
      </c>
      <c r="C108" s="23" t="s">
        <v>183</v>
      </c>
      <c r="D108" s="24">
        <f>D110</f>
        <v>46503711794</v>
      </c>
      <c r="E108" s="24">
        <f>E110</f>
        <v>566005110</v>
      </c>
      <c r="F108" s="24">
        <f>F110</f>
        <v>0</v>
      </c>
      <c r="G108" s="24">
        <f>G110</f>
        <v>47069716904</v>
      </c>
      <c r="H108" s="24">
        <f>H110</f>
        <v>33517931810.450001</v>
      </c>
      <c r="I108" s="20">
        <f t="shared" si="17"/>
        <v>-13551785093.549999</v>
      </c>
      <c r="J108" s="21">
        <f t="shared" si="18"/>
        <v>71.209121310015007</v>
      </c>
    </row>
    <row r="109" spans="2:12" ht="12.75" customHeight="1" x14ac:dyDescent="0.2">
      <c r="B109" s="22"/>
      <c r="C109" s="23"/>
      <c r="D109" s="24"/>
      <c r="E109" s="24"/>
      <c r="F109" s="24"/>
      <c r="G109" s="24"/>
      <c r="H109" s="24"/>
      <c r="I109" s="20"/>
      <c r="J109" s="21"/>
    </row>
    <row r="110" spans="2:12" ht="12.75" customHeight="1" x14ac:dyDescent="0.2">
      <c r="B110" s="22" t="s">
        <v>184</v>
      </c>
      <c r="C110" s="23" t="s">
        <v>185</v>
      </c>
      <c r="D110" s="24">
        <f>D111</f>
        <v>46503711794</v>
      </c>
      <c r="E110" s="24">
        <f t="shared" ref="E110:H110" si="30">E111</f>
        <v>566005110</v>
      </c>
      <c r="F110" s="24">
        <f t="shared" si="30"/>
        <v>0</v>
      </c>
      <c r="G110" s="24">
        <f t="shared" si="30"/>
        <v>47069716904</v>
      </c>
      <c r="H110" s="24">
        <f t="shared" si="30"/>
        <v>33517931810.450001</v>
      </c>
      <c r="I110" s="20">
        <f t="shared" si="17"/>
        <v>-13551785093.549999</v>
      </c>
      <c r="J110" s="21">
        <f t="shared" si="18"/>
        <v>71.209121310015007</v>
      </c>
    </row>
    <row r="111" spans="2:12" ht="12.75" customHeight="1" x14ac:dyDescent="0.2">
      <c r="B111" s="25" t="s">
        <v>186</v>
      </c>
      <c r="C111" s="26" t="s">
        <v>187</v>
      </c>
      <c r="D111" s="27">
        <f>D112+D113+D114</f>
        <v>46503711794</v>
      </c>
      <c r="E111" s="27">
        <f t="shared" ref="E111:H111" si="31">E112+E113+E114</f>
        <v>566005110</v>
      </c>
      <c r="F111" s="27">
        <f t="shared" si="31"/>
        <v>0</v>
      </c>
      <c r="G111" s="27">
        <f t="shared" si="31"/>
        <v>47069716904</v>
      </c>
      <c r="H111" s="27">
        <f t="shared" si="31"/>
        <v>33517931810.450001</v>
      </c>
      <c r="I111" s="28">
        <f t="shared" si="17"/>
        <v>-13551785093.549999</v>
      </c>
      <c r="J111" s="29">
        <f t="shared" si="18"/>
        <v>71.209121310015007</v>
      </c>
    </row>
    <row r="112" spans="2:12" ht="12.75" customHeight="1" x14ac:dyDescent="0.2">
      <c r="B112" s="30" t="s">
        <v>188</v>
      </c>
      <c r="C112" s="31" t="s">
        <v>189</v>
      </c>
      <c r="D112" s="32">
        <v>43604124332</v>
      </c>
      <c r="E112" s="32">
        <v>0</v>
      </c>
      <c r="F112" s="32">
        <v>0</v>
      </c>
      <c r="G112" s="32">
        <v>43604124332</v>
      </c>
      <c r="H112" s="32">
        <v>32178555159</v>
      </c>
      <c r="I112" s="33">
        <f t="shared" si="17"/>
        <v>-11425569173</v>
      </c>
      <c r="J112" s="34">
        <f t="shared" si="18"/>
        <v>73.797044779511708</v>
      </c>
    </row>
    <row r="113" spans="2:10" ht="12.75" customHeight="1" x14ac:dyDescent="0.2">
      <c r="B113" s="30" t="s">
        <v>190</v>
      </c>
      <c r="C113" s="31" t="s">
        <v>191</v>
      </c>
      <c r="D113" s="32">
        <v>2899587462</v>
      </c>
      <c r="E113" s="32">
        <v>566005110</v>
      </c>
      <c r="F113" s="32">
        <v>0</v>
      </c>
      <c r="G113" s="32">
        <v>3465592572</v>
      </c>
      <c r="H113" s="32">
        <v>810433389.23000002</v>
      </c>
      <c r="I113" s="33">
        <f t="shared" si="17"/>
        <v>-2655159182.77</v>
      </c>
      <c r="J113" s="34">
        <f t="shared" si="18"/>
        <v>23.385131760087351</v>
      </c>
    </row>
    <row r="114" spans="2:10" ht="12.75" customHeight="1" x14ac:dyDescent="0.2">
      <c r="B114" s="30" t="s">
        <v>192</v>
      </c>
      <c r="C114" s="31" t="s">
        <v>193</v>
      </c>
      <c r="D114" s="32">
        <v>0</v>
      </c>
      <c r="E114" s="32">
        <v>0</v>
      </c>
      <c r="F114" s="32">
        <v>0</v>
      </c>
      <c r="G114" s="32">
        <v>0</v>
      </c>
      <c r="H114" s="32">
        <v>528943262.22000003</v>
      </c>
      <c r="I114" s="33">
        <f t="shared" si="17"/>
        <v>528943262.22000003</v>
      </c>
      <c r="J114" s="34">
        <v>0</v>
      </c>
    </row>
    <row r="115" spans="2:10" ht="12.75" customHeight="1" thickBot="1" x14ac:dyDescent="0.25">
      <c r="B115" s="35"/>
      <c r="C115" s="36"/>
      <c r="D115" s="37"/>
      <c r="E115" s="37"/>
      <c r="F115" s="37"/>
      <c r="G115" s="37"/>
      <c r="H115" s="37"/>
      <c r="I115" s="38"/>
      <c r="J115" s="39"/>
    </row>
    <row r="116" spans="2:10" ht="12.75" customHeight="1" x14ac:dyDescent="0.2">
      <c r="B116" s="42" t="s">
        <v>194</v>
      </c>
      <c r="C116" s="43" t="s">
        <v>195</v>
      </c>
      <c r="D116" s="44">
        <f>D118</f>
        <v>0</v>
      </c>
      <c r="E116" s="44">
        <f>E118</f>
        <v>64604051656</v>
      </c>
      <c r="F116" s="44">
        <f>F118</f>
        <v>0</v>
      </c>
      <c r="G116" s="44">
        <f>G118</f>
        <v>64604051656</v>
      </c>
      <c r="H116" s="44">
        <f>H118</f>
        <v>0</v>
      </c>
      <c r="I116" s="45">
        <f t="shared" si="17"/>
        <v>-64604051656</v>
      </c>
      <c r="J116" s="46">
        <f t="shared" si="18"/>
        <v>0</v>
      </c>
    </row>
    <row r="117" spans="2:10" ht="12.75" customHeight="1" x14ac:dyDescent="0.2">
      <c r="B117" s="22"/>
      <c r="C117" s="23"/>
      <c r="D117" s="24"/>
      <c r="E117" s="24"/>
      <c r="F117" s="24"/>
      <c r="G117" s="24"/>
      <c r="H117" s="24"/>
      <c r="I117" s="20"/>
      <c r="J117" s="21"/>
    </row>
    <row r="118" spans="2:10" ht="12.75" customHeight="1" x14ac:dyDescent="0.2">
      <c r="B118" s="22" t="s">
        <v>196</v>
      </c>
      <c r="C118" s="23" t="s">
        <v>197</v>
      </c>
      <c r="D118" s="24">
        <f>D119</f>
        <v>0</v>
      </c>
      <c r="E118" s="24">
        <f t="shared" ref="E118:H118" si="32">E119</f>
        <v>64604051656</v>
      </c>
      <c r="F118" s="24">
        <f t="shared" si="32"/>
        <v>0</v>
      </c>
      <c r="G118" s="24">
        <f t="shared" si="32"/>
        <v>64604051656</v>
      </c>
      <c r="H118" s="24">
        <f t="shared" si="32"/>
        <v>0</v>
      </c>
      <c r="I118" s="20">
        <f t="shared" si="17"/>
        <v>-64604051656</v>
      </c>
      <c r="J118" s="21">
        <f t="shared" si="18"/>
        <v>0</v>
      </c>
    </row>
    <row r="119" spans="2:10" ht="12.75" customHeight="1" x14ac:dyDescent="0.2">
      <c r="B119" s="25" t="s">
        <v>198</v>
      </c>
      <c r="C119" s="26" t="s">
        <v>199</v>
      </c>
      <c r="D119" s="27">
        <f>D120+D121+D122+D123+D124+D125+D126+D127+D128+D129+D130+D131+D132+D133</f>
        <v>0</v>
      </c>
      <c r="E119" s="27">
        <f t="shared" ref="E119:H119" si="33">E120+E121+E122+E123+E124+E125+E126+E127+E128+E129+E130+E131+E132+E133</f>
        <v>64604051656</v>
      </c>
      <c r="F119" s="27">
        <f t="shared" si="33"/>
        <v>0</v>
      </c>
      <c r="G119" s="27">
        <f t="shared" si="33"/>
        <v>64604051656</v>
      </c>
      <c r="H119" s="27">
        <f t="shared" si="33"/>
        <v>0</v>
      </c>
      <c r="I119" s="28">
        <f t="shared" si="17"/>
        <v>-64604051656</v>
      </c>
      <c r="J119" s="29">
        <f t="shared" si="18"/>
        <v>0</v>
      </c>
    </row>
    <row r="120" spans="2:10" ht="12.75" customHeight="1" x14ac:dyDescent="0.2">
      <c r="B120" s="30" t="s">
        <v>200</v>
      </c>
      <c r="C120" s="31" t="s">
        <v>201</v>
      </c>
      <c r="D120" s="32">
        <v>0</v>
      </c>
      <c r="E120" s="32">
        <v>1854250000</v>
      </c>
      <c r="F120" s="32">
        <v>0</v>
      </c>
      <c r="G120" s="32">
        <v>1854250000</v>
      </c>
      <c r="H120" s="32">
        <v>0</v>
      </c>
      <c r="I120" s="33">
        <f t="shared" si="17"/>
        <v>-1854250000</v>
      </c>
      <c r="J120" s="34">
        <f t="shared" si="18"/>
        <v>0</v>
      </c>
    </row>
    <row r="121" spans="2:10" ht="12.75" customHeight="1" x14ac:dyDescent="0.2">
      <c r="B121" s="30" t="s">
        <v>202</v>
      </c>
      <c r="C121" s="31" t="s">
        <v>203</v>
      </c>
      <c r="D121" s="32">
        <v>0</v>
      </c>
      <c r="E121" s="32">
        <v>2346969202</v>
      </c>
      <c r="F121" s="32">
        <v>0</v>
      </c>
      <c r="G121" s="32">
        <v>2346969202</v>
      </c>
      <c r="H121" s="32">
        <v>0</v>
      </c>
      <c r="I121" s="33">
        <f t="shared" si="17"/>
        <v>-2346969202</v>
      </c>
      <c r="J121" s="34">
        <f t="shared" si="18"/>
        <v>0</v>
      </c>
    </row>
    <row r="122" spans="2:10" ht="12.75" customHeight="1" x14ac:dyDescent="0.2">
      <c r="B122" s="30" t="s">
        <v>204</v>
      </c>
      <c r="C122" s="31" t="s">
        <v>205</v>
      </c>
      <c r="D122" s="32">
        <v>0</v>
      </c>
      <c r="E122" s="32">
        <v>3029257024</v>
      </c>
      <c r="F122" s="32">
        <v>0</v>
      </c>
      <c r="G122" s="32">
        <v>3029257024</v>
      </c>
      <c r="H122" s="32">
        <v>0</v>
      </c>
      <c r="I122" s="33">
        <f t="shared" si="17"/>
        <v>-3029257024</v>
      </c>
      <c r="J122" s="34">
        <f t="shared" si="18"/>
        <v>0</v>
      </c>
    </row>
    <row r="123" spans="2:10" ht="12.75" customHeight="1" x14ac:dyDescent="0.2">
      <c r="B123" s="30" t="s">
        <v>206</v>
      </c>
      <c r="C123" s="31" t="s">
        <v>207</v>
      </c>
      <c r="D123" s="32">
        <v>0</v>
      </c>
      <c r="E123" s="32">
        <v>1999833255</v>
      </c>
      <c r="F123" s="32">
        <v>0</v>
      </c>
      <c r="G123" s="32">
        <v>1999833255</v>
      </c>
      <c r="H123" s="32">
        <v>0</v>
      </c>
      <c r="I123" s="33">
        <f t="shared" si="17"/>
        <v>-1999833255</v>
      </c>
      <c r="J123" s="34">
        <f t="shared" si="18"/>
        <v>0</v>
      </c>
    </row>
    <row r="124" spans="2:10" ht="12.75" customHeight="1" x14ac:dyDescent="0.2">
      <c r="B124" s="30" t="s">
        <v>208</v>
      </c>
      <c r="C124" s="31" t="s">
        <v>209</v>
      </c>
      <c r="D124" s="32">
        <v>0</v>
      </c>
      <c r="E124" s="32">
        <v>1996235775</v>
      </c>
      <c r="F124" s="32">
        <v>0</v>
      </c>
      <c r="G124" s="32">
        <v>1996235775</v>
      </c>
      <c r="H124" s="32">
        <v>0</v>
      </c>
      <c r="I124" s="33">
        <f t="shared" si="17"/>
        <v>-1996235775</v>
      </c>
      <c r="J124" s="34">
        <f t="shared" si="18"/>
        <v>0</v>
      </c>
    </row>
    <row r="125" spans="2:10" ht="12.75" customHeight="1" x14ac:dyDescent="0.2">
      <c r="B125" s="30" t="s">
        <v>210</v>
      </c>
      <c r="C125" s="31" t="s">
        <v>211</v>
      </c>
      <c r="D125" s="32">
        <v>0</v>
      </c>
      <c r="E125" s="32">
        <v>1965943316</v>
      </c>
      <c r="F125" s="32">
        <v>0</v>
      </c>
      <c r="G125" s="32">
        <v>1965943316</v>
      </c>
      <c r="H125" s="32">
        <v>0</v>
      </c>
      <c r="I125" s="33">
        <f t="shared" si="17"/>
        <v>-1965943316</v>
      </c>
      <c r="J125" s="34">
        <f t="shared" si="18"/>
        <v>0</v>
      </c>
    </row>
    <row r="126" spans="2:10" ht="12.75" customHeight="1" x14ac:dyDescent="0.2">
      <c r="B126" s="30" t="s">
        <v>212</v>
      </c>
      <c r="C126" s="31" t="s">
        <v>213</v>
      </c>
      <c r="D126" s="32">
        <v>0</v>
      </c>
      <c r="E126" s="32">
        <v>1999112639</v>
      </c>
      <c r="F126" s="32">
        <v>0</v>
      </c>
      <c r="G126" s="32">
        <v>1999112639</v>
      </c>
      <c r="H126" s="32">
        <v>0</v>
      </c>
      <c r="I126" s="33">
        <f t="shared" si="17"/>
        <v>-1999112639</v>
      </c>
      <c r="J126" s="34">
        <f t="shared" si="18"/>
        <v>0</v>
      </c>
    </row>
    <row r="127" spans="2:10" ht="12.75" customHeight="1" x14ac:dyDescent="0.2">
      <c r="B127" s="30" t="s">
        <v>214</v>
      </c>
      <c r="C127" s="31" t="s">
        <v>215</v>
      </c>
      <c r="D127" s="32">
        <v>0</v>
      </c>
      <c r="E127" s="32">
        <v>1998157619</v>
      </c>
      <c r="F127" s="32">
        <v>0</v>
      </c>
      <c r="G127" s="32">
        <v>1998157619</v>
      </c>
      <c r="H127" s="32">
        <v>0</v>
      </c>
      <c r="I127" s="33">
        <f t="shared" si="17"/>
        <v>-1998157619</v>
      </c>
      <c r="J127" s="34">
        <f t="shared" si="18"/>
        <v>0</v>
      </c>
    </row>
    <row r="128" spans="2:10" ht="12.75" customHeight="1" x14ac:dyDescent="0.2">
      <c r="B128" s="30" t="s">
        <v>216</v>
      </c>
      <c r="C128" s="31" t="s">
        <v>217</v>
      </c>
      <c r="D128" s="32">
        <v>0</v>
      </c>
      <c r="E128" s="32">
        <v>374921465</v>
      </c>
      <c r="F128" s="32">
        <v>0</v>
      </c>
      <c r="G128" s="32">
        <v>374921465</v>
      </c>
      <c r="H128" s="32">
        <v>0</v>
      </c>
      <c r="I128" s="33">
        <f t="shared" si="17"/>
        <v>-374921465</v>
      </c>
      <c r="J128" s="34">
        <f t="shared" si="18"/>
        <v>0</v>
      </c>
    </row>
    <row r="129" spans="2:10" ht="12.75" customHeight="1" x14ac:dyDescent="0.2">
      <c r="B129" s="30" t="s">
        <v>218</v>
      </c>
      <c r="C129" s="31" t="s">
        <v>219</v>
      </c>
      <c r="D129" s="32">
        <v>0</v>
      </c>
      <c r="E129" s="32">
        <v>9089375640</v>
      </c>
      <c r="F129" s="32">
        <v>0</v>
      </c>
      <c r="G129" s="32">
        <v>9089375640</v>
      </c>
      <c r="H129" s="32">
        <v>0</v>
      </c>
      <c r="I129" s="33">
        <f t="shared" si="17"/>
        <v>-9089375640</v>
      </c>
      <c r="J129" s="34">
        <f t="shared" si="18"/>
        <v>0</v>
      </c>
    </row>
    <row r="130" spans="2:10" ht="12.75" customHeight="1" x14ac:dyDescent="0.2">
      <c r="B130" s="30" t="s">
        <v>220</v>
      </c>
      <c r="C130" s="31" t="s">
        <v>221</v>
      </c>
      <c r="D130" s="32">
        <v>0</v>
      </c>
      <c r="E130" s="32">
        <v>13692943309</v>
      </c>
      <c r="F130" s="32">
        <v>0</v>
      </c>
      <c r="G130" s="32">
        <v>13692943309</v>
      </c>
      <c r="H130" s="32">
        <v>0</v>
      </c>
      <c r="I130" s="33">
        <f t="shared" si="17"/>
        <v>-13692943309</v>
      </c>
      <c r="J130" s="34">
        <f t="shared" si="18"/>
        <v>0</v>
      </c>
    </row>
    <row r="131" spans="2:10" ht="12.75" customHeight="1" x14ac:dyDescent="0.2">
      <c r="B131" s="30" t="s">
        <v>222</v>
      </c>
      <c r="C131" s="31" t="s">
        <v>223</v>
      </c>
      <c r="D131" s="32">
        <v>0</v>
      </c>
      <c r="E131" s="32">
        <v>2750000000</v>
      </c>
      <c r="F131" s="32">
        <v>0</v>
      </c>
      <c r="G131" s="32">
        <v>2750000000</v>
      </c>
      <c r="H131" s="32">
        <v>0</v>
      </c>
      <c r="I131" s="33">
        <f t="shared" si="17"/>
        <v>-2750000000</v>
      </c>
      <c r="J131" s="34">
        <f t="shared" si="18"/>
        <v>0</v>
      </c>
    </row>
    <row r="132" spans="2:10" ht="12.75" customHeight="1" x14ac:dyDescent="0.2">
      <c r="B132" s="30" t="s">
        <v>224</v>
      </c>
      <c r="C132" s="31" t="s">
        <v>225</v>
      </c>
      <c r="D132" s="32">
        <v>0</v>
      </c>
      <c r="E132" s="32">
        <v>14999477266</v>
      </c>
      <c r="F132" s="32">
        <v>0</v>
      </c>
      <c r="G132" s="32">
        <v>14999477266</v>
      </c>
      <c r="H132" s="32">
        <v>0</v>
      </c>
      <c r="I132" s="33">
        <f t="shared" si="17"/>
        <v>-14999477266</v>
      </c>
      <c r="J132" s="34">
        <f t="shared" si="18"/>
        <v>0</v>
      </c>
    </row>
    <row r="133" spans="2:10" ht="12.75" customHeight="1" x14ac:dyDescent="0.2">
      <c r="B133" s="30" t="s">
        <v>226</v>
      </c>
      <c r="C133" s="31" t="s">
        <v>227</v>
      </c>
      <c r="D133" s="32">
        <v>0</v>
      </c>
      <c r="E133" s="32">
        <v>6507575146</v>
      </c>
      <c r="F133" s="32">
        <v>0</v>
      </c>
      <c r="G133" s="32">
        <v>6507575146</v>
      </c>
      <c r="H133" s="32">
        <v>0</v>
      </c>
      <c r="I133" s="33">
        <f t="shared" si="17"/>
        <v>-6507575146</v>
      </c>
      <c r="J133" s="34">
        <f t="shared" si="18"/>
        <v>0</v>
      </c>
    </row>
    <row r="134" spans="2:10" x14ac:dyDescent="0.2">
      <c r="B134" s="47"/>
      <c r="C134" s="48"/>
      <c r="D134" s="48"/>
      <c r="E134" s="48"/>
      <c r="F134" s="48"/>
      <c r="G134" s="48"/>
      <c r="H134" s="48"/>
      <c r="I134" s="48"/>
      <c r="J134" s="49"/>
    </row>
    <row r="135" spans="2:10" x14ac:dyDescent="0.2">
      <c r="B135" s="47"/>
      <c r="C135" s="48"/>
      <c r="D135" s="48"/>
      <c r="E135" s="48"/>
      <c r="F135" s="48"/>
      <c r="G135" s="48"/>
      <c r="H135" s="48"/>
      <c r="I135" s="48"/>
      <c r="J135" s="49"/>
    </row>
    <row r="136" spans="2:10" x14ac:dyDescent="0.2">
      <c r="B136" s="53" t="s">
        <v>246</v>
      </c>
      <c r="C136" s="54"/>
      <c r="D136" s="54"/>
      <c r="E136" s="54"/>
      <c r="F136" s="54"/>
      <c r="G136" s="54"/>
      <c r="H136" s="54"/>
      <c r="I136" s="54"/>
      <c r="J136" s="55"/>
    </row>
    <row r="137" spans="2:10" x14ac:dyDescent="0.2">
      <c r="B137" s="56" t="s">
        <v>247</v>
      </c>
      <c r="C137" s="57"/>
      <c r="D137" s="57"/>
      <c r="E137" s="57"/>
      <c r="F137" s="57"/>
      <c r="G137" s="57"/>
      <c r="H137" s="57"/>
      <c r="I137" s="57"/>
      <c r="J137" s="58"/>
    </row>
    <row r="138" spans="2:10" ht="23.25" customHeight="1" thickBot="1" x14ac:dyDescent="0.25">
      <c r="B138" s="59" t="s">
        <v>248</v>
      </c>
      <c r="C138" s="60"/>
      <c r="D138" s="60"/>
      <c r="E138" s="60"/>
      <c r="F138" s="60"/>
      <c r="G138" s="60"/>
      <c r="H138" s="60"/>
      <c r="I138" s="60"/>
      <c r="J138" s="61"/>
    </row>
    <row r="139" spans="2:10" x14ac:dyDescent="0.2">
      <c r="B139" s="47"/>
      <c r="C139" s="48"/>
      <c r="D139" s="48"/>
      <c r="E139" s="48"/>
      <c r="F139" s="48"/>
      <c r="G139" s="48"/>
      <c r="H139" s="48"/>
      <c r="I139" s="48"/>
      <c r="J139" s="49"/>
    </row>
    <row r="140" spans="2:10" x14ac:dyDescent="0.2">
      <c r="B140" s="47"/>
      <c r="C140" s="48"/>
      <c r="D140" s="48"/>
      <c r="E140" s="48"/>
      <c r="F140" s="48"/>
      <c r="G140" s="48"/>
      <c r="H140" s="48"/>
      <c r="I140" s="48"/>
      <c r="J140" s="49"/>
    </row>
    <row r="141" spans="2:10" x14ac:dyDescent="0.2">
      <c r="B141" s="47"/>
      <c r="C141" s="48"/>
      <c r="D141" s="48"/>
      <c r="E141" s="48"/>
      <c r="F141" s="48"/>
      <c r="G141" s="48"/>
      <c r="H141" s="48"/>
      <c r="I141" s="48"/>
      <c r="J141" s="49"/>
    </row>
    <row r="142" spans="2:10" x14ac:dyDescent="0.2">
      <c r="B142" s="47"/>
      <c r="C142" s="48"/>
      <c r="D142" s="48"/>
      <c r="E142" s="48"/>
      <c r="F142" s="48"/>
      <c r="G142" s="48"/>
      <c r="H142" s="48"/>
      <c r="I142" s="48"/>
      <c r="J142" s="49"/>
    </row>
    <row r="143" spans="2:10" x14ac:dyDescent="0.2">
      <c r="B143" s="47"/>
      <c r="C143" s="48"/>
      <c r="D143" s="48"/>
      <c r="E143" s="48"/>
      <c r="F143" s="48"/>
      <c r="G143" s="48"/>
      <c r="H143" s="48"/>
      <c r="I143" s="48"/>
      <c r="J143" s="49"/>
    </row>
    <row r="144" spans="2:10" x14ac:dyDescent="0.2">
      <c r="B144" s="47"/>
      <c r="C144" s="48"/>
      <c r="D144" s="48"/>
      <c r="E144" s="48"/>
      <c r="F144" s="48"/>
      <c r="G144" s="48"/>
      <c r="H144" s="48"/>
      <c r="I144" s="48"/>
      <c r="J144" s="49"/>
    </row>
    <row r="145" spans="2:10" x14ac:dyDescent="0.2">
      <c r="B145" s="47"/>
      <c r="C145" s="48"/>
      <c r="D145" s="48"/>
      <c r="E145" s="48"/>
      <c r="F145" s="48"/>
      <c r="G145" s="48"/>
      <c r="H145" s="48"/>
      <c r="I145" s="48"/>
      <c r="J145" s="49"/>
    </row>
    <row r="146" spans="2:10" x14ac:dyDescent="0.2">
      <c r="B146" s="47"/>
      <c r="C146" s="48"/>
      <c r="D146" s="48"/>
      <c r="E146" s="48"/>
      <c r="F146" s="48"/>
      <c r="G146" s="48"/>
      <c r="H146" s="48"/>
      <c r="I146" s="48"/>
      <c r="J146" s="49"/>
    </row>
    <row r="147" spans="2:10" x14ac:dyDescent="0.2">
      <c r="B147" s="47"/>
      <c r="C147" s="48"/>
      <c r="D147" s="48"/>
      <c r="E147" s="48"/>
      <c r="F147" s="48"/>
      <c r="G147" s="48"/>
      <c r="H147" s="48"/>
      <c r="I147" s="48"/>
      <c r="J147" s="49"/>
    </row>
    <row r="148" spans="2:10" x14ac:dyDescent="0.2">
      <c r="B148" s="47"/>
      <c r="C148" s="48"/>
      <c r="D148" s="48"/>
      <c r="E148" s="48"/>
      <c r="F148" s="48"/>
      <c r="G148" s="48"/>
      <c r="H148" s="48"/>
      <c r="I148" s="48"/>
      <c r="J148" s="49"/>
    </row>
    <row r="149" spans="2:10" x14ac:dyDescent="0.2">
      <c r="B149" s="47"/>
      <c r="C149" s="48"/>
      <c r="D149" s="48"/>
      <c r="E149" s="48"/>
      <c r="F149" s="48"/>
      <c r="G149" s="48"/>
      <c r="H149" s="48"/>
      <c r="I149" s="48"/>
      <c r="J149" s="49"/>
    </row>
    <row r="150" spans="2:10" x14ac:dyDescent="0.2">
      <c r="B150" s="47"/>
      <c r="C150" s="48"/>
      <c r="D150" s="48"/>
      <c r="E150" s="48"/>
      <c r="F150" s="48"/>
      <c r="G150" s="48"/>
      <c r="H150" s="48"/>
      <c r="I150" s="48"/>
      <c r="J150" s="49"/>
    </row>
    <row r="151" spans="2:10" x14ac:dyDescent="0.2">
      <c r="B151" s="47"/>
      <c r="C151" s="48"/>
      <c r="D151" s="48"/>
      <c r="E151" s="48"/>
      <c r="F151" s="48"/>
      <c r="G151" s="48"/>
      <c r="H151" s="48"/>
      <c r="I151" s="48"/>
      <c r="J151" s="49"/>
    </row>
    <row r="152" spans="2:10" x14ac:dyDescent="0.2">
      <c r="B152" s="47"/>
      <c r="C152" s="48"/>
      <c r="D152" s="48"/>
      <c r="E152" s="48"/>
      <c r="F152" s="48"/>
      <c r="G152" s="48"/>
      <c r="H152" s="48"/>
      <c r="I152" s="48"/>
      <c r="J152" s="49"/>
    </row>
    <row r="153" spans="2:10" x14ac:dyDescent="0.2">
      <c r="B153" s="47"/>
      <c r="C153" s="48"/>
      <c r="D153" s="48"/>
      <c r="E153" s="48"/>
      <c r="F153" s="48"/>
      <c r="G153" s="48"/>
      <c r="H153" s="48"/>
      <c r="I153" s="48"/>
      <c r="J153" s="49"/>
    </row>
    <row r="154" spans="2:10" ht="12" thickBot="1" x14ac:dyDescent="0.25">
      <c r="B154" s="50"/>
      <c r="C154" s="51"/>
      <c r="D154" s="51"/>
      <c r="E154" s="51"/>
      <c r="F154" s="51"/>
      <c r="G154" s="51"/>
      <c r="H154" s="51"/>
      <c r="I154" s="51"/>
      <c r="J154" s="52"/>
    </row>
  </sheetData>
  <mergeCells count="19">
    <mergeCell ref="E8:F8"/>
    <mergeCell ref="G8:G9"/>
    <mergeCell ref="H8:H9"/>
    <mergeCell ref="B136:J136"/>
    <mergeCell ref="B137:J137"/>
    <mergeCell ref="B138:J138"/>
    <mergeCell ref="C1:H1"/>
    <mergeCell ref="I1:I7"/>
    <mergeCell ref="C2:H2"/>
    <mergeCell ref="C3:H3"/>
    <mergeCell ref="C4:H4"/>
    <mergeCell ref="C5:H5"/>
    <mergeCell ref="C6:H6"/>
    <mergeCell ref="I8:I9"/>
    <mergeCell ref="J8:J9"/>
    <mergeCell ref="E10:F10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2021-11-03T15:30:19Z</cp:lastPrinted>
  <dcterms:created xsi:type="dcterms:W3CDTF">2021-10-15T13:24:28Z</dcterms:created>
  <dcterms:modified xsi:type="dcterms:W3CDTF">2021-11-03T15:31:41Z</dcterms:modified>
</cp:coreProperties>
</file>