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JULIO\"/>
    </mc:Choice>
  </mc:AlternateContent>
  <bookViews>
    <workbookView xWindow="0" yWindow="0" windowWidth="28800" windowHeight="114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J16" i="3" l="1"/>
  <c r="J17" i="3"/>
  <c r="J19" i="3"/>
  <c r="J20" i="3"/>
  <c r="J22" i="3"/>
  <c r="J23" i="3"/>
  <c r="J25" i="3"/>
  <c r="J26" i="3"/>
  <c r="J27" i="3"/>
  <c r="J29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3" i="3"/>
  <c r="J54" i="3"/>
  <c r="J55" i="3"/>
  <c r="J56" i="3"/>
  <c r="J58" i="3"/>
  <c r="J59" i="3"/>
  <c r="J60" i="3"/>
  <c r="J62" i="3"/>
  <c r="J63" i="3"/>
  <c r="J66" i="3"/>
  <c r="J67" i="3"/>
  <c r="J68" i="3"/>
  <c r="J69" i="3"/>
  <c r="J70" i="3"/>
  <c r="J71" i="3"/>
  <c r="J72" i="3"/>
  <c r="J73" i="3"/>
  <c r="J74" i="3"/>
  <c r="J75" i="3"/>
  <c r="J77" i="3"/>
  <c r="J79" i="3"/>
  <c r="J81" i="3"/>
  <c r="J84" i="3"/>
  <c r="J85" i="3"/>
  <c r="J89" i="3"/>
  <c r="J90" i="3"/>
  <c r="J92" i="3"/>
  <c r="J94" i="3"/>
  <c r="J98" i="3"/>
  <c r="J99" i="3"/>
  <c r="J104" i="3"/>
  <c r="J105" i="3"/>
  <c r="J106" i="3"/>
  <c r="J107" i="3"/>
  <c r="J108" i="3"/>
  <c r="J109" i="3"/>
  <c r="J110" i="3"/>
  <c r="J111" i="3"/>
  <c r="J112" i="3"/>
  <c r="J113" i="3"/>
  <c r="J114" i="3"/>
  <c r="I16" i="3"/>
  <c r="I17" i="3"/>
  <c r="I19" i="3"/>
  <c r="I20" i="3"/>
  <c r="I22" i="3"/>
  <c r="I23" i="3"/>
  <c r="I25" i="3"/>
  <c r="I26" i="3"/>
  <c r="I27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58" i="3"/>
  <c r="I59" i="3"/>
  <c r="I60" i="3"/>
  <c r="I62" i="3"/>
  <c r="I63" i="3"/>
  <c r="I66" i="3"/>
  <c r="I67" i="3"/>
  <c r="I68" i="3"/>
  <c r="I69" i="3"/>
  <c r="I70" i="3"/>
  <c r="I71" i="3"/>
  <c r="I72" i="3"/>
  <c r="I73" i="3"/>
  <c r="I74" i="3"/>
  <c r="I75" i="3"/>
  <c r="I77" i="3"/>
  <c r="I79" i="3"/>
  <c r="I81" i="3"/>
  <c r="I84" i="3"/>
  <c r="I85" i="3"/>
  <c r="I89" i="3"/>
  <c r="I90" i="3"/>
  <c r="I92" i="3"/>
  <c r="I94" i="3"/>
  <c r="I98" i="3"/>
  <c r="I99" i="3"/>
  <c r="I100" i="3"/>
  <c r="I104" i="3"/>
  <c r="I105" i="3"/>
  <c r="I106" i="3"/>
  <c r="I107" i="3"/>
  <c r="I108" i="3"/>
  <c r="I109" i="3"/>
  <c r="I110" i="3"/>
  <c r="I111" i="3"/>
  <c r="I112" i="3"/>
  <c r="I113" i="3"/>
  <c r="I114" i="3"/>
  <c r="H15" i="3" l="1"/>
  <c r="G15" i="3"/>
  <c r="F15" i="3"/>
  <c r="E15" i="3"/>
  <c r="H18" i="3"/>
  <c r="G18" i="3"/>
  <c r="F18" i="3"/>
  <c r="E18" i="3"/>
  <c r="H21" i="3"/>
  <c r="G21" i="3"/>
  <c r="F21" i="3"/>
  <c r="E21" i="3"/>
  <c r="H24" i="3"/>
  <c r="G24" i="3"/>
  <c r="F24" i="3"/>
  <c r="E24" i="3"/>
  <c r="H28" i="3"/>
  <c r="G28" i="3"/>
  <c r="F28" i="3"/>
  <c r="E28" i="3"/>
  <c r="H30" i="3"/>
  <c r="G30" i="3"/>
  <c r="F30" i="3"/>
  <c r="E30" i="3"/>
  <c r="H45" i="3"/>
  <c r="G45" i="3"/>
  <c r="F45" i="3"/>
  <c r="E45" i="3"/>
  <c r="H52" i="3"/>
  <c r="G52" i="3"/>
  <c r="F52" i="3"/>
  <c r="E52" i="3"/>
  <c r="H57" i="3"/>
  <c r="G57" i="3"/>
  <c r="F57" i="3"/>
  <c r="E57" i="3"/>
  <c r="H61" i="3"/>
  <c r="G61" i="3"/>
  <c r="F61" i="3"/>
  <c r="E61" i="3"/>
  <c r="H65" i="3"/>
  <c r="G65" i="3"/>
  <c r="F65" i="3"/>
  <c r="E65" i="3"/>
  <c r="E64" i="3" s="1"/>
  <c r="H76" i="3"/>
  <c r="G76" i="3"/>
  <c r="F76" i="3"/>
  <c r="E76" i="3"/>
  <c r="H78" i="3"/>
  <c r="G78" i="3"/>
  <c r="F78" i="3"/>
  <c r="E78" i="3"/>
  <c r="H80" i="3"/>
  <c r="G80" i="3"/>
  <c r="F80" i="3"/>
  <c r="E80" i="3"/>
  <c r="H83" i="3"/>
  <c r="G83" i="3"/>
  <c r="G82" i="3" s="1"/>
  <c r="F83" i="3"/>
  <c r="F82" i="3" s="1"/>
  <c r="E83" i="3"/>
  <c r="E82" i="3" s="1"/>
  <c r="H88" i="3"/>
  <c r="G88" i="3"/>
  <c r="F88" i="3"/>
  <c r="F87" i="3" s="1"/>
  <c r="F86" i="3" s="1"/>
  <c r="E88" i="3"/>
  <c r="H91" i="3"/>
  <c r="G91" i="3"/>
  <c r="F91" i="3"/>
  <c r="E91" i="3"/>
  <c r="H93" i="3"/>
  <c r="G93" i="3"/>
  <c r="F93" i="3"/>
  <c r="E93" i="3"/>
  <c r="H97" i="3"/>
  <c r="G97" i="3"/>
  <c r="G96" i="3" s="1"/>
  <c r="G95" i="3" s="1"/>
  <c r="F97" i="3"/>
  <c r="F96" i="3" s="1"/>
  <c r="F95" i="3" s="1"/>
  <c r="E97" i="3"/>
  <c r="E96" i="3" s="1"/>
  <c r="E95" i="3" s="1"/>
  <c r="H103" i="3"/>
  <c r="G103" i="3"/>
  <c r="G102" i="3" s="1"/>
  <c r="G101" i="3" s="1"/>
  <c r="F103" i="3"/>
  <c r="F102" i="3" s="1"/>
  <c r="F101" i="3" s="1"/>
  <c r="E103" i="3"/>
  <c r="E102" i="3" s="1"/>
  <c r="E101" i="3" s="1"/>
  <c r="F64" i="3" l="1"/>
  <c r="F14" i="3"/>
  <c r="F13" i="3" s="1"/>
  <c r="F12" i="3" s="1"/>
  <c r="E87" i="3"/>
  <c r="E86" i="3" s="1"/>
  <c r="G14" i="3"/>
  <c r="G13" i="3" s="1"/>
  <c r="G12" i="3" s="1"/>
  <c r="E14" i="3"/>
  <c r="G87" i="3"/>
  <c r="G86" i="3" s="1"/>
  <c r="G64" i="3"/>
  <c r="E13" i="3"/>
  <c r="E12" i="3" s="1"/>
  <c r="J103" i="3"/>
  <c r="I103" i="3"/>
  <c r="H102" i="3"/>
  <c r="I97" i="3"/>
  <c r="J97" i="3"/>
  <c r="H96" i="3"/>
  <c r="I93" i="3"/>
  <c r="J93" i="3"/>
  <c r="J91" i="3"/>
  <c r="I91" i="3"/>
  <c r="J88" i="3"/>
  <c r="I88" i="3"/>
  <c r="H87" i="3"/>
  <c r="J83" i="3"/>
  <c r="I83" i="3"/>
  <c r="H82" i="3"/>
  <c r="I80" i="3"/>
  <c r="J80" i="3"/>
  <c r="J78" i="3"/>
  <c r="I78" i="3"/>
  <c r="J76" i="3"/>
  <c r="I76" i="3"/>
  <c r="I65" i="3"/>
  <c r="J65" i="3"/>
  <c r="H64" i="3"/>
  <c r="I61" i="3"/>
  <c r="J61" i="3"/>
  <c r="I57" i="3"/>
  <c r="J57" i="3"/>
  <c r="J52" i="3"/>
  <c r="I52" i="3"/>
  <c r="I45" i="3"/>
  <c r="J45" i="3"/>
  <c r="I30" i="3"/>
  <c r="J30" i="3"/>
  <c r="J28" i="3"/>
  <c r="I28" i="3"/>
  <c r="J24" i="3"/>
  <c r="I24" i="3"/>
  <c r="J21" i="3"/>
  <c r="I21" i="3"/>
  <c r="J18" i="3"/>
  <c r="I18" i="3"/>
  <c r="J15" i="3"/>
  <c r="I15" i="3"/>
  <c r="H14" i="3"/>
  <c r="D103" i="3"/>
  <c r="D102" i="3" s="1"/>
  <c r="D101" i="3" s="1"/>
  <c r="D97" i="3"/>
  <c r="D96" i="3" s="1"/>
  <c r="D95" i="3" s="1"/>
  <c r="D93" i="3"/>
  <c r="D91" i="3"/>
  <c r="D88" i="3"/>
  <c r="D83" i="3"/>
  <c r="D82" i="3" s="1"/>
  <c r="D80" i="3"/>
  <c r="D78" i="3"/>
  <c r="D76" i="3"/>
  <c r="D65" i="3"/>
  <c r="D61" i="3"/>
  <c r="D57" i="3"/>
  <c r="D52" i="3"/>
  <c r="D45" i="3"/>
  <c r="D30" i="3"/>
  <c r="D28" i="3"/>
  <c r="D24" i="3"/>
  <c r="D21" i="3"/>
  <c r="D18" i="3"/>
  <c r="D15" i="3"/>
  <c r="I87" i="3" l="1"/>
  <c r="J87" i="3"/>
  <c r="H86" i="3"/>
  <c r="J82" i="3"/>
  <c r="I82" i="3"/>
  <c r="I102" i="3"/>
  <c r="J102" i="3"/>
  <c r="H101" i="3"/>
  <c r="I64" i="3"/>
  <c r="J64" i="3"/>
  <c r="J14" i="3"/>
  <c r="I14" i="3"/>
  <c r="H13" i="3"/>
  <c r="J96" i="3"/>
  <c r="I96" i="3"/>
  <c r="H95" i="3"/>
  <c r="D87" i="3"/>
  <c r="D86" i="3" s="1"/>
  <c r="D14" i="3"/>
  <c r="D64" i="3"/>
  <c r="J95" i="3" l="1"/>
  <c r="I95" i="3"/>
  <c r="I101" i="3"/>
  <c r="J101" i="3"/>
  <c r="J86" i="3"/>
  <c r="I86" i="3"/>
  <c r="J13" i="3"/>
  <c r="I13" i="3"/>
  <c r="H12" i="3"/>
  <c r="D13" i="3"/>
  <c r="D12" i="3" s="1"/>
  <c r="J12" i="3" l="1"/>
  <c r="I12" i="3"/>
</calcChain>
</file>

<file path=xl/sharedStrings.xml><?xml version="1.0" encoding="utf-8"?>
<sst xmlns="http://schemas.openxmlformats.org/spreadsheetml/2006/main" count="227" uniqueCount="227">
  <si>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</si>
  <si>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</si>
  <si>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</si>
  <si>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</si>
  <si>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</si>
  <si>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</si>
  <si>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</si>
  <si>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</si>
  <si>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</si>
  <si>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</si>
  <si>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</si>
  <si>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</si>
  <si>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</si>
  <si>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</si>
  <si>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</si>
  <si>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</si>
  <si>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</si>
  <si>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</si>
  <si>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</si>
  <si>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</si>
  <si>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</si>
  <si>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</si>
  <si>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</si>
  <si>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</si>
  <si>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</si>
  <si>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</si>
  <si>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</si>
  <si>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</si>
  <si>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</si>
  <si>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</si>
  <si>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</si>
  <si>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</si>
  <si>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</si>
  <si>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</si>
  <si>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</si>
  <si>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</si>
  <si>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</si>
  <si>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</si>
  <si>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</si>
  <si>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</si>
  <si>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</si>
  <si>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</si>
  <si>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</si>
  <si>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</si>
  <si>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</si>
  <si>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</si>
  <si>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</si>
  <si>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</si>
  <si>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</si>
  <si>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</si>
  <si>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131079901</t>
  </si>
  <si>
    <t>CONVENIO DE COOPERACIÓN N° 003-2021 C.V.S Y UNICOR</t>
  </si>
  <si>
    <t>131079902</t>
  </si>
  <si>
    <t>CONTRATO INTERADMINISTRATIVO N° 001-2021 CORPOMOJANA - UNICOR</t>
  </si>
  <si>
    <t>131079903</t>
  </si>
  <si>
    <t>CONVENIO  INTERADMINISTRATIVO N° 006-2021 MUNICIPIO DE LORICA - UNICOR</t>
  </si>
  <si>
    <t>131079904</t>
  </si>
  <si>
    <t>CONTRATO  N° 80740-119-2021 ENTRE PREVISORA  S.A  - UNICOR</t>
  </si>
  <si>
    <t>131079905</t>
  </si>
  <si>
    <t>CONTRATO  N° 80740-902-2020 ENTRE PREVISORA  S.A  - UNICOR</t>
  </si>
  <si>
    <t>131079906</t>
  </si>
  <si>
    <t>CONVENIO DE COOPERACION N° 004-2021 C.V.S-UNICOR</t>
  </si>
  <si>
    <t>131079907</t>
  </si>
  <si>
    <t>CONVENIO INTERADMINISTRATIVO N° 20210533 MIN AGRICULTURA - MUN DE MONTERIA - UNICOR</t>
  </si>
  <si>
    <t>131079908</t>
  </si>
  <si>
    <t>CONVENIO INTERADMINISTRATIVO N° SS-200-2021 GOBERNACION DE CORDOBA- SEC DE DLLO DE LA SALUD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</si>
  <si>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</si>
  <si>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</si>
  <si>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</si>
  <si>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</si>
  <si>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</si>
  <si>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</si>
  <si>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</si>
  <si>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</si>
  <si>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</si>
  <si>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</si>
  <si>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</si>
  <si>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</si>
  <si>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</si>
  <si>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</si>
  <si>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</si>
  <si>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</si>
  <si>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</si>
  <si>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</si>
  <si>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</si>
  <si>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</si>
  <si>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</si>
  <si>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</si>
  <si>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</si>
  <si>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</si>
  <si>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</si>
  <si>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</si>
  <si>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</si>
  <si>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</si>
  <si>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</si>
  <si>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</si>
  <si>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</si>
  <si>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</si>
  <si>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</si>
  <si>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</si>
  <si>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</si>
  <si>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</si>
  <si>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</si>
  <si>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</si>
  <si>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</si>
  <si>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</si>
  <si>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</si>
  <si>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</si>
  <si>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</si>
  <si>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</si>
  <si>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</si>
  <si>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</si>
  <si>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</si>
  <si>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</si>
  <si>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</si>
  <si>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</si>
  <si>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</si>
  <si>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</si>
  <si>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</si>
  <si>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</si>
  <si>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</si>
  <si>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</si>
  <si>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</si>
  <si>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</si>
  <si>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</si>
  <si>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</si>
  <si>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</si>
  <si>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</si>
  <si>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</si>
  <si>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</si>
  <si>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</si>
  <si>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</si>
  <si>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</si>
  <si>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</si>
  <si>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</si>
  <si>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</si>
  <si>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</si>
  <si>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</si>
  <si>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</si>
  <si>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</si>
  <si>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</si>
  <si>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</si>
  <si>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</si>
  <si>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</si>
  <si>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</si>
  <si>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</si>
  <si>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</si>
  <si>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</si>
  <si>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</si>
  <si>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</si>
  <si>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</si>
  <si>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</si>
  <si>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</si>
  <si>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</si>
  <si>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</si>
  <si>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</si>
  <si>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</si>
  <si>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</si>
  <si>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</si>
  <si>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</si>
  <si>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</si>
  <si>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</si>
  <si>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</si>
  <si>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</si>
  <si>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</si>
  <si>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</si>
  <si>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</si>
  <si>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</si>
  <si>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</si>
  <si>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</si>
  <si>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</si>
  <si>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</si>
  <si>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</si>
  <si>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</si>
  <si>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</si>
  <si>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</si>
  <si>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</si>
  <si>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</si>
  <si>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</si>
  <si>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</si>
  <si>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</si>
  <si>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</si>
  <si>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</si>
  <si>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</si>
  <si>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</si>
  <si>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</si>
  <si>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</si>
  <si>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</si>
  <si>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</si>
  <si>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</si>
  <si>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</si>
  <si>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</si>
  <si>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</si>
  <si>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</si>
  <si>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</si>
  <si>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</si>
  <si>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</si>
  <si>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</si>
  <si>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</si>
  <si>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</si>
  <si>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</si>
  <si>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</si>
  <si>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</si>
  <si>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2020000100626</t>
  </si>
  <si>
    <t>1610112</t>
  </si>
  <si>
    <t>DESARROLLO Y VALIDACION DE PROTOTIPOS FUNCIONALES EN AMBIENTE RELEVANTE REALIZADOS POR EMPRESAS RELACIONADAS CON  LOS FOCOS PRIORIZADOS EN EL DPTO DE CORDOBA - BPIN N° 2020000100249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</si>
  <si>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</si>
  <si>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</si>
  <si>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</si>
  <si>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</si>
  <si>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</si>
  <si>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</si>
  <si>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</si>
  <si>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</si>
  <si>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</si>
  <si>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</si>
  <si>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</si>
  <si>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</si>
  <si>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</si>
  <si>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</si>
  <si>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</si>
  <si>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</si>
  <si>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</si>
  <si>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JULIO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</si>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</sst>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4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5" xfId="0" applyFont="1" applyBorder="1"/>
    <xf numFmtId="0" fontId="5" fillId="0" borderId="14" xfId="0" applyFont="1" applyBorder="1"/>
    <xf numFmtId="0" fontId="5" fillId="0" borderId="15" xfId="0" applyFont="1" applyBorder="1" applyAlignment="1">
      <alignment wrapText="1"/>
    </xf>
    <xf numFmtId="0" fontId="5" fillId="0" borderId="15" xfId="0" applyFont="1" applyBorder="1"/>
    <xf numFmtId="0" fontId="5" fillId="0" borderId="16" xfId="0" applyFont="1" applyBorder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34150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8791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1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6"/>
  <sheetViews>
    <sheetView tabSelected="1" workbookViewId="0">
      <selection activeCell="N29" sqref="N29"/>
    </sheetView>
  </sheetViews>
  <sheetFormatPr baseColWidth="10" defaultColWidth="18.5703125" defaultRowHeight="11.25" x14ac:dyDescent="0.2"/>
  <cols>
    <col min="1" max="1" width="10.7109375" style="10" customWidth="1"/>
    <col min="2" max="2" width="8.140625" style="10" customWidth="1"/>
    <col min="3" max="3" width="18.85546875" style="11" customWidth="1"/>
    <col min="4" max="5" width="12.85546875" style="10" customWidth="1"/>
    <col min="6" max="6" width="12" style="10" customWidth="1"/>
    <col min="7" max="10" width="12.85546875" style="10" customWidth="1"/>
    <col min="11" max="16384" width="18.5703125" style="10"/>
  </cols>
  <sheetData>
    <row r="1" spans="2:10" x14ac:dyDescent="0.2">
      <c r="B1" s="1"/>
      <c r="C1" s="58" t="s">
        <v>206</v>
      </c>
      <c r="D1" s="58"/>
      <c r="E1" s="58"/>
      <c r="F1" s="58"/>
      <c r="G1" s="58"/>
      <c r="H1" s="58"/>
      <c r="I1" s="59"/>
      <c r="J1" s="2"/>
    </row>
    <row r="2" spans="2:10" x14ac:dyDescent="0.2">
      <c r="B2" s="3"/>
      <c r="C2" s="61" t="s">
        <v>207</v>
      </c>
      <c r="D2" s="61"/>
      <c r="E2" s="61"/>
      <c r="F2" s="61"/>
      <c r="G2" s="61"/>
      <c r="H2" s="61"/>
      <c r="I2" s="60"/>
      <c r="J2" s="4"/>
    </row>
    <row r="3" spans="2:10" x14ac:dyDescent="0.2">
      <c r="B3" s="3"/>
      <c r="C3" s="61" t="s">
        <v>208</v>
      </c>
      <c r="D3" s="61"/>
      <c r="E3" s="61"/>
      <c r="F3" s="61"/>
      <c r="G3" s="61"/>
      <c r="H3" s="61"/>
      <c r="I3" s="60"/>
      <c r="J3" s="4"/>
    </row>
    <row r="4" spans="2:10" x14ac:dyDescent="0.2">
      <c r="B4" s="5"/>
      <c r="C4" s="61" t="s">
        <v>209</v>
      </c>
      <c r="D4" s="61"/>
      <c r="E4" s="61"/>
      <c r="F4" s="61"/>
      <c r="G4" s="61"/>
      <c r="H4" s="61"/>
      <c r="I4" s="60"/>
      <c r="J4" s="4"/>
    </row>
    <row r="5" spans="2:10" x14ac:dyDescent="0.2">
      <c r="B5" s="3"/>
      <c r="C5" s="61" t="s">
        <v>210</v>
      </c>
      <c r="D5" s="61"/>
      <c r="E5" s="61"/>
      <c r="F5" s="61"/>
      <c r="G5" s="61"/>
      <c r="H5" s="61"/>
      <c r="I5" s="60"/>
      <c r="J5" s="4"/>
    </row>
    <row r="6" spans="2:10" x14ac:dyDescent="0.2">
      <c r="B6" s="3"/>
      <c r="C6" s="61" t="s">
        <v>223</v>
      </c>
      <c r="D6" s="61"/>
      <c r="E6" s="61"/>
      <c r="F6" s="61"/>
      <c r="G6" s="61"/>
      <c r="H6" s="61"/>
      <c r="I6" s="60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60"/>
      <c r="J7" s="4"/>
    </row>
    <row r="8" spans="2:10" x14ac:dyDescent="0.2">
      <c r="B8" s="67" t="s">
        <v>211</v>
      </c>
      <c r="C8" s="69" t="s">
        <v>212</v>
      </c>
      <c r="D8" s="69" t="s">
        <v>213</v>
      </c>
      <c r="E8" s="70" t="s">
        <v>214</v>
      </c>
      <c r="F8" s="71"/>
      <c r="G8" s="69" t="s">
        <v>215</v>
      </c>
      <c r="H8" s="72" t="s">
        <v>216</v>
      </c>
      <c r="I8" s="62" t="s">
        <v>217</v>
      </c>
      <c r="J8" s="64" t="s">
        <v>218</v>
      </c>
    </row>
    <row r="9" spans="2:10" x14ac:dyDescent="0.2">
      <c r="B9" s="68"/>
      <c r="C9" s="66"/>
      <c r="D9" s="66"/>
      <c r="E9" s="8" t="s">
        <v>219</v>
      </c>
      <c r="F9" s="8" t="s">
        <v>220</v>
      </c>
      <c r="G9" s="66"/>
      <c r="H9" s="73"/>
      <c r="I9" s="63"/>
      <c r="J9" s="65"/>
    </row>
    <row r="10" spans="2:10" ht="12" thickBot="1" x14ac:dyDescent="0.25">
      <c r="B10" s="8">
        <v>1</v>
      </c>
      <c r="C10" s="8">
        <v>2</v>
      </c>
      <c r="D10" s="8">
        <v>3</v>
      </c>
      <c r="E10" s="66">
        <v>4</v>
      </c>
      <c r="F10" s="66"/>
      <c r="G10" s="8">
        <v>5</v>
      </c>
      <c r="H10" s="8">
        <v>6</v>
      </c>
      <c r="I10" s="9" t="s">
        <v>221</v>
      </c>
      <c r="J10" s="9" t="s">
        <v>222</v>
      </c>
    </row>
    <row r="11" spans="2:10" ht="12.75" customHeight="1" x14ac:dyDescent="0.2">
      <c r="B11" s="23"/>
      <c r="C11" s="24"/>
      <c r="D11" s="25">
        <v>202893231084</v>
      </c>
      <c r="E11" s="25">
        <v>111927346449</v>
      </c>
      <c r="F11" s="25">
        <v>380259720</v>
      </c>
      <c r="G11" s="25">
        <v>314440317813</v>
      </c>
      <c r="H11" s="25">
        <v>165427826118</v>
      </c>
      <c r="I11" s="26"/>
      <c r="J11" s="27"/>
    </row>
    <row r="12" spans="2:10" ht="12.75" customHeight="1" x14ac:dyDescent="0.2">
      <c r="B12" s="28" t="s">
        <v>0</v>
      </c>
      <c r="C12" s="29" t="s">
        <v>1</v>
      </c>
      <c r="D12" s="30">
        <f>D13+D86+D95+D101</f>
        <v>202893231084</v>
      </c>
      <c r="E12" s="30">
        <f t="shared" ref="E12:H12" si="0">E13+E86+E95+E101</f>
        <v>111927346449</v>
      </c>
      <c r="F12" s="30">
        <f t="shared" si="0"/>
        <v>380259720</v>
      </c>
      <c r="G12" s="30">
        <f t="shared" si="0"/>
        <v>314440317813</v>
      </c>
      <c r="H12" s="30">
        <f t="shared" si="0"/>
        <v>165427826118</v>
      </c>
      <c r="I12" s="30">
        <f>H12-G12</f>
        <v>-149012491695</v>
      </c>
      <c r="J12" s="31">
        <f>H12/G12*100</f>
        <v>52.610246443136198</v>
      </c>
    </row>
    <row r="13" spans="2:10" ht="12.75" customHeight="1" x14ac:dyDescent="0.2">
      <c r="B13" s="28" t="s">
        <v>2</v>
      </c>
      <c r="C13" s="29" t="s">
        <v>3</v>
      </c>
      <c r="D13" s="30">
        <f>D14+D64+D82</f>
        <v>46696848668</v>
      </c>
      <c r="E13" s="30">
        <f t="shared" ref="E13:H13" si="1">E14+E64+E82</f>
        <v>64213319455</v>
      </c>
      <c r="F13" s="30">
        <f t="shared" si="1"/>
        <v>0</v>
      </c>
      <c r="G13" s="30">
        <f t="shared" si="1"/>
        <v>110910168123</v>
      </c>
      <c r="H13" s="30">
        <f t="shared" si="1"/>
        <v>64756218950.57</v>
      </c>
      <c r="I13" s="30">
        <f t="shared" ref="I13:I76" si="2">H13-G13</f>
        <v>-46153949172.43</v>
      </c>
      <c r="J13" s="31">
        <f t="shared" ref="J13:J76" si="3">H13/G13*100</f>
        <v>58.386187710720073</v>
      </c>
    </row>
    <row r="14" spans="2:10" ht="12.75" customHeight="1" x14ac:dyDescent="0.2">
      <c r="B14" s="28" t="s">
        <v>4</v>
      </c>
      <c r="C14" s="29" t="s">
        <v>5</v>
      </c>
      <c r="D14" s="30">
        <f>D15+D18+D21+D24+D28+D30+D45+D52+D57+D61</f>
        <v>35976839362</v>
      </c>
      <c r="E14" s="30">
        <f t="shared" ref="E14:H14" si="4">E15+E18+E21+E24+E28+E30+E45+E52+E57+E61</f>
        <v>7902842494</v>
      </c>
      <c r="F14" s="30">
        <f t="shared" si="4"/>
        <v>0</v>
      </c>
      <c r="G14" s="30">
        <f t="shared" si="4"/>
        <v>43879681856</v>
      </c>
      <c r="H14" s="30">
        <f t="shared" si="4"/>
        <v>14033833423.290001</v>
      </c>
      <c r="I14" s="30">
        <f t="shared" si="2"/>
        <v>-29845848432.709999</v>
      </c>
      <c r="J14" s="31">
        <f t="shared" si="3"/>
        <v>31.982532301270659</v>
      </c>
    </row>
    <row r="15" spans="2:10" ht="12.75" customHeight="1" x14ac:dyDescent="0.2">
      <c r="B15" s="32" t="s">
        <v>6</v>
      </c>
      <c r="C15" s="33" t="s">
        <v>7</v>
      </c>
      <c r="D15" s="34">
        <f>D16+D17</f>
        <v>979123890</v>
      </c>
      <c r="E15" s="34">
        <f t="shared" ref="E15:H15" si="5">E16+E17</f>
        <v>0</v>
      </c>
      <c r="F15" s="34">
        <f t="shared" si="5"/>
        <v>0</v>
      </c>
      <c r="G15" s="34">
        <f t="shared" si="5"/>
        <v>979123890</v>
      </c>
      <c r="H15" s="34">
        <f t="shared" si="5"/>
        <v>276422703.23000002</v>
      </c>
      <c r="I15" s="34">
        <f t="shared" si="2"/>
        <v>-702701186.76999998</v>
      </c>
      <c r="J15" s="35">
        <f t="shared" si="3"/>
        <v>28.231637084250906</v>
      </c>
    </row>
    <row r="16" spans="2:10" ht="12.75" customHeight="1" x14ac:dyDescent="0.2">
      <c r="B16" s="36" t="s">
        <v>8</v>
      </c>
      <c r="C16" s="37" t="s">
        <v>9</v>
      </c>
      <c r="D16" s="38">
        <v>922302086</v>
      </c>
      <c r="E16" s="38">
        <v>0</v>
      </c>
      <c r="F16" s="38">
        <v>0</v>
      </c>
      <c r="G16" s="38">
        <v>922302086</v>
      </c>
      <c r="H16" s="38">
        <v>266589768.03999999</v>
      </c>
      <c r="I16" s="39">
        <f t="shared" si="2"/>
        <v>-655712317.96000004</v>
      </c>
      <c r="J16" s="40">
        <f t="shared" si="3"/>
        <v>28.904821108688246</v>
      </c>
    </row>
    <row r="17" spans="2:10" ht="12.75" customHeight="1" x14ac:dyDescent="0.2">
      <c r="B17" s="36" t="s">
        <v>10</v>
      </c>
      <c r="C17" s="37" t="s">
        <v>11</v>
      </c>
      <c r="D17" s="38">
        <v>56821804</v>
      </c>
      <c r="E17" s="38">
        <v>0</v>
      </c>
      <c r="F17" s="38">
        <v>0</v>
      </c>
      <c r="G17" s="38">
        <v>56821804</v>
      </c>
      <c r="H17" s="38">
        <v>9832935.1899999995</v>
      </c>
      <c r="I17" s="39">
        <f t="shared" si="2"/>
        <v>-46988868.810000002</v>
      </c>
      <c r="J17" s="40">
        <f t="shared" si="3"/>
        <v>17.304862742478221</v>
      </c>
    </row>
    <row r="18" spans="2:10" ht="22.5" x14ac:dyDescent="0.2">
      <c r="B18" s="32" t="s">
        <v>12</v>
      </c>
      <c r="C18" s="33" t="s">
        <v>13</v>
      </c>
      <c r="D18" s="34">
        <f>D19+D20</f>
        <v>11672166627</v>
      </c>
      <c r="E18" s="34">
        <f t="shared" ref="E18:H18" si="6">E19+E20</f>
        <v>0</v>
      </c>
      <c r="F18" s="34">
        <f t="shared" si="6"/>
        <v>0</v>
      </c>
      <c r="G18" s="34">
        <f t="shared" si="6"/>
        <v>11672166627</v>
      </c>
      <c r="H18" s="34">
        <f t="shared" si="6"/>
        <v>1485698894.8699999</v>
      </c>
      <c r="I18" s="34">
        <f t="shared" si="2"/>
        <v>-10186467732.130001</v>
      </c>
      <c r="J18" s="35">
        <f t="shared" si="3"/>
        <v>12.728561391792406</v>
      </c>
    </row>
    <row r="19" spans="2:10" ht="12.75" customHeight="1" x14ac:dyDescent="0.2">
      <c r="B19" s="36" t="s">
        <v>14</v>
      </c>
      <c r="C19" s="37" t="s">
        <v>15</v>
      </c>
      <c r="D19" s="38">
        <v>6352253780</v>
      </c>
      <c r="E19" s="38">
        <v>0</v>
      </c>
      <c r="F19" s="38">
        <v>0</v>
      </c>
      <c r="G19" s="38">
        <v>6352253780</v>
      </c>
      <c r="H19" s="38">
        <v>960131428.99000001</v>
      </c>
      <c r="I19" s="39">
        <f t="shared" si="2"/>
        <v>-5392122351.0100002</v>
      </c>
      <c r="J19" s="40">
        <f t="shared" si="3"/>
        <v>15.114815343381952</v>
      </c>
    </row>
    <row r="20" spans="2:10" ht="12.75" customHeight="1" x14ac:dyDescent="0.2">
      <c r="B20" s="36" t="s">
        <v>16</v>
      </c>
      <c r="C20" s="37" t="s">
        <v>17</v>
      </c>
      <c r="D20" s="38">
        <v>5319912847</v>
      </c>
      <c r="E20" s="38">
        <v>0</v>
      </c>
      <c r="F20" s="38">
        <v>0</v>
      </c>
      <c r="G20" s="38">
        <v>5319912847</v>
      </c>
      <c r="H20" s="38">
        <v>525567465.88</v>
      </c>
      <c r="I20" s="39">
        <f t="shared" si="2"/>
        <v>-4794345381.1199999</v>
      </c>
      <c r="J20" s="40">
        <f t="shared" si="3"/>
        <v>9.8792495477886924</v>
      </c>
    </row>
    <row r="21" spans="2:10" ht="22.5" x14ac:dyDescent="0.2">
      <c r="B21" s="32" t="s">
        <v>18</v>
      </c>
      <c r="C21" s="33" t="s">
        <v>19</v>
      </c>
      <c r="D21" s="34">
        <f>D22+D23</f>
        <v>5636595456</v>
      </c>
      <c r="E21" s="34">
        <f t="shared" ref="E21:H21" si="7">E22+E23</f>
        <v>0</v>
      </c>
      <c r="F21" s="34">
        <f t="shared" si="7"/>
        <v>0</v>
      </c>
      <c r="G21" s="34">
        <f t="shared" si="7"/>
        <v>5636595456</v>
      </c>
      <c r="H21" s="34">
        <f t="shared" si="7"/>
        <v>2744242144.6199999</v>
      </c>
      <c r="I21" s="34">
        <f t="shared" si="2"/>
        <v>-2892353311.3800001</v>
      </c>
      <c r="J21" s="35">
        <f t="shared" si="3"/>
        <v>48.686164654566973</v>
      </c>
    </row>
    <row r="22" spans="2:10" ht="12.75" customHeight="1" x14ac:dyDescent="0.2">
      <c r="B22" s="36" t="s">
        <v>20</v>
      </c>
      <c r="C22" s="37" t="s">
        <v>21</v>
      </c>
      <c r="D22" s="38">
        <v>3636595456</v>
      </c>
      <c r="E22" s="38">
        <v>0</v>
      </c>
      <c r="F22" s="38">
        <v>0</v>
      </c>
      <c r="G22" s="38">
        <v>3636595456</v>
      </c>
      <c r="H22" s="38">
        <v>2490798149.98</v>
      </c>
      <c r="I22" s="39">
        <f t="shared" si="2"/>
        <v>-1145797306.02</v>
      </c>
      <c r="J22" s="40">
        <f t="shared" si="3"/>
        <v>68.492582694906162</v>
      </c>
    </row>
    <row r="23" spans="2:10" ht="12.75" customHeight="1" x14ac:dyDescent="0.2">
      <c r="B23" s="36" t="s">
        <v>22</v>
      </c>
      <c r="C23" s="37" t="s">
        <v>23</v>
      </c>
      <c r="D23" s="38">
        <v>2000000000</v>
      </c>
      <c r="E23" s="38">
        <v>0</v>
      </c>
      <c r="F23" s="38">
        <v>0</v>
      </c>
      <c r="G23" s="38">
        <v>2000000000</v>
      </c>
      <c r="H23" s="38">
        <v>253443994.63999999</v>
      </c>
      <c r="I23" s="39">
        <f t="shared" si="2"/>
        <v>-1746556005.3600001</v>
      </c>
      <c r="J23" s="40">
        <f t="shared" si="3"/>
        <v>12.672199731999999</v>
      </c>
    </row>
    <row r="24" spans="2:10" ht="22.5" x14ac:dyDescent="0.2">
      <c r="B24" s="32" t="s">
        <v>24</v>
      </c>
      <c r="C24" s="33" t="s">
        <v>25</v>
      </c>
      <c r="D24" s="34">
        <f>D25+D26+D27</f>
        <v>4018898968</v>
      </c>
      <c r="E24" s="34">
        <f t="shared" ref="E24:H24" si="8">E25+E26+E27</f>
        <v>0</v>
      </c>
      <c r="F24" s="34">
        <f t="shared" si="8"/>
        <v>0</v>
      </c>
      <c r="G24" s="34">
        <f t="shared" si="8"/>
        <v>4018898968</v>
      </c>
      <c r="H24" s="34">
        <f t="shared" si="8"/>
        <v>2282629427.3800001</v>
      </c>
      <c r="I24" s="34">
        <f t="shared" si="2"/>
        <v>-1736269540.6199999</v>
      </c>
      <c r="J24" s="35">
        <f t="shared" si="3"/>
        <v>56.797382704943878</v>
      </c>
    </row>
    <row r="25" spans="2:10" ht="12.75" customHeight="1" x14ac:dyDescent="0.2">
      <c r="B25" s="36" t="s">
        <v>26</v>
      </c>
      <c r="C25" s="37" t="s">
        <v>27</v>
      </c>
      <c r="D25" s="38">
        <v>2491266622</v>
      </c>
      <c r="E25" s="38">
        <v>0</v>
      </c>
      <c r="F25" s="38">
        <v>0</v>
      </c>
      <c r="G25" s="38">
        <v>2491266622</v>
      </c>
      <c r="H25" s="38">
        <v>1393663494.3800001</v>
      </c>
      <c r="I25" s="39">
        <f t="shared" si="2"/>
        <v>-1097603127.6199999</v>
      </c>
      <c r="J25" s="40">
        <f t="shared" si="3"/>
        <v>55.941964704731639</v>
      </c>
    </row>
    <row r="26" spans="2:10" ht="12.75" customHeight="1" x14ac:dyDescent="0.2">
      <c r="B26" s="36" t="s">
        <v>28</v>
      </c>
      <c r="C26" s="37" t="s">
        <v>29</v>
      </c>
      <c r="D26" s="38">
        <v>1363723296</v>
      </c>
      <c r="E26" s="38">
        <v>0</v>
      </c>
      <c r="F26" s="38">
        <v>0</v>
      </c>
      <c r="G26" s="38">
        <v>1363723296</v>
      </c>
      <c r="H26" s="38">
        <v>816735703</v>
      </c>
      <c r="I26" s="39">
        <f t="shared" si="2"/>
        <v>-546987593</v>
      </c>
      <c r="J26" s="40">
        <f t="shared" si="3"/>
        <v>59.890133533364533</v>
      </c>
    </row>
    <row r="27" spans="2:10" ht="22.5" x14ac:dyDescent="0.2">
      <c r="B27" s="36" t="s">
        <v>30</v>
      </c>
      <c r="C27" s="37" t="s">
        <v>31</v>
      </c>
      <c r="D27" s="38">
        <v>163909050</v>
      </c>
      <c r="E27" s="38">
        <v>0</v>
      </c>
      <c r="F27" s="38">
        <v>0</v>
      </c>
      <c r="G27" s="38">
        <v>163909050</v>
      </c>
      <c r="H27" s="38">
        <v>72230230</v>
      </c>
      <c r="I27" s="39">
        <f t="shared" si="2"/>
        <v>-91678820</v>
      </c>
      <c r="J27" s="40">
        <f t="shared" si="3"/>
        <v>44.067261691773581</v>
      </c>
    </row>
    <row r="28" spans="2:10" ht="22.5" x14ac:dyDescent="0.2">
      <c r="B28" s="32" t="s">
        <v>32</v>
      </c>
      <c r="C28" s="33" t="s">
        <v>33</v>
      </c>
      <c r="D28" s="34">
        <f>D29</f>
        <v>2656490176</v>
      </c>
      <c r="E28" s="34">
        <f t="shared" ref="E28:H28" si="9">E29</f>
        <v>0</v>
      </c>
      <c r="F28" s="34">
        <f t="shared" si="9"/>
        <v>0</v>
      </c>
      <c r="G28" s="34">
        <f t="shared" si="9"/>
        <v>2656490176</v>
      </c>
      <c r="H28" s="34">
        <f t="shared" si="9"/>
        <v>547966049.73000002</v>
      </c>
      <c r="I28" s="34">
        <f t="shared" si="2"/>
        <v>-2108524126.27</v>
      </c>
      <c r="J28" s="35">
        <f t="shared" si="3"/>
        <v>20.627444990408279</v>
      </c>
    </row>
    <row r="29" spans="2:10" ht="22.5" x14ac:dyDescent="0.2">
      <c r="B29" s="36" t="s">
        <v>34</v>
      </c>
      <c r="C29" s="37" t="s">
        <v>35</v>
      </c>
      <c r="D29" s="38">
        <v>2656490176</v>
      </c>
      <c r="E29" s="38">
        <v>0</v>
      </c>
      <c r="F29" s="38">
        <v>0</v>
      </c>
      <c r="G29" s="38">
        <v>2656490176</v>
      </c>
      <c r="H29" s="38">
        <v>547966049.73000002</v>
      </c>
      <c r="I29" s="39">
        <f t="shared" si="2"/>
        <v>-2108524126.27</v>
      </c>
      <c r="J29" s="40">
        <f t="shared" si="3"/>
        <v>20.627444990408279</v>
      </c>
    </row>
    <row r="30" spans="2:10" ht="33.75" x14ac:dyDescent="0.2">
      <c r="B30" s="32" t="s">
        <v>36</v>
      </c>
      <c r="C30" s="33" t="s">
        <v>37</v>
      </c>
      <c r="D30" s="34">
        <f>D31+D32+D33+D34+D35+D36+D37+D38+D39+D40+D41+D42+D43+D44</f>
        <v>0</v>
      </c>
      <c r="E30" s="34">
        <f t="shared" ref="E30:H30" si="10">E31+E32+E33+E34+E35+E36+E37+E38+E39+E40+E41+E42+E43+E44</f>
        <v>5273767529</v>
      </c>
      <c r="F30" s="34">
        <f t="shared" si="10"/>
        <v>0</v>
      </c>
      <c r="G30" s="34">
        <f t="shared" si="10"/>
        <v>5273767529</v>
      </c>
      <c r="H30" s="34">
        <f t="shared" si="10"/>
        <v>1783623813.76</v>
      </c>
      <c r="I30" s="34">
        <f t="shared" si="2"/>
        <v>-3490143715.2399998</v>
      </c>
      <c r="J30" s="35">
        <f t="shared" si="3"/>
        <v>33.820675711471999</v>
      </c>
    </row>
    <row r="31" spans="2:10" ht="45" x14ac:dyDescent="0.2">
      <c r="B31" s="36" t="s">
        <v>38</v>
      </c>
      <c r="C31" s="37" t="s">
        <v>39</v>
      </c>
      <c r="D31" s="38">
        <v>0</v>
      </c>
      <c r="E31" s="38">
        <v>0</v>
      </c>
      <c r="F31" s="38">
        <v>0</v>
      </c>
      <c r="G31" s="38">
        <v>0</v>
      </c>
      <c r="H31" s="38">
        <v>837505617.75999999</v>
      </c>
      <c r="I31" s="39">
        <f t="shared" si="2"/>
        <v>837505617.75999999</v>
      </c>
      <c r="J31" s="40">
        <v>0</v>
      </c>
    </row>
    <row r="32" spans="2:10" ht="34.5" thickBot="1" x14ac:dyDescent="0.25">
      <c r="B32" s="41" t="s">
        <v>40</v>
      </c>
      <c r="C32" s="42" t="s">
        <v>41</v>
      </c>
      <c r="D32" s="43">
        <v>0</v>
      </c>
      <c r="E32" s="43">
        <v>799835490</v>
      </c>
      <c r="F32" s="43">
        <v>0</v>
      </c>
      <c r="G32" s="43">
        <v>799835490</v>
      </c>
      <c r="H32" s="43">
        <v>319934196</v>
      </c>
      <c r="I32" s="44">
        <f t="shared" si="2"/>
        <v>-479901294</v>
      </c>
      <c r="J32" s="45">
        <f t="shared" si="3"/>
        <v>40</v>
      </c>
    </row>
    <row r="33" spans="2:10" ht="33.75" x14ac:dyDescent="0.2">
      <c r="B33" s="23" t="s">
        <v>42</v>
      </c>
      <c r="C33" s="24" t="s">
        <v>43</v>
      </c>
      <c r="D33" s="25">
        <v>0</v>
      </c>
      <c r="E33" s="25">
        <v>318260000</v>
      </c>
      <c r="F33" s="25">
        <v>0</v>
      </c>
      <c r="G33" s="25">
        <v>318260000</v>
      </c>
      <c r="H33" s="25">
        <v>127304000</v>
      </c>
      <c r="I33" s="46">
        <f t="shared" si="2"/>
        <v>-190956000</v>
      </c>
      <c r="J33" s="47">
        <f t="shared" si="3"/>
        <v>40</v>
      </c>
    </row>
    <row r="34" spans="2:10" ht="33.75" x14ac:dyDescent="0.2">
      <c r="B34" s="36" t="s">
        <v>44</v>
      </c>
      <c r="C34" s="37" t="s">
        <v>45</v>
      </c>
      <c r="D34" s="38">
        <v>0</v>
      </c>
      <c r="E34" s="38">
        <v>628377656</v>
      </c>
      <c r="F34" s="38">
        <v>0</v>
      </c>
      <c r="G34" s="38">
        <v>628377656</v>
      </c>
      <c r="H34" s="38">
        <v>0</v>
      </c>
      <c r="I34" s="39">
        <f t="shared" si="2"/>
        <v>-628377656</v>
      </c>
      <c r="J34" s="40">
        <f t="shared" si="3"/>
        <v>0</v>
      </c>
    </row>
    <row r="35" spans="2:10" ht="45" customHeight="1" x14ac:dyDescent="0.2">
      <c r="B35" s="36" t="s">
        <v>46</v>
      </c>
      <c r="C35" s="37" t="s">
        <v>47</v>
      </c>
      <c r="D35" s="38">
        <v>0</v>
      </c>
      <c r="E35" s="38">
        <v>220400000</v>
      </c>
      <c r="F35" s="38">
        <v>0</v>
      </c>
      <c r="G35" s="38">
        <v>220400000</v>
      </c>
      <c r="H35" s="38">
        <v>154280000</v>
      </c>
      <c r="I35" s="39">
        <f t="shared" si="2"/>
        <v>-66120000</v>
      </c>
      <c r="J35" s="40">
        <f t="shared" si="3"/>
        <v>70</v>
      </c>
    </row>
    <row r="36" spans="2:10" ht="67.5" x14ac:dyDescent="0.2">
      <c r="B36" s="36" t="s">
        <v>48</v>
      </c>
      <c r="C36" s="37" t="s">
        <v>49</v>
      </c>
      <c r="D36" s="38">
        <v>0</v>
      </c>
      <c r="E36" s="38">
        <v>34350528</v>
      </c>
      <c r="F36" s="38">
        <v>0</v>
      </c>
      <c r="G36" s="38">
        <v>34350528</v>
      </c>
      <c r="H36" s="38">
        <v>0</v>
      </c>
      <c r="I36" s="39">
        <f t="shared" si="2"/>
        <v>-34350528</v>
      </c>
      <c r="J36" s="40">
        <f t="shared" si="3"/>
        <v>0</v>
      </c>
    </row>
    <row r="37" spans="2:10" ht="33.75" x14ac:dyDescent="0.2">
      <c r="B37" s="36" t="s">
        <v>50</v>
      </c>
      <c r="C37" s="37" t="s">
        <v>51</v>
      </c>
      <c r="D37" s="38">
        <v>0</v>
      </c>
      <c r="E37" s="38">
        <v>623108264</v>
      </c>
      <c r="F37" s="38">
        <v>0</v>
      </c>
      <c r="G37" s="38">
        <v>623108264</v>
      </c>
      <c r="H37" s="38">
        <v>0</v>
      </c>
      <c r="I37" s="39">
        <f t="shared" si="2"/>
        <v>-623108264</v>
      </c>
      <c r="J37" s="40">
        <f t="shared" si="3"/>
        <v>0</v>
      </c>
    </row>
    <row r="38" spans="2:10" ht="56.25" x14ac:dyDescent="0.2">
      <c r="B38" s="36" t="s">
        <v>52</v>
      </c>
      <c r="C38" s="37" t="s">
        <v>53</v>
      </c>
      <c r="D38" s="38">
        <v>0</v>
      </c>
      <c r="E38" s="38">
        <v>191150000</v>
      </c>
      <c r="F38" s="38">
        <v>0</v>
      </c>
      <c r="G38" s="38">
        <v>191150000</v>
      </c>
      <c r="H38" s="38">
        <v>95575000</v>
      </c>
      <c r="I38" s="39">
        <f t="shared" si="2"/>
        <v>-95575000</v>
      </c>
      <c r="J38" s="40">
        <f t="shared" si="3"/>
        <v>50</v>
      </c>
    </row>
    <row r="39" spans="2:10" ht="45" x14ac:dyDescent="0.2">
      <c r="B39" s="36" t="s">
        <v>54</v>
      </c>
      <c r="C39" s="37" t="s">
        <v>55</v>
      </c>
      <c r="D39" s="38">
        <v>0</v>
      </c>
      <c r="E39" s="38">
        <v>335750000</v>
      </c>
      <c r="F39" s="38">
        <v>0</v>
      </c>
      <c r="G39" s="38">
        <v>335750000</v>
      </c>
      <c r="H39" s="38">
        <v>249025000</v>
      </c>
      <c r="I39" s="39">
        <f t="shared" si="2"/>
        <v>-86725000</v>
      </c>
      <c r="J39" s="40">
        <f t="shared" si="3"/>
        <v>74.169769173492185</v>
      </c>
    </row>
    <row r="40" spans="2:10" ht="45" x14ac:dyDescent="0.2">
      <c r="B40" s="36" t="s">
        <v>56</v>
      </c>
      <c r="C40" s="37" t="s">
        <v>57</v>
      </c>
      <c r="D40" s="38">
        <v>0</v>
      </c>
      <c r="E40" s="38">
        <v>216000000</v>
      </c>
      <c r="F40" s="38">
        <v>0</v>
      </c>
      <c r="G40" s="38">
        <v>216000000</v>
      </c>
      <c r="H40" s="38">
        <v>0</v>
      </c>
      <c r="I40" s="39">
        <f t="shared" si="2"/>
        <v>-216000000</v>
      </c>
      <c r="J40" s="40">
        <f t="shared" si="3"/>
        <v>0</v>
      </c>
    </row>
    <row r="41" spans="2:10" ht="45" x14ac:dyDescent="0.2">
      <c r="B41" s="36" t="s">
        <v>58</v>
      </c>
      <c r="C41" s="37" t="s">
        <v>59</v>
      </c>
      <c r="D41" s="38">
        <v>0</v>
      </c>
      <c r="E41" s="38">
        <v>327035030</v>
      </c>
      <c r="F41" s="38">
        <v>0</v>
      </c>
      <c r="G41" s="38">
        <v>327035030</v>
      </c>
      <c r="H41" s="38">
        <v>0</v>
      </c>
      <c r="I41" s="39">
        <f t="shared" si="2"/>
        <v>-327035030</v>
      </c>
      <c r="J41" s="40">
        <f t="shared" si="3"/>
        <v>0</v>
      </c>
    </row>
    <row r="42" spans="2:10" ht="33.75" x14ac:dyDescent="0.2">
      <c r="B42" s="36" t="s">
        <v>60</v>
      </c>
      <c r="C42" s="37" t="s">
        <v>61</v>
      </c>
      <c r="D42" s="38">
        <v>0</v>
      </c>
      <c r="E42" s="38">
        <v>355000000</v>
      </c>
      <c r="F42" s="38">
        <v>0</v>
      </c>
      <c r="G42" s="38">
        <v>355000000</v>
      </c>
      <c r="H42" s="38">
        <v>0</v>
      </c>
      <c r="I42" s="39">
        <f t="shared" si="2"/>
        <v>-355000000</v>
      </c>
      <c r="J42" s="40">
        <f t="shared" si="3"/>
        <v>0</v>
      </c>
    </row>
    <row r="43" spans="2:10" ht="57" thickBot="1" x14ac:dyDescent="0.25">
      <c r="B43" s="41" t="s">
        <v>62</v>
      </c>
      <c r="C43" s="42" t="s">
        <v>63</v>
      </c>
      <c r="D43" s="43">
        <v>0</v>
      </c>
      <c r="E43" s="43">
        <v>1000000000</v>
      </c>
      <c r="F43" s="43">
        <v>0</v>
      </c>
      <c r="G43" s="43">
        <v>1000000000</v>
      </c>
      <c r="H43" s="43">
        <v>0</v>
      </c>
      <c r="I43" s="44">
        <f t="shared" si="2"/>
        <v>-1000000000</v>
      </c>
      <c r="J43" s="45">
        <f t="shared" si="3"/>
        <v>0</v>
      </c>
    </row>
    <row r="44" spans="2:10" ht="66" customHeight="1" x14ac:dyDescent="0.2">
      <c r="B44" s="23" t="s">
        <v>64</v>
      </c>
      <c r="C44" s="24" t="s">
        <v>65</v>
      </c>
      <c r="D44" s="25">
        <v>0</v>
      </c>
      <c r="E44" s="25">
        <v>224500561</v>
      </c>
      <c r="F44" s="25">
        <v>0</v>
      </c>
      <c r="G44" s="25">
        <v>224500561</v>
      </c>
      <c r="H44" s="25">
        <v>0</v>
      </c>
      <c r="I44" s="46">
        <f t="shared" si="2"/>
        <v>-224500561</v>
      </c>
      <c r="J44" s="47">
        <f t="shared" si="3"/>
        <v>0</v>
      </c>
    </row>
    <row r="45" spans="2:10" ht="22.5" x14ac:dyDescent="0.2">
      <c r="B45" s="32" t="s">
        <v>66</v>
      </c>
      <c r="C45" s="33" t="s">
        <v>67</v>
      </c>
      <c r="D45" s="34">
        <f>D46+D47+D48+D49+D50+D51</f>
        <v>1697955947</v>
      </c>
      <c r="E45" s="34">
        <f t="shared" ref="E45:H45" si="11">E46+E47+E48+E49+E50+E51</f>
        <v>181236181</v>
      </c>
      <c r="F45" s="34">
        <f t="shared" si="11"/>
        <v>0</v>
      </c>
      <c r="G45" s="34">
        <f t="shared" si="11"/>
        <v>1879192128</v>
      </c>
      <c r="H45" s="34">
        <f t="shared" si="11"/>
        <v>396789802</v>
      </c>
      <c r="I45" s="34">
        <f t="shared" si="2"/>
        <v>-1482402326</v>
      </c>
      <c r="J45" s="35">
        <f t="shared" si="3"/>
        <v>21.11491401479519</v>
      </c>
    </row>
    <row r="46" spans="2:10" ht="12.75" customHeight="1" x14ac:dyDescent="0.2">
      <c r="B46" s="36" t="s">
        <v>68</v>
      </c>
      <c r="C46" s="37" t="s">
        <v>69</v>
      </c>
      <c r="D46" s="38">
        <v>1185559983</v>
      </c>
      <c r="E46" s="38">
        <v>181236181</v>
      </c>
      <c r="F46" s="38">
        <v>0</v>
      </c>
      <c r="G46" s="38">
        <v>1366796164</v>
      </c>
      <c r="H46" s="38">
        <v>52390000</v>
      </c>
      <c r="I46" s="39">
        <f t="shared" si="2"/>
        <v>-1314406164</v>
      </c>
      <c r="J46" s="40">
        <f t="shared" si="3"/>
        <v>3.8330514366295807</v>
      </c>
    </row>
    <row r="47" spans="2:10" ht="12.75" customHeight="1" x14ac:dyDescent="0.2">
      <c r="B47" s="36" t="s">
        <v>70</v>
      </c>
      <c r="C47" s="37" t="s">
        <v>71</v>
      </c>
      <c r="D47" s="38">
        <v>65563620</v>
      </c>
      <c r="E47" s="38">
        <v>0</v>
      </c>
      <c r="F47" s="38">
        <v>0</v>
      </c>
      <c r="G47" s="38">
        <v>65563620</v>
      </c>
      <c r="H47" s="38">
        <v>13485000</v>
      </c>
      <c r="I47" s="39">
        <f t="shared" si="2"/>
        <v>-52078620</v>
      </c>
      <c r="J47" s="40">
        <f t="shared" si="3"/>
        <v>20.567808793962261</v>
      </c>
    </row>
    <row r="48" spans="2:10" ht="12.75" customHeight="1" x14ac:dyDescent="0.2">
      <c r="B48" s="36" t="s">
        <v>72</v>
      </c>
      <c r="C48" s="37" t="s">
        <v>73</v>
      </c>
      <c r="D48" s="38">
        <v>109272700</v>
      </c>
      <c r="E48" s="38">
        <v>0</v>
      </c>
      <c r="F48" s="38">
        <v>0</v>
      </c>
      <c r="G48" s="38">
        <v>109272700</v>
      </c>
      <c r="H48" s="38">
        <v>37158000</v>
      </c>
      <c r="I48" s="39">
        <f t="shared" si="2"/>
        <v>-72114700</v>
      </c>
      <c r="J48" s="40">
        <f t="shared" si="3"/>
        <v>34.004833778244702</v>
      </c>
    </row>
    <row r="49" spans="2:10" ht="12.75" customHeight="1" x14ac:dyDescent="0.2">
      <c r="B49" s="36" t="s">
        <v>74</v>
      </c>
      <c r="C49" s="37" t="s">
        <v>75</v>
      </c>
      <c r="D49" s="38">
        <v>270985172</v>
      </c>
      <c r="E49" s="38">
        <v>0</v>
      </c>
      <c r="F49" s="38">
        <v>0</v>
      </c>
      <c r="G49" s="38">
        <v>270985172</v>
      </c>
      <c r="H49" s="38">
        <v>157803500</v>
      </c>
      <c r="I49" s="39">
        <f t="shared" si="2"/>
        <v>-113181672</v>
      </c>
      <c r="J49" s="40">
        <f t="shared" si="3"/>
        <v>58.23326008406098</v>
      </c>
    </row>
    <row r="50" spans="2:10" ht="12.75" customHeight="1" x14ac:dyDescent="0.2">
      <c r="B50" s="36" t="s">
        <v>76</v>
      </c>
      <c r="C50" s="37" t="s">
        <v>77</v>
      </c>
      <c r="D50" s="38">
        <v>55647202</v>
      </c>
      <c r="E50" s="38">
        <v>0</v>
      </c>
      <c r="F50" s="38">
        <v>0</v>
      </c>
      <c r="G50" s="38">
        <v>55647202</v>
      </c>
      <c r="H50" s="38">
        <v>135953302</v>
      </c>
      <c r="I50" s="39">
        <f t="shared" si="2"/>
        <v>80306100</v>
      </c>
      <c r="J50" s="40">
        <f t="shared" si="3"/>
        <v>244.31291621814157</v>
      </c>
    </row>
    <row r="51" spans="2:10" ht="12.75" customHeight="1" x14ac:dyDescent="0.2">
      <c r="B51" s="36" t="s">
        <v>78</v>
      </c>
      <c r="C51" s="37" t="s">
        <v>79</v>
      </c>
      <c r="D51" s="38">
        <v>10927270</v>
      </c>
      <c r="E51" s="38">
        <v>0</v>
      </c>
      <c r="F51" s="38">
        <v>0</v>
      </c>
      <c r="G51" s="38">
        <v>10927270</v>
      </c>
      <c r="H51" s="38">
        <v>0</v>
      </c>
      <c r="I51" s="39">
        <f t="shared" si="2"/>
        <v>-10927270</v>
      </c>
      <c r="J51" s="40">
        <f t="shared" si="3"/>
        <v>0</v>
      </c>
    </row>
    <row r="52" spans="2:10" ht="22.5" x14ac:dyDescent="0.2">
      <c r="B52" s="32" t="s">
        <v>80</v>
      </c>
      <c r="C52" s="33" t="s">
        <v>81</v>
      </c>
      <c r="D52" s="34">
        <f>D53+D54+D55+D56</f>
        <v>139370888</v>
      </c>
      <c r="E52" s="34">
        <f t="shared" ref="E52:H52" si="12">E53+E54+E55+E56</f>
        <v>2648000</v>
      </c>
      <c r="F52" s="34">
        <f t="shared" si="12"/>
        <v>0</v>
      </c>
      <c r="G52" s="34">
        <f t="shared" si="12"/>
        <v>142018888</v>
      </c>
      <c r="H52" s="34">
        <f t="shared" si="12"/>
        <v>7713000</v>
      </c>
      <c r="I52" s="34">
        <f t="shared" si="2"/>
        <v>-134305888</v>
      </c>
      <c r="J52" s="35">
        <f t="shared" si="3"/>
        <v>5.4309677456423966</v>
      </c>
    </row>
    <row r="53" spans="2:10" ht="12.75" customHeight="1" x14ac:dyDescent="0.2">
      <c r="B53" s="36" t="s">
        <v>82</v>
      </c>
      <c r="C53" s="37" t="s">
        <v>83</v>
      </c>
      <c r="D53" s="38">
        <v>16390905</v>
      </c>
      <c r="E53" s="38">
        <v>0</v>
      </c>
      <c r="F53" s="38">
        <v>0</v>
      </c>
      <c r="G53" s="38">
        <v>16390905</v>
      </c>
      <c r="H53" s="38">
        <v>360000</v>
      </c>
      <c r="I53" s="39">
        <f t="shared" si="2"/>
        <v>-16030905</v>
      </c>
      <c r="J53" s="40">
        <f t="shared" si="3"/>
        <v>2.1963399824475829</v>
      </c>
    </row>
    <row r="54" spans="2:10" ht="12.75" customHeight="1" x14ac:dyDescent="0.2">
      <c r="B54" s="36" t="s">
        <v>84</v>
      </c>
      <c r="C54" s="37" t="s">
        <v>85</v>
      </c>
      <c r="D54" s="38">
        <v>101125443</v>
      </c>
      <c r="E54" s="38">
        <v>0</v>
      </c>
      <c r="F54" s="38">
        <v>0</v>
      </c>
      <c r="G54" s="38">
        <v>101125443</v>
      </c>
      <c r="H54" s="38">
        <v>7353000</v>
      </c>
      <c r="I54" s="39">
        <f t="shared" si="2"/>
        <v>-93772443</v>
      </c>
      <c r="J54" s="40">
        <f t="shared" si="3"/>
        <v>7.2711671581997415</v>
      </c>
    </row>
    <row r="55" spans="2:10" ht="12.75" customHeight="1" x14ac:dyDescent="0.2">
      <c r="B55" s="36" t="s">
        <v>86</v>
      </c>
      <c r="C55" s="37" t="s">
        <v>87</v>
      </c>
      <c r="D55" s="38">
        <v>21854540</v>
      </c>
      <c r="E55" s="38">
        <v>0</v>
      </c>
      <c r="F55" s="38">
        <v>0</v>
      </c>
      <c r="G55" s="38">
        <v>21854540</v>
      </c>
      <c r="H55" s="38">
        <v>0</v>
      </c>
      <c r="I55" s="39">
        <f t="shared" si="2"/>
        <v>-21854540</v>
      </c>
      <c r="J55" s="40">
        <f t="shared" si="3"/>
        <v>0</v>
      </c>
    </row>
    <row r="56" spans="2:10" ht="12.75" customHeight="1" x14ac:dyDescent="0.2">
      <c r="B56" s="36" t="s">
        <v>88</v>
      </c>
      <c r="C56" s="37" t="s">
        <v>89</v>
      </c>
      <c r="D56" s="38">
        <v>0</v>
      </c>
      <c r="E56" s="38">
        <v>2648000</v>
      </c>
      <c r="F56" s="38">
        <v>0</v>
      </c>
      <c r="G56" s="38">
        <v>2648000</v>
      </c>
      <c r="H56" s="38">
        <v>0</v>
      </c>
      <c r="I56" s="39">
        <f t="shared" si="2"/>
        <v>-2648000</v>
      </c>
      <c r="J56" s="40">
        <f t="shared" si="3"/>
        <v>0</v>
      </c>
    </row>
    <row r="57" spans="2:10" ht="22.5" x14ac:dyDescent="0.2">
      <c r="B57" s="32" t="s">
        <v>90</v>
      </c>
      <c r="C57" s="33" t="s">
        <v>91</v>
      </c>
      <c r="D57" s="34">
        <f>D58+D59+D60</f>
        <v>576237410</v>
      </c>
      <c r="E57" s="34">
        <f t="shared" ref="E57:H57" si="13">E58+E59+E60</f>
        <v>91254806</v>
      </c>
      <c r="F57" s="34">
        <f t="shared" si="13"/>
        <v>0</v>
      </c>
      <c r="G57" s="34">
        <f t="shared" si="13"/>
        <v>667492216</v>
      </c>
      <c r="H57" s="34">
        <f t="shared" si="13"/>
        <v>546269652</v>
      </c>
      <c r="I57" s="34">
        <f t="shared" si="2"/>
        <v>-121222564</v>
      </c>
      <c r="J57" s="35">
        <f t="shared" si="3"/>
        <v>81.83910447279284</v>
      </c>
    </row>
    <row r="58" spans="2:10" ht="22.5" x14ac:dyDescent="0.2">
      <c r="B58" s="36" t="s">
        <v>92</v>
      </c>
      <c r="C58" s="37" t="s">
        <v>93</v>
      </c>
      <c r="D58" s="38">
        <v>102279247</v>
      </c>
      <c r="E58" s="38">
        <v>0</v>
      </c>
      <c r="F58" s="38">
        <v>0</v>
      </c>
      <c r="G58" s="38">
        <v>102279247</v>
      </c>
      <c r="H58" s="38">
        <v>0</v>
      </c>
      <c r="I58" s="39">
        <f t="shared" si="2"/>
        <v>-102279247</v>
      </c>
      <c r="J58" s="40">
        <f t="shared" si="3"/>
        <v>0</v>
      </c>
    </row>
    <row r="59" spans="2:10" ht="22.5" x14ac:dyDescent="0.2">
      <c r="B59" s="36" t="s">
        <v>94</v>
      </c>
      <c r="C59" s="37" t="s">
        <v>95</v>
      </c>
      <c r="D59" s="38">
        <v>452398603</v>
      </c>
      <c r="E59" s="38">
        <v>91024856</v>
      </c>
      <c r="F59" s="38">
        <v>0</v>
      </c>
      <c r="G59" s="38">
        <v>543423459</v>
      </c>
      <c r="H59" s="38">
        <v>546269652</v>
      </c>
      <c r="I59" s="39">
        <f t="shared" si="2"/>
        <v>2846193</v>
      </c>
      <c r="J59" s="40">
        <f t="shared" si="3"/>
        <v>100.52375232479611</v>
      </c>
    </row>
    <row r="60" spans="2:10" ht="22.5" x14ac:dyDescent="0.2">
      <c r="B60" s="36" t="s">
        <v>96</v>
      </c>
      <c r="C60" s="37" t="s">
        <v>97</v>
      </c>
      <c r="D60" s="38">
        <v>21559560</v>
      </c>
      <c r="E60" s="38">
        <v>229950</v>
      </c>
      <c r="F60" s="38">
        <v>0</v>
      </c>
      <c r="G60" s="38">
        <v>21789510</v>
      </c>
      <c r="H60" s="38">
        <v>0</v>
      </c>
      <c r="I60" s="39">
        <f t="shared" si="2"/>
        <v>-21789510</v>
      </c>
      <c r="J60" s="40">
        <f t="shared" si="3"/>
        <v>0</v>
      </c>
    </row>
    <row r="61" spans="2:10" ht="12.75" customHeight="1" x14ac:dyDescent="0.2">
      <c r="B61" s="32" t="s">
        <v>98</v>
      </c>
      <c r="C61" s="33" t="s">
        <v>99</v>
      </c>
      <c r="D61" s="34">
        <f>D62+D63</f>
        <v>8600000000</v>
      </c>
      <c r="E61" s="34">
        <f t="shared" ref="E61:H61" si="14">E62+E63</f>
        <v>2353935978</v>
      </c>
      <c r="F61" s="34">
        <f t="shared" si="14"/>
        <v>0</v>
      </c>
      <c r="G61" s="34">
        <f t="shared" si="14"/>
        <v>10953935978</v>
      </c>
      <c r="H61" s="34">
        <f t="shared" si="14"/>
        <v>3962477935.6999998</v>
      </c>
      <c r="I61" s="34">
        <f t="shared" si="2"/>
        <v>-6991458042.3000002</v>
      </c>
      <c r="J61" s="35">
        <f t="shared" si="3"/>
        <v>36.174010361739221</v>
      </c>
    </row>
    <row r="62" spans="2:10" ht="22.5" x14ac:dyDescent="0.2">
      <c r="B62" s="36" t="s">
        <v>100</v>
      </c>
      <c r="C62" s="37" t="s">
        <v>101</v>
      </c>
      <c r="D62" s="38">
        <v>8000000000</v>
      </c>
      <c r="E62" s="38">
        <v>2353935978</v>
      </c>
      <c r="F62" s="38">
        <v>0</v>
      </c>
      <c r="G62" s="38">
        <v>10353935978</v>
      </c>
      <c r="H62" s="38">
        <v>1950545139.8499999</v>
      </c>
      <c r="I62" s="39">
        <f t="shared" si="2"/>
        <v>-8403390838.1499996</v>
      </c>
      <c r="J62" s="40">
        <f t="shared" si="3"/>
        <v>18.838682641987646</v>
      </c>
    </row>
    <row r="63" spans="2:10" ht="22.5" x14ac:dyDescent="0.2">
      <c r="B63" s="36" t="s">
        <v>102</v>
      </c>
      <c r="C63" s="37" t="s">
        <v>103</v>
      </c>
      <c r="D63" s="38">
        <v>600000000</v>
      </c>
      <c r="E63" s="38">
        <v>0</v>
      </c>
      <c r="F63" s="38">
        <v>0</v>
      </c>
      <c r="G63" s="38">
        <v>600000000</v>
      </c>
      <c r="H63" s="38">
        <v>2011932795.8499999</v>
      </c>
      <c r="I63" s="39">
        <f t="shared" si="2"/>
        <v>1411932795.8499999</v>
      </c>
      <c r="J63" s="40">
        <f t="shared" si="3"/>
        <v>335.32213264166666</v>
      </c>
    </row>
    <row r="64" spans="2:10" ht="12.75" customHeight="1" x14ac:dyDescent="0.2">
      <c r="B64" s="28" t="s">
        <v>104</v>
      </c>
      <c r="C64" s="29" t="s">
        <v>105</v>
      </c>
      <c r="D64" s="30">
        <f>D65+D76+D78+D80</f>
        <v>4214718419</v>
      </c>
      <c r="E64" s="30">
        <f t="shared" ref="E64:H64" si="15">E65+E76+E78+E80</f>
        <v>56045670775</v>
      </c>
      <c r="F64" s="30">
        <f t="shared" si="15"/>
        <v>0</v>
      </c>
      <c r="G64" s="30">
        <f t="shared" si="15"/>
        <v>60260389194</v>
      </c>
      <c r="H64" s="30">
        <f t="shared" si="15"/>
        <v>47192974851.279999</v>
      </c>
      <c r="I64" s="30">
        <f t="shared" si="2"/>
        <v>-13067414342.720001</v>
      </c>
      <c r="J64" s="31">
        <f t="shared" si="3"/>
        <v>78.315084722318559</v>
      </c>
    </row>
    <row r="65" spans="2:10" ht="22.5" x14ac:dyDescent="0.2">
      <c r="B65" s="32" t="s">
        <v>106</v>
      </c>
      <c r="C65" s="33" t="s">
        <v>107</v>
      </c>
      <c r="D65" s="34">
        <f>D66+D67+D68+D69+D70+D71+D72+D73+D74+D75</f>
        <v>1770594131</v>
      </c>
      <c r="E65" s="34">
        <f t="shared" ref="E65:H65" si="16">E66+E67+E68+E69+E70+E71+E72+E73+E74+E75</f>
        <v>56014758568</v>
      </c>
      <c r="F65" s="34">
        <f t="shared" si="16"/>
        <v>0</v>
      </c>
      <c r="G65" s="34">
        <f t="shared" si="16"/>
        <v>57785352699</v>
      </c>
      <c r="H65" s="34">
        <f t="shared" si="16"/>
        <v>44938103979.559998</v>
      </c>
      <c r="I65" s="34">
        <f t="shared" si="2"/>
        <v>-12847248719.440002</v>
      </c>
      <c r="J65" s="35">
        <f t="shared" si="3"/>
        <v>77.767292022321897</v>
      </c>
    </row>
    <row r="66" spans="2:10" ht="33.75" x14ac:dyDescent="0.2">
      <c r="B66" s="36" t="s">
        <v>108</v>
      </c>
      <c r="C66" s="37" t="s">
        <v>109</v>
      </c>
      <c r="D66" s="38">
        <v>1770594131</v>
      </c>
      <c r="E66" s="38">
        <v>3967080226</v>
      </c>
      <c r="F66" s="38">
        <v>0</v>
      </c>
      <c r="G66" s="38">
        <v>5737674357</v>
      </c>
      <c r="H66" s="38">
        <v>3967080226</v>
      </c>
      <c r="I66" s="39">
        <f t="shared" si="2"/>
        <v>-1770594131</v>
      </c>
      <c r="J66" s="40">
        <f t="shared" si="3"/>
        <v>69.140909350495576</v>
      </c>
    </row>
    <row r="67" spans="2:10" ht="22.5" x14ac:dyDescent="0.2">
      <c r="B67" s="36" t="s">
        <v>110</v>
      </c>
      <c r="C67" s="37" t="s">
        <v>111</v>
      </c>
      <c r="D67" s="38">
        <v>0</v>
      </c>
      <c r="E67" s="38">
        <v>27038188592</v>
      </c>
      <c r="F67" s="38">
        <v>0</v>
      </c>
      <c r="G67" s="38">
        <v>27038188592</v>
      </c>
      <c r="H67" s="38">
        <v>27038188592</v>
      </c>
      <c r="I67" s="39">
        <f t="shared" si="2"/>
        <v>0</v>
      </c>
      <c r="J67" s="40">
        <f t="shared" si="3"/>
        <v>100</v>
      </c>
    </row>
    <row r="68" spans="2:10" ht="23.25" thickBot="1" x14ac:dyDescent="0.25">
      <c r="B68" s="41" t="s">
        <v>112</v>
      </c>
      <c r="C68" s="42" t="s">
        <v>113</v>
      </c>
      <c r="D68" s="43">
        <v>0</v>
      </c>
      <c r="E68" s="43">
        <v>4520825487</v>
      </c>
      <c r="F68" s="43">
        <v>0</v>
      </c>
      <c r="G68" s="43">
        <v>4520825487</v>
      </c>
      <c r="H68" s="43">
        <v>4520825487</v>
      </c>
      <c r="I68" s="44">
        <f t="shared" si="2"/>
        <v>0</v>
      </c>
      <c r="J68" s="45">
        <f t="shared" si="3"/>
        <v>100</v>
      </c>
    </row>
    <row r="69" spans="2:10" ht="33.75" x14ac:dyDescent="0.2">
      <c r="B69" s="23" t="s">
        <v>114</v>
      </c>
      <c r="C69" s="24" t="s">
        <v>115</v>
      </c>
      <c r="D69" s="25">
        <v>0</v>
      </c>
      <c r="E69" s="25">
        <v>1235630032</v>
      </c>
      <c r="F69" s="25">
        <v>0</v>
      </c>
      <c r="G69" s="25">
        <v>1235630032</v>
      </c>
      <c r="H69" s="25">
        <v>1235630032</v>
      </c>
      <c r="I69" s="46">
        <f t="shared" si="2"/>
        <v>0</v>
      </c>
      <c r="J69" s="47">
        <f t="shared" si="3"/>
        <v>100</v>
      </c>
    </row>
    <row r="70" spans="2:10" ht="33.75" x14ac:dyDescent="0.2">
      <c r="B70" s="36" t="s">
        <v>116</v>
      </c>
      <c r="C70" s="37" t="s">
        <v>117</v>
      </c>
      <c r="D70" s="38">
        <v>0</v>
      </c>
      <c r="E70" s="38">
        <v>15408165204</v>
      </c>
      <c r="F70" s="38">
        <v>0</v>
      </c>
      <c r="G70" s="38">
        <v>15408165204</v>
      </c>
      <c r="H70" s="38">
        <v>4331510615.5600004</v>
      </c>
      <c r="I70" s="39">
        <f t="shared" si="2"/>
        <v>-11076654588.439999</v>
      </c>
      <c r="J70" s="40">
        <f t="shared" si="3"/>
        <v>28.111787212896246</v>
      </c>
    </row>
    <row r="71" spans="2:10" ht="33.75" x14ac:dyDescent="0.2">
      <c r="B71" s="36" t="s">
        <v>118</v>
      </c>
      <c r="C71" s="37" t="s">
        <v>119</v>
      </c>
      <c r="D71" s="38">
        <v>0</v>
      </c>
      <c r="E71" s="38">
        <v>90792998</v>
      </c>
      <c r="F71" s="38">
        <v>0</v>
      </c>
      <c r="G71" s="38">
        <v>90792998</v>
      </c>
      <c r="H71" s="38">
        <v>90792998</v>
      </c>
      <c r="I71" s="39">
        <f t="shared" si="2"/>
        <v>0</v>
      </c>
      <c r="J71" s="40">
        <f t="shared" si="3"/>
        <v>100</v>
      </c>
    </row>
    <row r="72" spans="2:10" ht="22.5" x14ac:dyDescent="0.2">
      <c r="B72" s="36" t="s">
        <v>120</v>
      </c>
      <c r="C72" s="37" t="s">
        <v>121</v>
      </c>
      <c r="D72" s="38">
        <v>0</v>
      </c>
      <c r="E72" s="38">
        <v>830043445</v>
      </c>
      <c r="F72" s="38">
        <v>0</v>
      </c>
      <c r="G72" s="38">
        <v>830043445</v>
      </c>
      <c r="H72" s="38">
        <v>830043445</v>
      </c>
      <c r="I72" s="39">
        <f t="shared" si="2"/>
        <v>0</v>
      </c>
      <c r="J72" s="40">
        <f t="shared" si="3"/>
        <v>100</v>
      </c>
    </row>
    <row r="73" spans="2:10" x14ac:dyDescent="0.2">
      <c r="B73" s="36" t="s">
        <v>122</v>
      </c>
      <c r="C73" s="37" t="s">
        <v>123</v>
      </c>
      <c r="D73" s="38">
        <v>0</v>
      </c>
      <c r="E73" s="38">
        <v>1126446376</v>
      </c>
      <c r="F73" s="38">
        <v>0</v>
      </c>
      <c r="G73" s="38">
        <v>1126446376</v>
      </c>
      <c r="H73" s="38">
        <v>1126446376</v>
      </c>
      <c r="I73" s="39">
        <f t="shared" si="2"/>
        <v>0</v>
      </c>
      <c r="J73" s="40">
        <f t="shared" si="3"/>
        <v>100</v>
      </c>
    </row>
    <row r="74" spans="2:10" ht="22.5" x14ac:dyDescent="0.2">
      <c r="B74" s="36" t="s">
        <v>124</v>
      </c>
      <c r="C74" s="37" t="s">
        <v>125</v>
      </c>
      <c r="D74" s="38">
        <v>0</v>
      </c>
      <c r="E74" s="38">
        <v>81543632</v>
      </c>
      <c r="F74" s="38">
        <v>0</v>
      </c>
      <c r="G74" s="38">
        <v>81543632</v>
      </c>
      <c r="H74" s="38">
        <v>81543632</v>
      </c>
      <c r="I74" s="39">
        <f t="shared" si="2"/>
        <v>0</v>
      </c>
      <c r="J74" s="40">
        <f t="shared" si="3"/>
        <v>100</v>
      </c>
    </row>
    <row r="75" spans="2:10" ht="22.5" x14ac:dyDescent="0.2">
      <c r="B75" s="36" t="s">
        <v>126</v>
      </c>
      <c r="C75" s="37" t="s">
        <v>127</v>
      </c>
      <c r="D75" s="38">
        <v>0</v>
      </c>
      <c r="E75" s="38">
        <v>1716042576</v>
      </c>
      <c r="F75" s="38">
        <v>0</v>
      </c>
      <c r="G75" s="38">
        <v>1716042576</v>
      </c>
      <c r="H75" s="38">
        <v>1716042576</v>
      </c>
      <c r="I75" s="39">
        <f t="shared" si="2"/>
        <v>0</v>
      </c>
      <c r="J75" s="40">
        <f t="shared" si="3"/>
        <v>100</v>
      </c>
    </row>
    <row r="76" spans="2:10" ht="22.5" x14ac:dyDescent="0.2">
      <c r="B76" s="32" t="s">
        <v>128</v>
      </c>
      <c r="C76" s="33" t="s">
        <v>129</v>
      </c>
      <c r="D76" s="34">
        <f>D77</f>
        <v>317174288</v>
      </c>
      <c r="E76" s="34">
        <f t="shared" ref="E76:H76" si="17">E77</f>
        <v>9870398</v>
      </c>
      <c r="F76" s="34">
        <f t="shared" si="17"/>
        <v>0</v>
      </c>
      <c r="G76" s="34">
        <f t="shared" si="17"/>
        <v>327044686</v>
      </c>
      <c r="H76" s="34">
        <f t="shared" si="17"/>
        <v>119770172.98</v>
      </c>
      <c r="I76" s="34">
        <f t="shared" si="2"/>
        <v>-207274513.01999998</v>
      </c>
      <c r="J76" s="35">
        <f t="shared" si="3"/>
        <v>36.621959660888663</v>
      </c>
    </row>
    <row r="77" spans="2:10" ht="22.5" x14ac:dyDescent="0.2">
      <c r="B77" s="36" t="s">
        <v>130</v>
      </c>
      <c r="C77" s="37" t="s">
        <v>131</v>
      </c>
      <c r="D77" s="38">
        <v>317174288</v>
      </c>
      <c r="E77" s="38">
        <v>9870398</v>
      </c>
      <c r="F77" s="38">
        <v>0</v>
      </c>
      <c r="G77" s="38">
        <v>327044686</v>
      </c>
      <c r="H77" s="38">
        <v>119770172.98</v>
      </c>
      <c r="I77" s="39">
        <f t="shared" ref="I77:I114" si="18">H77-G77</f>
        <v>-207274513.01999998</v>
      </c>
      <c r="J77" s="40">
        <f t="shared" ref="J77:J114" si="19">H77/G77*100</f>
        <v>36.621959660888663</v>
      </c>
    </row>
    <row r="78" spans="2:10" ht="22.5" x14ac:dyDescent="0.2">
      <c r="B78" s="32" t="s">
        <v>132</v>
      </c>
      <c r="C78" s="33" t="s">
        <v>133</v>
      </c>
      <c r="D78" s="34">
        <f>D79</f>
        <v>66950000</v>
      </c>
      <c r="E78" s="34">
        <f t="shared" ref="E78:H78" si="20">E79</f>
        <v>21041809</v>
      </c>
      <c r="F78" s="34">
        <f t="shared" si="20"/>
        <v>0</v>
      </c>
      <c r="G78" s="34">
        <f t="shared" si="20"/>
        <v>87991809</v>
      </c>
      <c r="H78" s="34">
        <f t="shared" si="20"/>
        <v>147371028.09</v>
      </c>
      <c r="I78" s="34">
        <f t="shared" si="18"/>
        <v>59379219.090000004</v>
      </c>
      <c r="J78" s="35">
        <f t="shared" si="19"/>
        <v>167.48266658547729</v>
      </c>
    </row>
    <row r="79" spans="2:10" ht="22.5" x14ac:dyDescent="0.2">
      <c r="B79" s="36" t="s">
        <v>134</v>
      </c>
      <c r="C79" s="37" t="s">
        <v>135</v>
      </c>
      <c r="D79" s="38">
        <v>66950000</v>
      </c>
      <c r="E79" s="38">
        <v>21041809</v>
      </c>
      <c r="F79" s="38">
        <v>0</v>
      </c>
      <c r="G79" s="38">
        <v>87991809</v>
      </c>
      <c r="H79" s="38">
        <v>147371028.09</v>
      </c>
      <c r="I79" s="39">
        <f t="shared" si="18"/>
        <v>59379219.090000004</v>
      </c>
      <c r="J79" s="40">
        <f t="shared" si="19"/>
        <v>167.48266658547729</v>
      </c>
    </row>
    <row r="80" spans="2:10" ht="12.75" customHeight="1" x14ac:dyDescent="0.2">
      <c r="B80" s="32" t="s">
        <v>136</v>
      </c>
      <c r="C80" s="33" t="s">
        <v>137</v>
      </c>
      <c r="D80" s="34">
        <f>D81</f>
        <v>2060000000</v>
      </c>
      <c r="E80" s="34">
        <f t="shared" ref="E80:H80" si="21">E81</f>
        <v>0</v>
      </c>
      <c r="F80" s="34">
        <f t="shared" si="21"/>
        <v>0</v>
      </c>
      <c r="G80" s="34">
        <f t="shared" si="21"/>
        <v>2060000000</v>
      </c>
      <c r="H80" s="34">
        <f t="shared" si="21"/>
        <v>1987729670.6500001</v>
      </c>
      <c r="I80" s="34">
        <f t="shared" si="18"/>
        <v>-72270329.349999905</v>
      </c>
      <c r="J80" s="35">
        <f t="shared" si="19"/>
        <v>96.491731584951452</v>
      </c>
    </row>
    <row r="81" spans="2:10" ht="12.75" customHeight="1" x14ac:dyDescent="0.2">
      <c r="B81" s="36" t="s">
        <v>138</v>
      </c>
      <c r="C81" s="37" t="s">
        <v>139</v>
      </c>
      <c r="D81" s="38">
        <v>2060000000</v>
      </c>
      <c r="E81" s="38">
        <v>0</v>
      </c>
      <c r="F81" s="38">
        <v>0</v>
      </c>
      <c r="G81" s="38">
        <v>2060000000</v>
      </c>
      <c r="H81" s="38">
        <v>1987729670.6500001</v>
      </c>
      <c r="I81" s="39">
        <f t="shared" si="18"/>
        <v>-72270329.349999905</v>
      </c>
      <c r="J81" s="40">
        <f t="shared" si="19"/>
        <v>96.491731584951452</v>
      </c>
    </row>
    <row r="82" spans="2:10" ht="12.75" customHeight="1" x14ac:dyDescent="0.2">
      <c r="B82" s="28" t="s">
        <v>140</v>
      </c>
      <c r="C82" s="29" t="s">
        <v>141</v>
      </c>
      <c r="D82" s="30">
        <f>D83</f>
        <v>6505290887</v>
      </c>
      <c r="E82" s="30">
        <f t="shared" ref="E82:H82" si="22">E83</f>
        <v>264806186</v>
      </c>
      <c r="F82" s="30">
        <f t="shared" si="22"/>
        <v>0</v>
      </c>
      <c r="G82" s="30">
        <f t="shared" si="22"/>
        <v>6770097073</v>
      </c>
      <c r="H82" s="30">
        <f t="shared" si="22"/>
        <v>3529410676</v>
      </c>
      <c r="I82" s="30">
        <f t="shared" si="18"/>
        <v>-3240686397</v>
      </c>
      <c r="J82" s="31">
        <f t="shared" si="19"/>
        <v>52.132349624287286</v>
      </c>
    </row>
    <row r="83" spans="2:10" ht="33.75" x14ac:dyDescent="0.2">
      <c r="B83" s="32" t="s">
        <v>142</v>
      </c>
      <c r="C83" s="33" t="s">
        <v>143</v>
      </c>
      <c r="D83" s="34">
        <f>D84+D85</f>
        <v>6505290887</v>
      </c>
      <c r="E83" s="34">
        <f t="shared" ref="E83:H83" si="23">E84+E85</f>
        <v>264806186</v>
      </c>
      <c r="F83" s="34">
        <f t="shared" si="23"/>
        <v>0</v>
      </c>
      <c r="G83" s="34">
        <f t="shared" si="23"/>
        <v>6770097073</v>
      </c>
      <c r="H83" s="34">
        <f t="shared" si="23"/>
        <v>3529410676</v>
      </c>
      <c r="I83" s="34">
        <f t="shared" si="18"/>
        <v>-3240686397</v>
      </c>
      <c r="J83" s="35">
        <f t="shared" si="19"/>
        <v>52.132349624287286</v>
      </c>
    </row>
    <row r="84" spans="2:10" ht="22.5" x14ac:dyDescent="0.2">
      <c r="B84" s="36" t="s">
        <v>144</v>
      </c>
      <c r="C84" s="37" t="s">
        <v>145</v>
      </c>
      <c r="D84" s="38">
        <v>6479540887</v>
      </c>
      <c r="E84" s="38">
        <v>264806186</v>
      </c>
      <c r="F84" s="38">
        <v>0</v>
      </c>
      <c r="G84" s="38">
        <v>6744347073</v>
      </c>
      <c r="H84" s="38">
        <v>3529410676</v>
      </c>
      <c r="I84" s="39">
        <f t="shared" si="18"/>
        <v>-3214936397</v>
      </c>
      <c r="J84" s="40">
        <f t="shared" si="19"/>
        <v>52.331391575760918</v>
      </c>
    </row>
    <row r="85" spans="2:10" ht="22.5" x14ac:dyDescent="0.2">
      <c r="B85" s="36" t="s">
        <v>146</v>
      </c>
      <c r="C85" s="37" t="s">
        <v>147</v>
      </c>
      <c r="D85" s="38">
        <v>25750000</v>
      </c>
      <c r="E85" s="38">
        <v>0</v>
      </c>
      <c r="F85" s="38">
        <v>0</v>
      </c>
      <c r="G85" s="38">
        <v>25750000</v>
      </c>
      <c r="H85" s="38">
        <v>0</v>
      </c>
      <c r="I85" s="39">
        <f t="shared" si="18"/>
        <v>-25750000</v>
      </c>
      <c r="J85" s="40">
        <f t="shared" si="19"/>
        <v>0</v>
      </c>
    </row>
    <row r="86" spans="2:10" ht="22.5" x14ac:dyDescent="0.2">
      <c r="B86" s="28" t="s">
        <v>148</v>
      </c>
      <c r="C86" s="29" t="s">
        <v>149</v>
      </c>
      <c r="D86" s="30">
        <f>D87</f>
        <v>109692670622</v>
      </c>
      <c r="E86" s="30">
        <f t="shared" ref="E86:H86" si="24">E87</f>
        <v>6801022640</v>
      </c>
      <c r="F86" s="30">
        <f t="shared" si="24"/>
        <v>380259720</v>
      </c>
      <c r="G86" s="30">
        <f t="shared" si="24"/>
        <v>116113433542</v>
      </c>
      <c r="H86" s="30">
        <f t="shared" si="24"/>
        <v>73144145615</v>
      </c>
      <c r="I86" s="30">
        <f t="shared" si="18"/>
        <v>-42969287927</v>
      </c>
      <c r="J86" s="31">
        <f t="shared" si="19"/>
        <v>62.993697958766028</v>
      </c>
    </row>
    <row r="87" spans="2:10" ht="22.5" x14ac:dyDescent="0.2">
      <c r="B87" s="28" t="s">
        <v>150</v>
      </c>
      <c r="C87" s="29" t="s">
        <v>151</v>
      </c>
      <c r="D87" s="30">
        <f>D88+D91+D93</f>
        <v>109692670622</v>
      </c>
      <c r="E87" s="30">
        <f t="shared" ref="E87:H87" si="25">E88+E91+E93</f>
        <v>6801022640</v>
      </c>
      <c r="F87" s="30">
        <f t="shared" si="25"/>
        <v>380259720</v>
      </c>
      <c r="G87" s="30">
        <f t="shared" si="25"/>
        <v>116113433542</v>
      </c>
      <c r="H87" s="30">
        <f t="shared" si="25"/>
        <v>73144145615</v>
      </c>
      <c r="I87" s="30">
        <f t="shared" si="18"/>
        <v>-42969287927</v>
      </c>
      <c r="J87" s="31">
        <f t="shared" si="19"/>
        <v>62.993697958766028</v>
      </c>
    </row>
    <row r="88" spans="2:10" ht="22.5" x14ac:dyDescent="0.2">
      <c r="B88" s="32" t="s">
        <v>152</v>
      </c>
      <c r="C88" s="33" t="s">
        <v>153</v>
      </c>
      <c r="D88" s="34">
        <f>D89+D90</f>
        <v>109692670622</v>
      </c>
      <c r="E88" s="34">
        <f t="shared" ref="E88:H88" si="26">E89+E90</f>
        <v>4903721206</v>
      </c>
      <c r="F88" s="34">
        <f t="shared" si="26"/>
        <v>380259720</v>
      </c>
      <c r="G88" s="34">
        <f t="shared" si="26"/>
        <v>114216132108</v>
      </c>
      <c r="H88" s="34">
        <f t="shared" si="26"/>
        <v>71246844181</v>
      </c>
      <c r="I88" s="34">
        <f t="shared" si="18"/>
        <v>-42969287927</v>
      </c>
      <c r="J88" s="35">
        <f t="shared" si="19"/>
        <v>62.3789677220296</v>
      </c>
    </row>
    <row r="89" spans="2:10" ht="12.75" customHeight="1" x14ac:dyDescent="0.2">
      <c r="B89" s="36" t="s">
        <v>154</v>
      </c>
      <c r="C89" s="37" t="s">
        <v>155</v>
      </c>
      <c r="D89" s="38">
        <v>107708565514</v>
      </c>
      <c r="E89" s="38">
        <v>4881733967</v>
      </c>
      <c r="F89" s="38">
        <v>380259720</v>
      </c>
      <c r="G89" s="38">
        <v>112210039761</v>
      </c>
      <c r="H89" s="38">
        <v>69240751834</v>
      </c>
      <c r="I89" s="39">
        <f t="shared" si="18"/>
        <v>-42969287927</v>
      </c>
      <c r="J89" s="40">
        <f t="shared" si="19"/>
        <v>61.706378485809509</v>
      </c>
    </row>
    <row r="90" spans="2:10" ht="12.75" customHeight="1" thickBot="1" x14ac:dyDescent="0.25">
      <c r="B90" s="41" t="s">
        <v>156</v>
      </c>
      <c r="C90" s="42" t="s">
        <v>157</v>
      </c>
      <c r="D90" s="43">
        <v>1984105108</v>
      </c>
      <c r="E90" s="43">
        <v>21987239</v>
      </c>
      <c r="F90" s="43">
        <v>0</v>
      </c>
      <c r="G90" s="43">
        <v>2006092347</v>
      </c>
      <c r="H90" s="43">
        <v>2006092347</v>
      </c>
      <c r="I90" s="44">
        <f t="shared" si="18"/>
        <v>0</v>
      </c>
      <c r="J90" s="45">
        <f t="shared" si="19"/>
        <v>100</v>
      </c>
    </row>
    <row r="91" spans="2:10" ht="56.25" x14ac:dyDescent="0.2">
      <c r="B91" s="48" t="s">
        <v>158</v>
      </c>
      <c r="C91" s="49" t="s">
        <v>159</v>
      </c>
      <c r="D91" s="50">
        <f>D92</f>
        <v>0</v>
      </c>
      <c r="E91" s="50">
        <f t="shared" ref="E91:H91" si="27">E92</f>
        <v>1315905508</v>
      </c>
      <c r="F91" s="50">
        <f t="shared" si="27"/>
        <v>0</v>
      </c>
      <c r="G91" s="50">
        <f t="shared" si="27"/>
        <v>1315905508</v>
      </c>
      <c r="H91" s="50">
        <f t="shared" si="27"/>
        <v>1315905508</v>
      </c>
      <c r="I91" s="50">
        <f t="shared" si="18"/>
        <v>0</v>
      </c>
      <c r="J91" s="51">
        <f t="shared" si="19"/>
        <v>100</v>
      </c>
    </row>
    <row r="92" spans="2:10" ht="33.75" x14ac:dyDescent="0.2">
      <c r="B92" s="36" t="s">
        <v>160</v>
      </c>
      <c r="C92" s="37" t="s">
        <v>161</v>
      </c>
      <c r="D92" s="38">
        <v>0</v>
      </c>
      <c r="E92" s="38">
        <v>1315905508</v>
      </c>
      <c r="F92" s="38">
        <v>0</v>
      </c>
      <c r="G92" s="38">
        <v>1315905508</v>
      </c>
      <c r="H92" s="38">
        <v>1315905508</v>
      </c>
      <c r="I92" s="39">
        <f t="shared" si="18"/>
        <v>0</v>
      </c>
      <c r="J92" s="40">
        <f t="shared" si="19"/>
        <v>100</v>
      </c>
    </row>
    <row r="93" spans="2:10" ht="22.5" x14ac:dyDescent="0.2">
      <c r="B93" s="32" t="s">
        <v>162</v>
      </c>
      <c r="C93" s="33" t="s">
        <v>163</v>
      </c>
      <c r="D93" s="34">
        <f>D94</f>
        <v>0</v>
      </c>
      <c r="E93" s="34">
        <f t="shared" ref="E93:H93" si="28">E94</f>
        <v>581395926</v>
      </c>
      <c r="F93" s="34">
        <f t="shared" si="28"/>
        <v>0</v>
      </c>
      <c r="G93" s="34">
        <f t="shared" si="28"/>
        <v>581395926</v>
      </c>
      <c r="H93" s="34">
        <f t="shared" si="28"/>
        <v>581395926</v>
      </c>
      <c r="I93" s="34">
        <f t="shared" si="18"/>
        <v>0</v>
      </c>
      <c r="J93" s="35">
        <f t="shared" si="19"/>
        <v>100</v>
      </c>
    </row>
    <row r="94" spans="2:10" ht="22.5" x14ac:dyDescent="0.2">
      <c r="B94" s="36" t="s">
        <v>164</v>
      </c>
      <c r="C94" s="37" t="s">
        <v>165</v>
      </c>
      <c r="D94" s="38">
        <v>0</v>
      </c>
      <c r="E94" s="38">
        <v>581395926</v>
      </c>
      <c r="F94" s="38">
        <v>0</v>
      </c>
      <c r="G94" s="38">
        <v>581395926</v>
      </c>
      <c r="H94" s="38">
        <v>581395926</v>
      </c>
      <c r="I94" s="39">
        <f t="shared" si="18"/>
        <v>0</v>
      </c>
      <c r="J94" s="40">
        <f t="shared" si="19"/>
        <v>100</v>
      </c>
    </row>
    <row r="95" spans="2:10" ht="22.5" x14ac:dyDescent="0.2">
      <c r="B95" s="28" t="s">
        <v>166</v>
      </c>
      <c r="C95" s="29" t="s">
        <v>167</v>
      </c>
      <c r="D95" s="30">
        <f>D96</f>
        <v>46503711794</v>
      </c>
      <c r="E95" s="30">
        <f t="shared" ref="E95:H95" si="29">E96</f>
        <v>566005110</v>
      </c>
      <c r="F95" s="30">
        <f t="shared" si="29"/>
        <v>0</v>
      </c>
      <c r="G95" s="30">
        <f t="shared" si="29"/>
        <v>47069716904</v>
      </c>
      <c r="H95" s="30">
        <f t="shared" si="29"/>
        <v>27527461552.43</v>
      </c>
      <c r="I95" s="30">
        <f t="shared" si="18"/>
        <v>-19542255351.57</v>
      </c>
      <c r="J95" s="31">
        <f t="shared" si="19"/>
        <v>58.482318065717344</v>
      </c>
    </row>
    <row r="96" spans="2:10" ht="12.75" customHeight="1" x14ac:dyDescent="0.2">
      <c r="B96" s="28" t="s">
        <v>168</v>
      </c>
      <c r="C96" s="29" t="s">
        <v>169</v>
      </c>
      <c r="D96" s="30">
        <f>D97</f>
        <v>46503711794</v>
      </c>
      <c r="E96" s="30">
        <f t="shared" ref="E96:H96" si="30">E97</f>
        <v>566005110</v>
      </c>
      <c r="F96" s="30">
        <f t="shared" si="30"/>
        <v>0</v>
      </c>
      <c r="G96" s="30">
        <f t="shared" si="30"/>
        <v>47069716904</v>
      </c>
      <c r="H96" s="30">
        <f t="shared" si="30"/>
        <v>27527461552.43</v>
      </c>
      <c r="I96" s="30">
        <f t="shared" si="18"/>
        <v>-19542255351.57</v>
      </c>
      <c r="J96" s="31">
        <f t="shared" si="19"/>
        <v>58.482318065717344</v>
      </c>
    </row>
    <row r="97" spans="2:10" ht="22.5" x14ac:dyDescent="0.2">
      <c r="B97" s="32" t="s">
        <v>170</v>
      </c>
      <c r="C97" s="33" t="s">
        <v>171</v>
      </c>
      <c r="D97" s="34">
        <f>D98+D99+D100</f>
        <v>46503711794</v>
      </c>
      <c r="E97" s="34">
        <f t="shared" ref="E97:H97" si="31">E98+E99+E100</f>
        <v>566005110</v>
      </c>
      <c r="F97" s="34">
        <f t="shared" si="31"/>
        <v>0</v>
      </c>
      <c r="G97" s="34">
        <f t="shared" si="31"/>
        <v>47069716904</v>
      </c>
      <c r="H97" s="34">
        <f t="shared" si="31"/>
        <v>27527461552.43</v>
      </c>
      <c r="I97" s="34">
        <f t="shared" si="18"/>
        <v>-19542255351.57</v>
      </c>
      <c r="J97" s="35">
        <f t="shared" si="19"/>
        <v>58.482318065717344</v>
      </c>
    </row>
    <row r="98" spans="2:10" ht="12.75" customHeight="1" x14ac:dyDescent="0.2">
      <c r="B98" s="36" t="s">
        <v>172</v>
      </c>
      <c r="C98" s="37" t="s">
        <v>173</v>
      </c>
      <c r="D98" s="38">
        <v>43604124332</v>
      </c>
      <c r="E98" s="38">
        <v>0</v>
      </c>
      <c r="F98" s="38">
        <v>0</v>
      </c>
      <c r="G98" s="38">
        <v>43604124332</v>
      </c>
      <c r="H98" s="38">
        <v>26542741665</v>
      </c>
      <c r="I98" s="39">
        <f t="shared" si="18"/>
        <v>-17061382667</v>
      </c>
      <c r="J98" s="40">
        <f t="shared" si="19"/>
        <v>60.872089674143346</v>
      </c>
    </row>
    <row r="99" spans="2:10" ht="12.75" customHeight="1" x14ac:dyDescent="0.2">
      <c r="B99" s="36" t="s">
        <v>174</v>
      </c>
      <c r="C99" s="37" t="s">
        <v>175</v>
      </c>
      <c r="D99" s="38">
        <v>2899587462</v>
      </c>
      <c r="E99" s="38">
        <v>566005110</v>
      </c>
      <c r="F99" s="38">
        <v>0</v>
      </c>
      <c r="G99" s="38">
        <v>3465592572</v>
      </c>
      <c r="H99" s="38">
        <v>481736689.72000003</v>
      </c>
      <c r="I99" s="39">
        <f t="shared" si="18"/>
        <v>-2983855882.2799997</v>
      </c>
      <c r="J99" s="40">
        <f t="shared" si="19"/>
        <v>13.900557544246722</v>
      </c>
    </row>
    <row r="100" spans="2:10" ht="33.75" x14ac:dyDescent="0.2">
      <c r="B100" s="36" t="s">
        <v>176</v>
      </c>
      <c r="C100" s="37" t="s">
        <v>177</v>
      </c>
      <c r="D100" s="38">
        <v>0</v>
      </c>
      <c r="E100" s="38">
        <v>0</v>
      </c>
      <c r="F100" s="38">
        <v>0</v>
      </c>
      <c r="G100" s="38">
        <v>0</v>
      </c>
      <c r="H100" s="38">
        <v>502983197.70999998</v>
      </c>
      <c r="I100" s="39">
        <f t="shared" si="18"/>
        <v>502983197.70999998</v>
      </c>
      <c r="J100" s="40">
        <v>0</v>
      </c>
    </row>
    <row r="101" spans="2:10" ht="22.5" x14ac:dyDescent="0.2">
      <c r="B101" s="28" t="s">
        <v>178</v>
      </c>
      <c r="C101" s="29" t="s">
        <v>179</v>
      </c>
      <c r="D101" s="30">
        <f>D102</f>
        <v>0</v>
      </c>
      <c r="E101" s="30">
        <f t="shared" ref="E101:H101" si="32">E102</f>
        <v>40346999244</v>
      </c>
      <c r="F101" s="30">
        <f t="shared" si="32"/>
        <v>0</v>
      </c>
      <c r="G101" s="30">
        <f t="shared" si="32"/>
        <v>40346999244</v>
      </c>
      <c r="H101" s="30">
        <f t="shared" si="32"/>
        <v>0</v>
      </c>
      <c r="I101" s="30">
        <f t="shared" si="18"/>
        <v>-40346999244</v>
      </c>
      <c r="J101" s="31">
        <f t="shared" si="19"/>
        <v>0</v>
      </c>
    </row>
    <row r="102" spans="2:10" ht="22.5" x14ac:dyDescent="0.2">
      <c r="B102" s="28" t="s">
        <v>180</v>
      </c>
      <c r="C102" s="29" t="s">
        <v>181</v>
      </c>
      <c r="D102" s="30">
        <f>D103</f>
        <v>0</v>
      </c>
      <c r="E102" s="30">
        <f t="shared" ref="E102:H102" si="33">E103</f>
        <v>40346999244</v>
      </c>
      <c r="F102" s="30">
        <f t="shared" si="33"/>
        <v>0</v>
      </c>
      <c r="G102" s="30">
        <f t="shared" si="33"/>
        <v>40346999244</v>
      </c>
      <c r="H102" s="30">
        <f t="shared" si="33"/>
        <v>0</v>
      </c>
      <c r="I102" s="30">
        <f t="shared" si="18"/>
        <v>-40346999244</v>
      </c>
      <c r="J102" s="31">
        <f t="shared" si="19"/>
        <v>0</v>
      </c>
    </row>
    <row r="103" spans="2:10" ht="22.5" x14ac:dyDescent="0.2">
      <c r="B103" s="32" t="s">
        <v>182</v>
      </c>
      <c r="C103" s="33" t="s">
        <v>183</v>
      </c>
      <c r="D103" s="34">
        <f>D104+D105+D106+D107+D108+D109+D110+D111+D112+D113+D114</f>
        <v>0</v>
      </c>
      <c r="E103" s="34">
        <f t="shared" ref="E103:H103" si="34">E104+E105+E106+E107+E108+E109+E110+E111+E112+E113+E114</f>
        <v>40346999244</v>
      </c>
      <c r="F103" s="34">
        <f t="shared" si="34"/>
        <v>0</v>
      </c>
      <c r="G103" s="34">
        <f t="shared" si="34"/>
        <v>40346999244</v>
      </c>
      <c r="H103" s="34">
        <f t="shared" si="34"/>
        <v>0</v>
      </c>
      <c r="I103" s="34">
        <f t="shared" si="18"/>
        <v>-40346999244</v>
      </c>
      <c r="J103" s="35">
        <f t="shared" si="19"/>
        <v>0</v>
      </c>
    </row>
    <row r="104" spans="2:10" ht="33.75" x14ac:dyDescent="0.2">
      <c r="B104" s="36" t="s">
        <v>184</v>
      </c>
      <c r="C104" s="37" t="s">
        <v>185</v>
      </c>
      <c r="D104" s="38">
        <v>0</v>
      </c>
      <c r="E104" s="38">
        <v>1854250000</v>
      </c>
      <c r="F104" s="38">
        <v>0</v>
      </c>
      <c r="G104" s="38">
        <v>1854250000</v>
      </c>
      <c r="H104" s="38">
        <v>0</v>
      </c>
      <c r="I104" s="39">
        <f t="shared" si="18"/>
        <v>-1854250000</v>
      </c>
      <c r="J104" s="40">
        <f t="shared" si="19"/>
        <v>0</v>
      </c>
    </row>
    <row r="105" spans="2:10" ht="68.25" thickBot="1" x14ac:dyDescent="0.25">
      <c r="B105" s="41" t="s">
        <v>186</v>
      </c>
      <c r="C105" s="42" t="s">
        <v>187</v>
      </c>
      <c r="D105" s="43">
        <v>0</v>
      </c>
      <c r="E105" s="43">
        <v>2346969202</v>
      </c>
      <c r="F105" s="43">
        <v>0</v>
      </c>
      <c r="G105" s="43">
        <v>2346969202</v>
      </c>
      <c r="H105" s="43">
        <v>0</v>
      </c>
      <c r="I105" s="44">
        <f t="shared" si="18"/>
        <v>-2346969202</v>
      </c>
      <c r="J105" s="45">
        <f t="shared" si="19"/>
        <v>0</v>
      </c>
    </row>
    <row r="106" spans="2:10" ht="101.25" x14ac:dyDescent="0.2">
      <c r="B106" s="23" t="s">
        <v>188</v>
      </c>
      <c r="C106" s="24" t="s">
        <v>189</v>
      </c>
      <c r="D106" s="25">
        <v>0</v>
      </c>
      <c r="E106" s="25">
        <v>3029257024</v>
      </c>
      <c r="F106" s="25">
        <v>0</v>
      </c>
      <c r="G106" s="25">
        <v>3029257024</v>
      </c>
      <c r="H106" s="25">
        <v>0</v>
      </c>
      <c r="I106" s="46">
        <f t="shared" si="18"/>
        <v>-3029257024</v>
      </c>
      <c r="J106" s="47">
        <f t="shared" si="19"/>
        <v>0</v>
      </c>
    </row>
    <row r="107" spans="2:10" ht="123.75" x14ac:dyDescent="0.2">
      <c r="B107" s="36" t="s">
        <v>190</v>
      </c>
      <c r="C107" s="37" t="s">
        <v>191</v>
      </c>
      <c r="D107" s="38">
        <v>0</v>
      </c>
      <c r="E107" s="38">
        <v>1999833255</v>
      </c>
      <c r="F107" s="38">
        <v>0</v>
      </c>
      <c r="G107" s="38">
        <v>1999833255</v>
      </c>
      <c r="H107" s="38">
        <v>0</v>
      </c>
      <c r="I107" s="39">
        <f t="shared" si="18"/>
        <v>-1999833255</v>
      </c>
      <c r="J107" s="40">
        <f t="shared" si="19"/>
        <v>0</v>
      </c>
    </row>
    <row r="108" spans="2:10" ht="69.75" customHeight="1" x14ac:dyDescent="0.2">
      <c r="B108" s="36" t="s">
        <v>192</v>
      </c>
      <c r="C108" s="37" t="s">
        <v>193</v>
      </c>
      <c r="D108" s="38">
        <v>0</v>
      </c>
      <c r="E108" s="38">
        <v>1996235775</v>
      </c>
      <c r="F108" s="38">
        <v>0</v>
      </c>
      <c r="G108" s="38">
        <v>1996235775</v>
      </c>
      <c r="H108" s="38">
        <v>0</v>
      </c>
      <c r="I108" s="39">
        <f t="shared" si="18"/>
        <v>-1996235775</v>
      </c>
      <c r="J108" s="40">
        <f t="shared" si="19"/>
        <v>0</v>
      </c>
    </row>
    <row r="109" spans="2:10" ht="78.75" x14ac:dyDescent="0.2">
      <c r="B109" s="36" t="s">
        <v>194</v>
      </c>
      <c r="C109" s="37" t="s">
        <v>195</v>
      </c>
      <c r="D109" s="38">
        <v>0</v>
      </c>
      <c r="E109" s="38">
        <v>1965943316</v>
      </c>
      <c r="F109" s="38">
        <v>0</v>
      </c>
      <c r="G109" s="38">
        <v>1965943316</v>
      </c>
      <c r="H109" s="38">
        <v>0</v>
      </c>
      <c r="I109" s="39">
        <f t="shared" si="18"/>
        <v>-1965943316</v>
      </c>
      <c r="J109" s="40">
        <f t="shared" si="19"/>
        <v>0</v>
      </c>
    </row>
    <row r="110" spans="2:10" ht="100.5" customHeight="1" thickBot="1" x14ac:dyDescent="0.25">
      <c r="B110" s="41" t="s">
        <v>196</v>
      </c>
      <c r="C110" s="42" t="s">
        <v>197</v>
      </c>
      <c r="D110" s="43">
        <v>0</v>
      </c>
      <c r="E110" s="43">
        <v>1999112639</v>
      </c>
      <c r="F110" s="43">
        <v>0</v>
      </c>
      <c r="G110" s="43">
        <v>1999112639</v>
      </c>
      <c r="H110" s="43">
        <v>0</v>
      </c>
      <c r="I110" s="44">
        <f t="shared" si="18"/>
        <v>-1999112639</v>
      </c>
      <c r="J110" s="45">
        <f t="shared" si="19"/>
        <v>0</v>
      </c>
    </row>
    <row r="111" spans="2:10" ht="123.75" x14ac:dyDescent="0.2">
      <c r="B111" s="23" t="s">
        <v>198</v>
      </c>
      <c r="C111" s="24" t="s">
        <v>199</v>
      </c>
      <c r="D111" s="25">
        <v>0</v>
      </c>
      <c r="E111" s="25">
        <v>1998157619</v>
      </c>
      <c r="F111" s="25">
        <v>0</v>
      </c>
      <c r="G111" s="25">
        <v>1998157619</v>
      </c>
      <c r="H111" s="25">
        <v>0</v>
      </c>
      <c r="I111" s="46">
        <f t="shared" si="18"/>
        <v>-1998157619</v>
      </c>
      <c r="J111" s="47">
        <f t="shared" si="19"/>
        <v>0</v>
      </c>
    </row>
    <row r="112" spans="2:10" ht="159" customHeight="1" x14ac:dyDescent="0.2">
      <c r="B112" s="36" t="s">
        <v>200</v>
      </c>
      <c r="C112" s="37" t="s">
        <v>201</v>
      </c>
      <c r="D112" s="38">
        <v>0</v>
      </c>
      <c r="E112" s="38">
        <v>374921465</v>
      </c>
      <c r="F112" s="38">
        <v>0</v>
      </c>
      <c r="G112" s="38">
        <v>374921465</v>
      </c>
      <c r="H112" s="38">
        <v>0</v>
      </c>
      <c r="I112" s="39">
        <f t="shared" si="18"/>
        <v>-374921465</v>
      </c>
      <c r="J112" s="40">
        <f t="shared" si="19"/>
        <v>0</v>
      </c>
    </row>
    <row r="113" spans="2:10" ht="123.75" x14ac:dyDescent="0.2">
      <c r="B113" s="36" t="s">
        <v>202</v>
      </c>
      <c r="C113" s="37" t="s">
        <v>203</v>
      </c>
      <c r="D113" s="38">
        <v>0</v>
      </c>
      <c r="E113" s="38">
        <v>9089375640</v>
      </c>
      <c r="F113" s="38">
        <v>0</v>
      </c>
      <c r="G113" s="38">
        <v>9089375640</v>
      </c>
      <c r="H113" s="38">
        <v>0</v>
      </c>
      <c r="I113" s="39">
        <f t="shared" si="18"/>
        <v>-9089375640</v>
      </c>
      <c r="J113" s="40">
        <f t="shared" si="19"/>
        <v>0</v>
      </c>
    </row>
    <row r="114" spans="2:10" ht="135" x14ac:dyDescent="0.2">
      <c r="B114" s="36" t="s">
        <v>204</v>
      </c>
      <c r="C114" s="37" t="s">
        <v>205</v>
      </c>
      <c r="D114" s="38">
        <v>0</v>
      </c>
      <c r="E114" s="38">
        <v>13692943309</v>
      </c>
      <c r="F114" s="38">
        <v>0</v>
      </c>
      <c r="G114" s="38">
        <v>13692943309</v>
      </c>
      <c r="H114" s="38">
        <v>0</v>
      </c>
      <c r="I114" s="39">
        <f t="shared" si="18"/>
        <v>-13692943309</v>
      </c>
      <c r="J114" s="40">
        <f t="shared" si="19"/>
        <v>0</v>
      </c>
    </row>
    <row r="115" spans="2:10" x14ac:dyDescent="0.2">
      <c r="B115" s="15"/>
      <c r="C115" s="16"/>
      <c r="D115" s="17"/>
      <c r="E115" s="17"/>
      <c r="F115" s="17"/>
      <c r="G115" s="17"/>
      <c r="H115" s="17"/>
      <c r="I115" s="17"/>
      <c r="J115" s="18"/>
    </row>
    <row r="116" spans="2:10" x14ac:dyDescent="0.2">
      <c r="B116" s="15"/>
      <c r="C116" s="16"/>
      <c r="D116" s="17"/>
      <c r="E116" s="17"/>
      <c r="F116" s="17"/>
      <c r="G116" s="17"/>
      <c r="H116" s="17"/>
      <c r="I116" s="17"/>
      <c r="J116" s="18"/>
    </row>
    <row r="117" spans="2:10" x14ac:dyDescent="0.2">
      <c r="B117" s="52" t="s">
        <v>224</v>
      </c>
      <c r="C117" s="53"/>
      <c r="D117" s="53"/>
      <c r="E117" s="53"/>
      <c r="F117" s="53"/>
      <c r="G117" s="53"/>
      <c r="H117" s="53"/>
      <c r="I117" s="53"/>
      <c r="J117" s="54"/>
    </row>
    <row r="118" spans="2:10" x14ac:dyDescent="0.2">
      <c r="B118" s="55" t="s">
        <v>225</v>
      </c>
      <c r="C118" s="56"/>
      <c r="D118" s="56"/>
      <c r="E118" s="56"/>
      <c r="F118" s="56"/>
      <c r="G118" s="56"/>
      <c r="H118" s="56"/>
      <c r="I118" s="56"/>
      <c r="J118" s="57"/>
    </row>
    <row r="119" spans="2:10" ht="19.5" customHeight="1" x14ac:dyDescent="0.2">
      <c r="B119" s="55" t="s">
        <v>226</v>
      </c>
      <c r="C119" s="56"/>
      <c r="D119" s="56"/>
      <c r="E119" s="56"/>
      <c r="F119" s="56"/>
      <c r="G119" s="56"/>
      <c r="H119" s="56"/>
      <c r="I119" s="56"/>
      <c r="J119" s="57"/>
    </row>
    <row r="120" spans="2:10" x14ac:dyDescent="0.2">
      <c r="B120" s="12"/>
      <c r="C120" s="13"/>
      <c r="D120" s="13"/>
      <c r="E120" s="13"/>
      <c r="F120" s="13"/>
      <c r="G120" s="13"/>
      <c r="H120" s="13"/>
      <c r="I120" s="13"/>
      <c r="J120" s="14"/>
    </row>
    <row r="121" spans="2:10" x14ac:dyDescent="0.2">
      <c r="B121" s="15"/>
      <c r="C121" s="16"/>
      <c r="D121" s="17"/>
      <c r="E121" s="17"/>
      <c r="F121" s="17"/>
      <c r="G121" s="17"/>
      <c r="H121" s="17"/>
      <c r="I121" s="17"/>
      <c r="J121" s="18"/>
    </row>
    <row r="122" spans="2:10" x14ac:dyDescent="0.2">
      <c r="B122" s="15"/>
      <c r="C122" s="16"/>
      <c r="D122" s="17"/>
      <c r="E122" s="17"/>
      <c r="F122" s="17"/>
      <c r="G122" s="17"/>
      <c r="H122" s="17"/>
      <c r="I122" s="17"/>
      <c r="J122" s="18"/>
    </row>
    <row r="123" spans="2:10" x14ac:dyDescent="0.2">
      <c r="B123" s="15"/>
      <c r="C123" s="16"/>
      <c r="D123" s="17"/>
      <c r="E123" s="17"/>
      <c r="F123" s="17"/>
      <c r="G123" s="17"/>
      <c r="H123" s="17"/>
      <c r="I123" s="17"/>
      <c r="J123" s="18"/>
    </row>
    <row r="124" spans="2:10" x14ac:dyDescent="0.2">
      <c r="B124" s="15"/>
      <c r="C124" s="16"/>
      <c r="D124" s="17"/>
      <c r="E124" s="17"/>
      <c r="F124" s="17"/>
      <c r="G124" s="17"/>
      <c r="H124" s="17"/>
      <c r="I124" s="17"/>
      <c r="J124" s="18"/>
    </row>
    <row r="125" spans="2:10" x14ac:dyDescent="0.2">
      <c r="B125" s="15"/>
      <c r="C125" s="16"/>
      <c r="D125" s="17"/>
      <c r="E125" s="17"/>
      <c r="F125" s="17"/>
      <c r="G125" s="17"/>
      <c r="H125" s="17"/>
      <c r="I125" s="17"/>
      <c r="J125" s="18"/>
    </row>
    <row r="126" spans="2:10" x14ac:dyDescent="0.2">
      <c r="B126" s="15"/>
      <c r="C126" s="16"/>
      <c r="D126" s="17"/>
      <c r="E126" s="17"/>
      <c r="F126" s="17"/>
      <c r="G126" s="17"/>
      <c r="H126" s="17"/>
      <c r="I126" s="17"/>
      <c r="J126" s="18"/>
    </row>
    <row r="127" spans="2:10" x14ac:dyDescent="0.2">
      <c r="B127" s="15"/>
      <c r="C127" s="16"/>
      <c r="D127" s="17"/>
      <c r="E127" s="17"/>
      <c r="F127" s="17"/>
      <c r="G127" s="17"/>
      <c r="H127" s="17"/>
      <c r="I127" s="17"/>
      <c r="J127" s="18"/>
    </row>
    <row r="128" spans="2:10" x14ac:dyDescent="0.2">
      <c r="B128" s="15"/>
      <c r="C128" s="16"/>
      <c r="D128" s="17"/>
      <c r="E128" s="17"/>
      <c r="F128" s="17"/>
      <c r="G128" s="17"/>
      <c r="H128" s="17"/>
      <c r="I128" s="17"/>
      <c r="J128" s="18"/>
    </row>
    <row r="129" spans="2:10" x14ac:dyDescent="0.2">
      <c r="B129" s="15"/>
      <c r="C129" s="16"/>
      <c r="D129" s="17"/>
      <c r="E129" s="17"/>
      <c r="F129" s="17"/>
      <c r="G129" s="17"/>
      <c r="H129" s="17"/>
      <c r="I129" s="17"/>
      <c r="J129" s="18"/>
    </row>
    <row r="130" spans="2:10" x14ac:dyDescent="0.2">
      <c r="B130" s="15"/>
      <c r="C130" s="16"/>
      <c r="D130" s="17"/>
      <c r="E130" s="17"/>
      <c r="F130" s="17"/>
      <c r="G130" s="17"/>
      <c r="H130" s="17"/>
      <c r="I130" s="17"/>
      <c r="J130" s="18"/>
    </row>
    <row r="131" spans="2:10" x14ac:dyDescent="0.2">
      <c r="B131" s="15"/>
      <c r="C131" s="16"/>
      <c r="D131" s="17"/>
      <c r="E131" s="17"/>
      <c r="F131" s="17"/>
      <c r="G131" s="17"/>
      <c r="H131" s="17"/>
      <c r="I131" s="17"/>
      <c r="J131" s="18"/>
    </row>
    <row r="132" spans="2:10" x14ac:dyDescent="0.2">
      <c r="B132" s="15"/>
      <c r="C132" s="16"/>
      <c r="D132" s="17"/>
      <c r="E132" s="17"/>
      <c r="F132" s="17"/>
      <c r="G132" s="17"/>
      <c r="H132" s="17"/>
      <c r="I132" s="17"/>
      <c r="J132" s="18"/>
    </row>
    <row r="133" spans="2:10" x14ac:dyDescent="0.2">
      <c r="B133" s="15"/>
      <c r="C133" s="16"/>
      <c r="D133" s="17"/>
      <c r="E133" s="17"/>
      <c r="F133" s="17"/>
      <c r="G133" s="17"/>
      <c r="H133" s="17"/>
      <c r="I133" s="17"/>
      <c r="J133" s="18"/>
    </row>
    <row r="134" spans="2:10" x14ac:dyDescent="0.2">
      <c r="B134" s="15"/>
      <c r="C134" s="16"/>
      <c r="D134" s="17"/>
      <c r="E134" s="17"/>
      <c r="F134" s="17"/>
      <c r="G134" s="17"/>
      <c r="H134" s="17"/>
      <c r="I134" s="17"/>
      <c r="J134" s="18"/>
    </row>
    <row r="135" spans="2:10" x14ac:dyDescent="0.2">
      <c r="B135" s="15"/>
      <c r="C135" s="16"/>
      <c r="D135" s="17"/>
      <c r="E135" s="17"/>
      <c r="F135" s="17"/>
      <c r="G135" s="17"/>
      <c r="H135" s="17"/>
      <c r="I135" s="17"/>
      <c r="J135" s="18"/>
    </row>
    <row r="136" spans="2:10" x14ac:dyDescent="0.2">
      <c r="B136" s="15"/>
      <c r="C136" s="16"/>
      <c r="D136" s="17"/>
      <c r="E136" s="17"/>
      <c r="F136" s="17"/>
      <c r="G136" s="17"/>
      <c r="H136" s="17"/>
      <c r="I136" s="17"/>
      <c r="J136" s="18"/>
    </row>
    <row r="137" spans="2:10" x14ac:dyDescent="0.2">
      <c r="B137" s="15"/>
      <c r="C137" s="16"/>
      <c r="D137" s="17"/>
      <c r="E137" s="17"/>
      <c r="F137" s="17"/>
      <c r="G137" s="17"/>
      <c r="H137" s="17"/>
      <c r="I137" s="17"/>
      <c r="J137" s="18"/>
    </row>
    <row r="138" spans="2:10" x14ac:dyDescent="0.2">
      <c r="B138" s="15"/>
      <c r="C138" s="16"/>
      <c r="D138" s="17"/>
      <c r="E138" s="17"/>
      <c r="F138" s="17"/>
      <c r="G138" s="17"/>
      <c r="H138" s="17"/>
      <c r="I138" s="17"/>
      <c r="J138" s="18"/>
    </row>
    <row r="139" spans="2:10" x14ac:dyDescent="0.2">
      <c r="B139" s="15"/>
      <c r="C139" s="16"/>
      <c r="D139" s="17"/>
      <c r="E139" s="17"/>
      <c r="F139" s="17"/>
      <c r="G139" s="17"/>
      <c r="H139" s="17"/>
      <c r="I139" s="17"/>
      <c r="J139" s="18"/>
    </row>
    <row r="140" spans="2:10" x14ac:dyDescent="0.2">
      <c r="B140" s="15"/>
      <c r="C140" s="16"/>
      <c r="D140" s="17"/>
      <c r="E140" s="17"/>
      <c r="F140" s="17"/>
      <c r="G140" s="17"/>
      <c r="H140" s="17"/>
      <c r="I140" s="17"/>
      <c r="J140" s="18"/>
    </row>
    <row r="141" spans="2:10" x14ac:dyDescent="0.2">
      <c r="B141" s="15"/>
      <c r="C141" s="16"/>
      <c r="D141" s="17"/>
      <c r="E141" s="17"/>
      <c r="F141" s="17"/>
      <c r="G141" s="17"/>
      <c r="H141" s="17"/>
      <c r="I141" s="17"/>
      <c r="J141" s="18"/>
    </row>
    <row r="142" spans="2:10" x14ac:dyDescent="0.2">
      <c r="B142" s="15"/>
      <c r="C142" s="16"/>
      <c r="D142" s="17"/>
      <c r="E142" s="17"/>
      <c r="F142" s="17"/>
      <c r="G142" s="17"/>
      <c r="H142" s="17"/>
      <c r="I142" s="17"/>
      <c r="J142" s="18"/>
    </row>
    <row r="143" spans="2:10" x14ac:dyDescent="0.2">
      <c r="B143" s="15"/>
      <c r="C143" s="16"/>
      <c r="D143" s="17"/>
      <c r="E143" s="17"/>
      <c r="F143" s="17"/>
      <c r="G143" s="17"/>
      <c r="H143" s="17"/>
      <c r="I143" s="17"/>
      <c r="J143" s="18"/>
    </row>
    <row r="144" spans="2:10" x14ac:dyDescent="0.2">
      <c r="B144" s="15"/>
      <c r="C144" s="16"/>
      <c r="D144" s="17"/>
      <c r="E144" s="17"/>
      <c r="F144" s="17"/>
      <c r="G144" s="17"/>
      <c r="H144" s="17"/>
      <c r="I144" s="17"/>
      <c r="J144" s="18"/>
    </row>
    <row r="145" spans="2:10" x14ac:dyDescent="0.2">
      <c r="B145" s="15"/>
      <c r="C145" s="16"/>
      <c r="D145" s="17"/>
      <c r="E145" s="17"/>
      <c r="F145" s="17"/>
      <c r="G145" s="17"/>
      <c r="H145" s="17"/>
      <c r="I145" s="17"/>
      <c r="J145" s="18"/>
    </row>
    <row r="146" spans="2:10" ht="12" thickBot="1" x14ac:dyDescent="0.25">
      <c r="B146" s="19"/>
      <c r="C146" s="20"/>
      <c r="D146" s="21"/>
      <c r="E146" s="21"/>
      <c r="F146" s="21"/>
      <c r="G146" s="21"/>
      <c r="H146" s="21"/>
      <c r="I146" s="21"/>
      <c r="J146" s="22"/>
    </row>
  </sheetData>
  <mergeCells count="19">
    <mergeCell ref="E8:F8"/>
    <mergeCell ref="G8:G9"/>
    <mergeCell ref="H8:H9"/>
    <mergeCell ref="B117:J117"/>
    <mergeCell ref="B118:J118"/>
    <mergeCell ref="B119:J119"/>
    <mergeCell ref="C1:H1"/>
    <mergeCell ref="I1:I7"/>
    <mergeCell ref="C2:H2"/>
    <mergeCell ref="C3:H3"/>
    <mergeCell ref="C4:H4"/>
    <mergeCell ref="C5:H5"/>
    <mergeCell ref="C6:H6"/>
    <mergeCell ref="I8:I9"/>
    <mergeCell ref="J8:J9"/>
    <mergeCell ref="E10:F10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2021-09-10T13:53:14Z</cp:lastPrinted>
  <dcterms:created xsi:type="dcterms:W3CDTF">2021-09-08T13:48:05Z</dcterms:created>
  <dcterms:modified xsi:type="dcterms:W3CDTF">2021-09-13T14:55:36Z</dcterms:modified>
</cp:coreProperties>
</file>