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MAYO\"/>
    </mc:Choice>
  </mc:AlternateContent>
  <bookViews>
    <workbookView xWindow="0" yWindow="0" windowWidth="28800" windowHeight="12330"/>
  </bookViews>
  <sheets>
    <sheet name="Hoja1" sheetId="3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L30" i="3" l="1"/>
  <c r="L32" i="3"/>
  <c r="L33" i="3"/>
  <c r="L34" i="3"/>
  <c r="L35" i="3"/>
  <c r="L37" i="3"/>
  <c r="L39" i="3"/>
  <c r="L41" i="3"/>
  <c r="L42" i="3"/>
  <c r="L43" i="3"/>
  <c r="L44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1" i="3"/>
  <c r="L63" i="3"/>
  <c r="L64" i="3"/>
  <c r="L65" i="3"/>
  <c r="L67" i="3"/>
  <c r="L68" i="3"/>
  <c r="L70" i="3"/>
  <c r="L71" i="3"/>
  <c r="L73" i="3"/>
  <c r="L74" i="3"/>
  <c r="L76" i="3"/>
  <c r="L77" i="3"/>
  <c r="L80" i="3"/>
  <c r="L89" i="3"/>
  <c r="L91" i="3"/>
  <c r="L92" i="3"/>
  <c r="L97" i="3"/>
  <c r="L99" i="3"/>
  <c r="L101" i="3"/>
  <c r="L102" i="3"/>
  <c r="L104" i="3"/>
  <c r="L106" i="3"/>
  <c r="L108" i="3"/>
  <c r="L109" i="3"/>
  <c r="L110" i="3"/>
  <c r="L111" i="3"/>
  <c r="L120" i="3"/>
  <c r="L122" i="3"/>
  <c r="L124" i="3"/>
  <c r="L125" i="3"/>
  <c r="L126" i="3"/>
  <c r="L129" i="3"/>
  <c r="L132" i="3"/>
  <c r="L133" i="3"/>
  <c r="L134" i="3"/>
  <c r="L136" i="3"/>
  <c r="L137" i="3"/>
  <c r="L138" i="3"/>
  <c r="L140" i="3"/>
  <c r="L142" i="3"/>
  <c r="L143" i="3"/>
  <c r="L144" i="3"/>
  <c r="L145" i="3"/>
  <c r="L146" i="3"/>
  <c r="L147" i="3"/>
  <c r="L148" i="3"/>
  <c r="L149" i="3"/>
  <c r="L152" i="3"/>
  <c r="L153" i="3"/>
  <c r="L154" i="3"/>
  <c r="L157" i="3"/>
  <c r="L158" i="3"/>
  <c r="L159" i="3"/>
  <c r="L160" i="3"/>
  <c r="L161" i="3"/>
  <c r="L163" i="3"/>
  <c r="L165" i="3"/>
  <c r="L167" i="3"/>
  <c r="L169" i="3"/>
  <c r="L171" i="3"/>
  <c r="L177" i="3"/>
  <c r="L179" i="3"/>
  <c r="L181" i="3"/>
  <c r="L182" i="3"/>
  <c r="L191" i="3"/>
  <c r="L193" i="3"/>
  <c r="L195" i="3"/>
  <c r="L197" i="3"/>
  <c r="L198" i="3"/>
  <c r="L200" i="3"/>
  <c r="L202" i="3"/>
  <c r="L203" i="3"/>
  <c r="L205" i="3"/>
  <c r="L207" i="3"/>
  <c r="L208" i="3"/>
  <c r="L209" i="3"/>
  <c r="L214" i="3"/>
  <c r="L215" i="3"/>
  <c r="L217" i="3"/>
  <c r="L218" i="3"/>
  <c r="L220" i="3"/>
  <c r="L222" i="3"/>
  <c r="L224" i="3"/>
  <c r="L225" i="3"/>
  <c r="L226" i="3"/>
  <c r="L227" i="3"/>
  <c r="L230" i="3"/>
  <c r="L232" i="3"/>
  <c r="L233" i="3"/>
  <c r="L234" i="3"/>
  <c r="L235" i="3"/>
  <c r="L236" i="3"/>
  <c r="L238" i="3"/>
  <c r="L240" i="3"/>
  <c r="L241" i="3"/>
  <c r="L242" i="3"/>
  <c r="L244" i="3"/>
  <c r="L246" i="3"/>
  <c r="L248" i="3"/>
  <c r="L250" i="3"/>
  <c r="L251" i="3"/>
  <c r="L252" i="3"/>
  <c r="L253" i="3"/>
  <c r="L255" i="3"/>
  <c r="L257" i="3"/>
  <c r="L259" i="3"/>
  <c r="L261" i="3"/>
  <c r="L263" i="3"/>
  <c r="L265" i="3"/>
  <c r="L266" i="3"/>
  <c r="L268" i="3"/>
  <c r="L270" i="3"/>
  <c r="L272" i="3"/>
  <c r="L286" i="3"/>
  <c r="L288" i="3"/>
  <c r="L290" i="3"/>
  <c r="L291" i="3"/>
  <c r="L293" i="3"/>
  <c r="L295" i="3"/>
  <c r="L296" i="3"/>
  <c r="L297" i="3"/>
  <c r="L298" i="3"/>
  <c r="L299" i="3"/>
  <c r="L300" i="3"/>
  <c r="L301" i="3"/>
  <c r="L303" i="3"/>
  <c r="L305" i="3"/>
  <c r="L306" i="3"/>
  <c r="L309" i="3"/>
  <c r="L326" i="3"/>
  <c r="L328" i="3"/>
  <c r="L330" i="3"/>
  <c r="L331" i="3"/>
  <c r="L333" i="3"/>
  <c r="K30" i="3"/>
  <c r="K32" i="3"/>
  <c r="K33" i="3"/>
  <c r="K34" i="3"/>
  <c r="K35" i="3"/>
  <c r="K37" i="3"/>
  <c r="K39" i="3"/>
  <c r="K41" i="3"/>
  <c r="K42" i="3"/>
  <c r="K43" i="3"/>
  <c r="K44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1" i="3"/>
  <c r="K63" i="3"/>
  <c r="K64" i="3"/>
  <c r="K65" i="3"/>
  <c r="K67" i="3"/>
  <c r="K68" i="3"/>
  <c r="K70" i="3"/>
  <c r="K71" i="3"/>
  <c r="K73" i="3"/>
  <c r="K74" i="3"/>
  <c r="K76" i="3"/>
  <c r="K77" i="3"/>
  <c r="K80" i="3"/>
  <c r="K89" i="3"/>
  <c r="K91" i="3"/>
  <c r="K92" i="3"/>
  <c r="K97" i="3"/>
  <c r="K99" i="3"/>
  <c r="K101" i="3"/>
  <c r="K102" i="3"/>
  <c r="K104" i="3"/>
  <c r="K106" i="3"/>
  <c r="K108" i="3"/>
  <c r="K109" i="3"/>
  <c r="K110" i="3"/>
  <c r="K111" i="3"/>
  <c r="K120" i="3"/>
  <c r="K122" i="3"/>
  <c r="K124" i="3"/>
  <c r="K125" i="3"/>
  <c r="K126" i="3"/>
  <c r="K129" i="3"/>
  <c r="K132" i="3"/>
  <c r="K133" i="3"/>
  <c r="K134" i="3"/>
  <c r="K136" i="3"/>
  <c r="K137" i="3"/>
  <c r="K138" i="3"/>
  <c r="K140" i="3"/>
  <c r="K142" i="3"/>
  <c r="K143" i="3"/>
  <c r="K144" i="3"/>
  <c r="K145" i="3"/>
  <c r="K146" i="3"/>
  <c r="K147" i="3"/>
  <c r="K148" i="3"/>
  <c r="K149" i="3"/>
  <c r="K152" i="3"/>
  <c r="K153" i="3"/>
  <c r="K154" i="3"/>
  <c r="K157" i="3"/>
  <c r="K158" i="3"/>
  <c r="K159" i="3"/>
  <c r="K160" i="3"/>
  <c r="K161" i="3"/>
  <c r="K163" i="3"/>
  <c r="K165" i="3"/>
  <c r="K167" i="3"/>
  <c r="K169" i="3"/>
  <c r="K171" i="3"/>
  <c r="K177" i="3"/>
  <c r="K179" i="3"/>
  <c r="K181" i="3"/>
  <c r="K182" i="3"/>
  <c r="K191" i="3"/>
  <c r="K193" i="3"/>
  <c r="K195" i="3"/>
  <c r="K197" i="3"/>
  <c r="K198" i="3"/>
  <c r="K200" i="3"/>
  <c r="K202" i="3"/>
  <c r="K203" i="3"/>
  <c r="K205" i="3"/>
  <c r="K207" i="3"/>
  <c r="K208" i="3"/>
  <c r="K209" i="3"/>
  <c r="K210" i="3"/>
  <c r="K214" i="3"/>
  <c r="K215" i="3"/>
  <c r="K217" i="3"/>
  <c r="K218" i="3"/>
  <c r="K220" i="3"/>
  <c r="K222" i="3"/>
  <c r="K224" i="3"/>
  <c r="K225" i="3"/>
  <c r="K226" i="3"/>
  <c r="K227" i="3"/>
  <c r="K230" i="3"/>
  <c r="K232" i="3"/>
  <c r="K233" i="3"/>
  <c r="K234" i="3"/>
  <c r="K235" i="3"/>
  <c r="K236" i="3"/>
  <c r="K238" i="3"/>
  <c r="K240" i="3"/>
  <c r="K241" i="3"/>
  <c r="K242" i="3"/>
  <c r="K244" i="3"/>
  <c r="K246" i="3"/>
  <c r="K248" i="3"/>
  <c r="K250" i="3"/>
  <c r="K251" i="3"/>
  <c r="K252" i="3"/>
  <c r="K253" i="3"/>
  <c r="K255" i="3"/>
  <c r="K257" i="3"/>
  <c r="K259" i="3"/>
  <c r="K261" i="3"/>
  <c r="K263" i="3"/>
  <c r="K265" i="3"/>
  <c r="K266" i="3"/>
  <c r="K268" i="3"/>
  <c r="K270" i="3"/>
  <c r="K271" i="3"/>
  <c r="K272" i="3"/>
  <c r="K277" i="3"/>
  <c r="K279" i="3"/>
  <c r="K280" i="3"/>
  <c r="K281" i="3"/>
  <c r="K286" i="3"/>
  <c r="K288" i="3"/>
  <c r="K290" i="3"/>
  <c r="K291" i="3"/>
  <c r="K293" i="3"/>
  <c r="K295" i="3"/>
  <c r="K296" i="3"/>
  <c r="K297" i="3"/>
  <c r="K298" i="3"/>
  <c r="K299" i="3"/>
  <c r="K300" i="3"/>
  <c r="K301" i="3"/>
  <c r="K303" i="3"/>
  <c r="K305" i="3"/>
  <c r="K306" i="3"/>
  <c r="K307" i="3"/>
  <c r="K308" i="3"/>
  <c r="K309" i="3"/>
  <c r="K310" i="3"/>
  <c r="K312" i="3"/>
  <c r="K313" i="3"/>
  <c r="K314" i="3"/>
  <c r="K326" i="3"/>
  <c r="K328" i="3"/>
  <c r="K330" i="3"/>
  <c r="K331" i="3"/>
  <c r="K332" i="3"/>
  <c r="K333" i="3"/>
  <c r="J30" i="3"/>
  <c r="J32" i="3"/>
  <c r="J33" i="3"/>
  <c r="J34" i="3"/>
  <c r="J35" i="3"/>
  <c r="J37" i="3"/>
  <c r="J39" i="3"/>
  <c r="J41" i="3"/>
  <c r="J42" i="3"/>
  <c r="J43" i="3"/>
  <c r="J44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1" i="3"/>
  <c r="J63" i="3"/>
  <c r="J64" i="3"/>
  <c r="J65" i="3"/>
  <c r="J66" i="3"/>
  <c r="J67" i="3"/>
  <c r="J68" i="3"/>
  <c r="J69" i="3"/>
  <c r="J70" i="3"/>
  <c r="J71" i="3"/>
  <c r="J72" i="3"/>
  <c r="J73" i="3"/>
  <c r="J74" i="3"/>
  <c r="J76" i="3"/>
  <c r="J77" i="3"/>
  <c r="J80" i="3"/>
  <c r="J89" i="3"/>
  <c r="J91" i="3"/>
  <c r="J92" i="3"/>
  <c r="J93" i="3"/>
  <c r="J94" i="3"/>
  <c r="J96" i="3"/>
  <c r="J97" i="3"/>
  <c r="J99" i="3"/>
  <c r="J101" i="3"/>
  <c r="J102" i="3"/>
  <c r="J104" i="3"/>
  <c r="J106" i="3"/>
  <c r="J108" i="3"/>
  <c r="J109" i="3"/>
  <c r="J110" i="3"/>
  <c r="J111" i="3"/>
  <c r="J120" i="3"/>
  <c r="J122" i="3"/>
  <c r="J124" i="3"/>
  <c r="J125" i="3"/>
  <c r="J126" i="3"/>
  <c r="J129" i="3"/>
  <c r="J131" i="3"/>
  <c r="J132" i="3"/>
  <c r="J133" i="3"/>
  <c r="J134" i="3"/>
  <c r="J136" i="3"/>
  <c r="J137" i="3"/>
  <c r="J138" i="3"/>
  <c r="J140" i="3"/>
  <c r="J142" i="3"/>
  <c r="J143" i="3"/>
  <c r="J144" i="3"/>
  <c r="J145" i="3"/>
  <c r="J146" i="3"/>
  <c r="J147" i="3"/>
  <c r="J148" i="3"/>
  <c r="J149" i="3"/>
  <c r="J152" i="3"/>
  <c r="J153" i="3"/>
  <c r="J154" i="3"/>
  <c r="J157" i="3"/>
  <c r="J158" i="3"/>
  <c r="J159" i="3"/>
  <c r="J160" i="3"/>
  <c r="J161" i="3"/>
  <c r="J162" i="3"/>
  <c r="J163" i="3"/>
  <c r="J165" i="3"/>
  <c r="J167" i="3"/>
  <c r="J169" i="3"/>
  <c r="J171" i="3"/>
  <c r="J177" i="3"/>
  <c r="J179" i="3"/>
  <c r="J181" i="3"/>
  <c r="J182" i="3"/>
  <c r="J191" i="3"/>
  <c r="J193" i="3"/>
  <c r="J195" i="3"/>
  <c r="J197" i="3"/>
  <c r="J198" i="3"/>
  <c r="J200" i="3"/>
  <c r="J202" i="3"/>
  <c r="J203" i="3"/>
  <c r="J205" i="3"/>
  <c r="J207" i="3"/>
  <c r="J208" i="3"/>
  <c r="J209" i="3"/>
  <c r="J210" i="3"/>
  <c r="J211" i="3"/>
  <c r="J212" i="3"/>
  <c r="J214" i="3"/>
  <c r="J215" i="3"/>
  <c r="J217" i="3"/>
  <c r="J218" i="3"/>
  <c r="J220" i="3"/>
  <c r="J222" i="3"/>
  <c r="J224" i="3"/>
  <c r="J225" i="3"/>
  <c r="J226" i="3"/>
  <c r="J227" i="3"/>
  <c r="J228" i="3"/>
  <c r="J230" i="3"/>
  <c r="J232" i="3"/>
  <c r="J233" i="3"/>
  <c r="J234" i="3"/>
  <c r="J235" i="3"/>
  <c r="J236" i="3"/>
  <c r="J238" i="3"/>
  <c r="J240" i="3"/>
  <c r="J241" i="3"/>
  <c r="J242" i="3"/>
  <c r="J243" i="3"/>
  <c r="J244" i="3"/>
  <c r="J246" i="3"/>
  <c r="J248" i="3"/>
  <c r="J250" i="3"/>
  <c r="J251" i="3"/>
  <c r="J252" i="3"/>
  <c r="J253" i="3"/>
  <c r="J255" i="3"/>
  <c r="J257" i="3"/>
  <c r="J259" i="3"/>
  <c r="J261" i="3"/>
  <c r="J263" i="3"/>
  <c r="J265" i="3"/>
  <c r="J266" i="3"/>
  <c r="J268" i="3"/>
  <c r="J270" i="3"/>
  <c r="J271" i="3"/>
  <c r="J272" i="3"/>
  <c r="J273" i="3"/>
  <c r="J274" i="3"/>
  <c r="J275" i="3"/>
  <c r="J277" i="3"/>
  <c r="J279" i="3"/>
  <c r="J280" i="3"/>
  <c r="J281" i="3"/>
  <c r="J282" i="3"/>
  <c r="J283" i="3"/>
  <c r="J284" i="3"/>
  <c r="J286" i="3"/>
  <c r="J288" i="3"/>
  <c r="J290" i="3"/>
  <c r="J291" i="3"/>
  <c r="J293" i="3"/>
  <c r="J295" i="3"/>
  <c r="J296" i="3"/>
  <c r="J297" i="3"/>
  <c r="J298" i="3"/>
  <c r="J299" i="3"/>
  <c r="J300" i="3"/>
  <c r="J301" i="3"/>
  <c r="J303" i="3"/>
  <c r="J305" i="3"/>
  <c r="J306" i="3"/>
  <c r="J307" i="3"/>
  <c r="J308" i="3"/>
  <c r="J309" i="3"/>
  <c r="J310" i="3"/>
  <c r="J312" i="3"/>
  <c r="J313" i="3"/>
  <c r="J314" i="3"/>
  <c r="J326" i="3"/>
  <c r="J328" i="3"/>
  <c r="J330" i="3"/>
  <c r="J331" i="3"/>
  <c r="J332" i="3"/>
  <c r="J333" i="3"/>
  <c r="J336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7" i="3"/>
  <c r="I48" i="3"/>
  <c r="I49" i="3"/>
  <c r="I50" i="3"/>
  <c r="I51" i="3"/>
  <c r="I53" i="3"/>
  <c r="I54" i="3"/>
  <c r="I55" i="3"/>
  <c r="I56" i="3"/>
  <c r="I57" i="3"/>
  <c r="I58" i="3"/>
  <c r="I59" i="3"/>
  <c r="I64" i="3"/>
  <c r="I66" i="3"/>
  <c r="I67" i="3"/>
  <c r="I68" i="3"/>
  <c r="I69" i="3"/>
  <c r="I70" i="3"/>
  <c r="I71" i="3"/>
  <c r="I72" i="3"/>
  <c r="I74" i="3"/>
  <c r="I75" i="3"/>
  <c r="I77" i="3"/>
  <c r="I78" i="3"/>
  <c r="I85" i="3"/>
  <c r="I87" i="3"/>
  <c r="I92" i="3"/>
  <c r="I94" i="3"/>
  <c r="I95" i="3"/>
  <c r="I96" i="3"/>
  <c r="I98" i="3"/>
  <c r="I99" i="3"/>
  <c r="I100" i="3"/>
  <c r="I102" i="3"/>
  <c r="I109" i="3"/>
  <c r="I111" i="3"/>
  <c r="I118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43" i="3"/>
  <c r="I144" i="3"/>
  <c r="I145" i="3"/>
  <c r="I146" i="3"/>
  <c r="I147" i="3"/>
  <c r="I148" i="3"/>
  <c r="I149" i="3"/>
  <c r="I151" i="3"/>
  <c r="I153" i="3"/>
  <c r="I154" i="3"/>
  <c r="I155" i="3"/>
  <c r="I156" i="3"/>
  <c r="I157" i="3"/>
  <c r="I158" i="3"/>
  <c r="I159" i="3"/>
  <c r="I161" i="3"/>
  <c r="I162" i="3"/>
  <c r="I163" i="3"/>
  <c r="I171" i="3"/>
  <c r="I175" i="3"/>
  <c r="I181" i="3"/>
  <c r="I182" i="3"/>
  <c r="I183" i="3"/>
  <c r="I189" i="3"/>
  <c r="I198" i="3"/>
  <c r="I203" i="3"/>
  <c r="I204" i="3"/>
  <c r="I205" i="3"/>
  <c r="I206" i="3"/>
  <c r="I207" i="3"/>
  <c r="I208" i="3"/>
  <c r="I209" i="3"/>
  <c r="I210" i="3"/>
  <c r="I212" i="3"/>
  <c r="I216" i="3"/>
  <c r="I217" i="3"/>
  <c r="I218" i="3"/>
  <c r="I225" i="3"/>
  <c r="I226" i="3"/>
  <c r="I227" i="3"/>
  <c r="I228" i="3"/>
  <c r="I233" i="3"/>
  <c r="I234" i="3"/>
  <c r="I235" i="3"/>
  <c r="I236" i="3"/>
  <c r="I240" i="3"/>
  <c r="I241" i="3"/>
  <c r="I242" i="3"/>
  <c r="I243" i="3"/>
  <c r="I244" i="3"/>
  <c r="I251" i="3"/>
  <c r="I252" i="3"/>
  <c r="I257" i="3"/>
  <c r="I266" i="3"/>
  <c r="I271" i="3"/>
  <c r="I272" i="3"/>
  <c r="I274" i="3"/>
  <c r="I275" i="3"/>
  <c r="I280" i="3"/>
  <c r="I281" i="3"/>
  <c r="I282" i="3"/>
  <c r="I284" i="3"/>
  <c r="I291" i="3"/>
  <c r="I296" i="3"/>
  <c r="I297" i="3"/>
  <c r="I299" i="3"/>
  <c r="I300" i="3"/>
  <c r="I301" i="3"/>
  <c r="I306" i="3"/>
  <c r="I307" i="3"/>
  <c r="I308" i="3"/>
  <c r="I309" i="3"/>
  <c r="I310" i="3"/>
  <c r="I311" i="3"/>
  <c r="I313" i="3"/>
  <c r="I314" i="3"/>
  <c r="I315" i="3"/>
  <c r="I324" i="3"/>
  <c r="I331" i="3"/>
  <c r="I332" i="3"/>
  <c r="I333" i="3"/>
  <c r="I334" i="3"/>
  <c r="I335" i="3"/>
  <c r="I336" i="3"/>
  <c r="I337" i="3"/>
  <c r="I338" i="3"/>
  <c r="I339" i="3"/>
  <c r="I340" i="3"/>
  <c r="I341" i="3"/>
  <c r="H15" i="3"/>
  <c r="G15" i="3"/>
  <c r="F15" i="3"/>
  <c r="E15" i="3"/>
  <c r="H18" i="3"/>
  <c r="G18" i="3"/>
  <c r="F18" i="3"/>
  <c r="E18" i="3"/>
  <c r="H19" i="3"/>
  <c r="G19" i="3"/>
  <c r="F19" i="3"/>
  <c r="E19" i="3"/>
  <c r="H20" i="3"/>
  <c r="G20" i="3"/>
  <c r="F20" i="3"/>
  <c r="E20" i="3"/>
  <c r="D15" i="3"/>
  <c r="D18" i="3"/>
  <c r="H24" i="3"/>
  <c r="G24" i="3"/>
  <c r="G12" i="3" s="1"/>
  <c r="F24" i="3"/>
  <c r="E24" i="3"/>
  <c r="E12" i="3" s="1"/>
  <c r="H25" i="3"/>
  <c r="G25" i="3"/>
  <c r="G14" i="3" s="1"/>
  <c r="F25" i="3"/>
  <c r="F14" i="3" s="1"/>
  <c r="E25" i="3"/>
  <c r="E14" i="3" s="1"/>
  <c r="H26" i="3"/>
  <c r="H16" i="3" s="1"/>
  <c r="G26" i="3"/>
  <c r="F26" i="3"/>
  <c r="E26" i="3"/>
  <c r="E16" i="3" s="1"/>
  <c r="H27" i="3"/>
  <c r="H17" i="3" s="1"/>
  <c r="G27" i="3"/>
  <c r="G17" i="3" s="1"/>
  <c r="F27" i="3"/>
  <c r="F17" i="3" s="1"/>
  <c r="E27" i="3"/>
  <c r="E17" i="3" s="1"/>
  <c r="H28" i="3"/>
  <c r="H13" i="3" s="1"/>
  <c r="G28" i="3"/>
  <c r="F28" i="3"/>
  <c r="E28" i="3"/>
  <c r="E13" i="3" s="1"/>
  <c r="L20" i="3" l="1"/>
  <c r="K28" i="3"/>
  <c r="K26" i="3"/>
  <c r="K14" i="3"/>
  <c r="K20" i="3"/>
  <c r="J28" i="3"/>
  <c r="J26" i="3"/>
  <c r="J14" i="3"/>
  <c r="J24" i="3"/>
  <c r="L25" i="3"/>
  <c r="J20" i="3"/>
  <c r="J25" i="3"/>
  <c r="E11" i="3"/>
  <c r="H22" i="3"/>
  <c r="F16" i="3"/>
  <c r="J16" i="3" s="1"/>
  <c r="F13" i="3"/>
  <c r="J13" i="3" s="1"/>
  <c r="F12" i="3"/>
  <c r="K12" i="3" s="1"/>
  <c r="K24" i="3"/>
  <c r="L28" i="3"/>
  <c r="K25" i="3"/>
  <c r="L24" i="3"/>
  <c r="E22" i="3"/>
  <c r="G16" i="3"/>
  <c r="L16" i="3" s="1"/>
  <c r="G13" i="3"/>
  <c r="K13" i="3" s="1"/>
  <c r="L26" i="3"/>
  <c r="G22" i="3"/>
  <c r="F22" i="3"/>
  <c r="H14" i="3"/>
  <c r="L14" i="3" s="1"/>
  <c r="H12" i="3"/>
  <c r="K16" i="3" l="1"/>
  <c r="K22" i="3"/>
  <c r="H11" i="3"/>
  <c r="L12" i="3"/>
  <c r="J12" i="3"/>
  <c r="F11" i="3"/>
  <c r="J11" i="3" s="1"/>
  <c r="L13" i="3"/>
  <c r="L22" i="3"/>
  <c r="J22" i="3"/>
  <c r="G11" i="3"/>
  <c r="K11" i="3" l="1"/>
  <c r="L11" i="3"/>
  <c r="D330" i="3" l="1"/>
  <c r="D323" i="3"/>
  <c r="D312" i="3"/>
  <c r="I312" i="3" s="1"/>
  <c r="D305" i="3"/>
  <c r="D298" i="3"/>
  <c r="I298" i="3" s="1"/>
  <c r="D295" i="3"/>
  <c r="I295" i="3" s="1"/>
  <c r="D290" i="3"/>
  <c r="I290" i="3" s="1"/>
  <c r="D283" i="3"/>
  <c r="I283" i="3" s="1"/>
  <c r="D279" i="3"/>
  <c r="I279" i="3" s="1"/>
  <c r="D273" i="3"/>
  <c r="I273" i="3" s="1"/>
  <c r="D270" i="3"/>
  <c r="D265" i="3"/>
  <c r="D255" i="3"/>
  <c r="D250" i="3"/>
  <c r="D238" i="3"/>
  <c r="I238" i="3" s="1"/>
  <c r="D232" i="3"/>
  <c r="D224" i="3"/>
  <c r="D215" i="3"/>
  <c r="D211" i="3"/>
  <c r="I211" i="3" s="1"/>
  <c r="D202" i="3"/>
  <c r="I202" i="3" s="1"/>
  <c r="D197" i="3"/>
  <c r="D187" i="3"/>
  <c r="D179" i="3"/>
  <c r="D173" i="3"/>
  <c r="D169" i="3"/>
  <c r="I169" i="3" s="1"/>
  <c r="D160" i="3"/>
  <c r="I160" i="3" s="1"/>
  <c r="D152" i="3"/>
  <c r="I152" i="3" s="1"/>
  <c r="D150" i="3"/>
  <c r="I150" i="3" s="1"/>
  <c r="D142" i="3"/>
  <c r="I142" i="3" s="1"/>
  <c r="D124" i="3"/>
  <c r="D117" i="3"/>
  <c r="D110" i="3"/>
  <c r="I110" i="3" s="1"/>
  <c r="D108" i="3"/>
  <c r="D101" i="3"/>
  <c r="I101" i="3" s="1"/>
  <c r="D97" i="3"/>
  <c r="I97" i="3" s="1"/>
  <c r="D93" i="3"/>
  <c r="I93" i="3" s="1"/>
  <c r="D91" i="3"/>
  <c r="I91" i="3" s="1"/>
  <c r="D86" i="3"/>
  <c r="I86" i="3" s="1"/>
  <c r="D84" i="3"/>
  <c r="I84" i="3" s="1"/>
  <c r="D76" i="3"/>
  <c r="I76" i="3" s="1"/>
  <c r="D73" i="3"/>
  <c r="I73" i="3" s="1"/>
  <c r="D65" i="3"/>
  <c r="I65" i="3" s="1"/>
  <c r="D63" i="3"/>
  <c r="I63" i="3" s="1"/>
  <c r="D52" i="3"/>
  <c r="I52" i="3" s="1"/>
  <c r="D46" i="3"/>
  <c r="I46" i="3" s="1"/>
  <c r="D32" i="3"/>
  <c r="I32" i="3" s="1"/>
  <c r="D288" i="3" l="1"/>
  <c r="I288" i="3" s="1"/>
  <c r="D106" i="3"/>
  <c r="I108" i="3"/>
  <c r="D195" i="3"/>
  <c r="I195" i="3" s="1"/>
  <c r="I197" i="3"/>
  <c r="D167" i="3"/>
  <c r="I167" i="3" s="1"/>
  <c r="I173" i="3"/>
  <c r="D230" i="3"/>
  <c r="I230" i="3" s="1"/>
  <c r="I232" i="3"/>
  <c r="D115" i="3"/>
  <c r="I117" i="3"/>
  <c r="D177" i="3"/>
  <c r="I177" i="3" s="1"/>
  <c r="I179" i="3"/>
  <c r="D268" i="3"/>
  <c r="I268" i="3" s="1"/>
  <c r="I270" i="3"/>
  <c r="D303" i="3"/>
  <c r="I303" i="3" s="1"/>
  <c r="I305" i="3"/>
  <c r="D122" i="3"/>
  <c r="I122" i="3" s="1"/>
  <c r="I124" i="3"/>
  <c r="D185" i="3"/>
  <c r="I185" i="3" s="1"/>
  <c r="I187" i="3"/>
  <c r="D214" i="3"/>
  <c r="I214" i="3" s="1"/>
  <c r="I215" i="3"/>
  <c r="D248" i="3"/>
  <c r="I250" i="3"/>
  <c r="D222" i="3"/>
  <c r="I222" i="3" s="1"/>
  <c r="I224" i="3"/>
  <c r="D253" i="3"/>
  <c r="I253" i="3" s="1"/>
  <c r="I255" i="3"/>
  <c r="D321" i="3"/>
  <c r="I323" i="3"/>
  <c r="D263" i="3"/>
  <c r="I263" i="3" s="1"/>
  <c r="I265" i="3"/>
  <c r="D328" i="3"/>
  <c r="I330" i="3"/>
  <c r="D82" i="3"/>
  <c r="I82" i="3" s="1"/>
  <c r="D200" i="3"/>
  <c r="I200" i="3" s="1"/>
  <c r="D293" i="3"/>
  <c r="D61" i="3"/>
  <c r="I61" i="3" s="1"/>
  <c r="D140" i="3"/>
  <c r="D30" i="3"/>
  <c r="I30" i="3" s="1"/>
  <c r="D89" i="3"/>
  <c r="I89" i="3" s="1"/>
  <c r="D277" i="3"/>
  <c r="D220" i="3" l="1"/>
  <c r="I220" i="3" s="1"/>
  <c r="D193" i="3"/>
  <c r="I193" i="3" s="1"/>
  <c r="D286" i="3"/>
  <c r="I286" i="3" s="1"/>
  <c r="I293" i="3"/>
  <c r="D326" i="3"/>
  <c r="I328" i="3"/>
  <c r="D319" i="3"/>
  <c r="I321" i="3"/>
  <c r="D113" i="3"/>
  <c r="I115" i="3"/>
  <c r="D104" i="3"/>
  <c r="I106" i="3"/>
  <c r="D165" i="3"/>
  <c r="I165" i="3" s="1"/>
  <c r="D261" i="3"/>
  <c r="I261" i="3" s="1"/>
  <c r="I277" i="3"/>
  <c r="D120" i="3"/>
  <c r="I140" i="3"/>
  <c r="D246" i="3"/>
  <c r="I246" i="3" s="1"/>
  <c r="I248" i="3"/>
  <c r="D24" i="3"/>
  <c r="D80" i="3"/>
  <c r="D259" i="3" l="1"/>
  <c r="I259" i="3" s="1"/>
  <c r="D191" i="3"/>
  <c r="I191" i="3" s="1"/>
  <c r="D26" i="3"/>
  <c r="I104" i="3"/>
  <c r="D317" i="3"/>
  <c r="I317" i="3" s="1"/>
  <c r="D19" i="3"/>
  <c r="I19" i="3" s="1"/>
  <c r="I319" i="3"/>
  <c r="D25" i="3"/>
  <c r="I80" i="3"/>
  <c r="D27" i="3"/>
  <c r="I113" i="3"/>
  <c r="D20" i="3"/>
  <c r="I20" i="3" s="1"/>
  <c r="I326" i="3"/>
  <c r="D12" i="3"/>
  <c r="I24" i="3"/>
  <c r="D28" i="3"/>
  <c r="I120" i="3"/>
  <c r="D22" i="3" l="1"/>
  <c r="I22" i="3" s="1"/>
  <c r="D17" i="3"/>
  <c r="I17" i="3" s="1"/>
  <c r="I27" i="3"/>
  <c r="I12" i="3"/>
  <c r="D13" i="3"/>
  <c r="I13" i="3" s="1"/>
  <c r="I28" i="3"/>
  <c r="D14" i="3"/>
  <c r="I14" i="3" s="1"/>
  <c r="I25" i="3"/>
  <c r="D16" i="3"/>
  <c r="I16" i="3" s="1"/>
  <c r="I26" i="3"/>
  <c r="D11" i="3" l="1"/>
  <c r="I11" i="3" s="1"/>
</calcChain>
</file>

<file path=xl/sharedStrings.xml><?xml version="1.0" encoding="utf-8"?>
<sst xmlns="http://schemas.openxmlformats.org/spreadsheetml/2006/main" count="536" uniqueCount="515">
  <si>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</si>
  <si>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</si>
  <si>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</si>
  <si>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</si>
  <si>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</si>
  <si>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</si>
  <si>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</si>
  <si>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</si>
  <si>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</si>
  <si>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</si>
  <si>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</si>
  <si>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</si>
  <si>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</si>
  <si>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</si>
  <si>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</si>
  <si>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</si>
  <si>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</si>
  <si>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</si>
  <si>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</si>
  <si>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</si>
  <si>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</si>
  <si>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</si>
  <si>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</si>
  <si>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</si>
  <si>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</si>
  <si>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</si>
  <si>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</si>
  <si>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</si>
  <si>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</si>
  <si>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</si>
  <si>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</si>
  <si>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</si>
  <si>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</si>
  <si>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</si>
  <si>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</si>
  <si>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</si>
  <si>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</si>
  <si>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</si>
  <si>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</si>
  <si>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</si>
  <si>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</si>
  <si>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</si>
  <si>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</si>
  <si>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</si>
  <si>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</si>
  <si>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</si>
  <si>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</si>
  <si>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</si>
  <si>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</si>
  <si>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</si>
  <si>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</si>
  <si>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</si>
  <si>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</si>
  <si>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</si>
  <si>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</si>
  <si>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</si>
  <si>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</si>
  <si>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</si>
  <si>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</si>
  <si>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</si>
  <si>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</si>
  <si>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</si>
  <si>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</si>
  <si>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</si>
  <si>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</si>
  <si>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</si>
  <si>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</si>
  <si>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</si>
  <si>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</si>
  <si>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</si>
  <si>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</si>
  <si>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</si>
  <si>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</si>
  <si>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</si>
  <si>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</si>
  <si>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</si>
  <si>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</si>
  <si>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</si>
  <si>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</si>
  <si>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</si>
  <si>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</si>
  <si>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</si>
  <si>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</si>
  <si>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</si>
  <si>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</si>
  <si>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</si>
  <si>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</si>
  <si>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</si>
  <si>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</si>
  <si>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</si>
  <si>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</si>
  <si>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</si>
  <si>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</si>
  <si>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</si>
  <si>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</si>
  <si>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</si>
  <si>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</si>
  <si>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</si>
  <si>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</si>
  <si>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</si>
  <si>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</si>
  <si>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</si>
  <si>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</si>
  <si>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</si>
  <si>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</si>
  <si>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</si>
  <si>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</si>
  <si>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</si>
  <si>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</si>
  <si>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</si>
  <si>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</si>
  <si>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</si>
  <si>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</si>
  <si>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</si>
  <si>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</si>
  <si>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</si>
  <si>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2156204</t>
  </si>
  <si>
    <t>SERVICIO DE ASEO Y MANTENIMIENTO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</si>
  <si>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</si>
  <si>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</si>
  <si>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</si>
  <si>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</si>
  <si>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</si>
  <si>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</si>
  <si>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</si>
  <si>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</si>
  <si>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</si>
  <si>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</si>
  <si>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</si>
  <si>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</si>
  <si>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</si>
  <si>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</si>
  <si>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</si>
  <si>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</si>
  <si>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</si>
  <si>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</si>
  <si>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</si>
  <si>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</si>
  <si>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</si>
  <si>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</si>
  <si>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</si>
  <si>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</si>
  <si>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</si>
  <si>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</si>
  <si>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</si>
  <si>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</si>
  <si>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</si>
  <si>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</si>
  <si>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</si>
  <si>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</si>
  <si>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</si>
  <si>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</si>
  <si>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</si>
  <si>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</si>
  <si>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</si>
  <si>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</si>
  <si>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</si>
  <si>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</si>
  <si>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</si>
  <si>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</si>
  <si>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</si>
  <si>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</si>
  <si>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</si>
  <si>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</si>
  <si>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</si>
  <si>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</si>
  <si>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</si>
  <si>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</si>
  <si>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</si>
  <si>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</si>
  <si>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</si>
  <si>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</si>
  <si>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</si>
  <si>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</si>
  <si>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</si>
  <si>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</si>
  <si>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</si>
  <si>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</si>
  <si>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</si>
  <si>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</si>
  <si>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</si>
  <si>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</si>
  <si>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</si>
  <si>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</si>
  <si>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</si>
  <si>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</si>
  <si>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</si>
  <si>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</si>
  <si>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</si>
  <si>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</si>
  <si>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</si>
  <si>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</si>
  <si>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</si>
  <si>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</si>
  <si>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</si>
  <si>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</si>
  <si>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</si>
  <si>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</si>
  <si>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</si>
  <si>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</si>
  <si>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</si>
  <si>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</si>
  <si>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</si>
  <si>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</si>
  <si>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</si>
  <si>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</si>
  <si>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</si>
  <si>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</si>
  <si>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</si>
  <si>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</si>
  <si>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</si>
  <si>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</si>
  <si>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</si>
  <si>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</si>
  <si>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</si>
  <si>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</si>
  <si>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</si>
  <si>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Funcionamiento del consejo superior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</si>
  <si>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</si>
  <si>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</si>
  <si>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</si>
  <si>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</si>
  <si>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</si>
  <si>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</si>
  <si>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</si>
  <si>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</si>
  <si>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</si>
  <si>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</si>
  <si>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</si>
  <si>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</si>
  <si>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</si>
  <si>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</si>
  <si>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</si>
  <si>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</si>
  <si>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</si>
  <si>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</si>
  <si>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</si>
  <si>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</si>
  <si>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</si>
  <si>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</si>
  <si>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</si>
  <si>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</si>
  <si>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</si>
  <si>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</si>
  <si>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</si>
  <si>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</si>
  <si>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</si>
  <si>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</si>
  <si>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</si>
  <si>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</si>
  <si>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</si>
  <si>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</si>
  <si>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</si>
  <si>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</si>
  <si>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</si>
  <si>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</si>
  <si>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</si>
  <si>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</si>
  <si>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</si>
  <si>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</si>
  <si>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</si>
  <si>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</si>
  <si>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</si>
  <si>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</si>
  <si>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</si>
  <si>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</si>
  <si>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</si>
  <si>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</si>
  <si>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</si>
  <si>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</si>
  <si>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</si>
  <si>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</si>
  <si>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</si>
  <si>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</si>
  <si>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</si>
  <si>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</si>
  <si>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</si>
  <si>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</si>
  <si>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</si>
  <si>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</si>
  <si>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</si>
  <si>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</si>
  <si>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</si>
  <si>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</si>
  <si>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</si>
  <si>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</si>
  <si>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</si>
  <si>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</si>
  <si>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</si>
  <si>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</si>
  <si>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</si>
  <si>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</si>
  <si>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</si>
  <si>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</si>
  <si>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</si>
  <si>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</si>
  <si>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</si>
  <si>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</si>
  <si>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</si>
  <si>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</si>
  <si>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</si>
  <si>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</si>
  <si>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</si>
  <si>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</si>
  <si>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</si>
  <si>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</si>
  <si>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</si>
  <si>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</si>
  <si>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</si>
  <si>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</si>
  <si>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</si>
  <si>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</si>
  <si>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</si>
  <si>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</si>
  <si>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</si>
  <si>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</si>
  <si>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</si>
  <si>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</si>
  <si>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</si>
  <si>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</si>
  <si>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</si>
  <si>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</si>
  <si>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</si>
  <si>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</si>
  <si>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</si>
  <si>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</si>
  <si>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</si>
  <si>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</si>
  <si>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</si>
  <si>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</si>
  <si>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</si>
  <si>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</si>
  <si>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</si>
  <si>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</si>
  <si>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</si>
  <si>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</si>
  <si>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</si>
  <si>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</si>
  <si>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</si>
  <si>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</si>
  <si>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</si>
  <si>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</si>
  <si>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</si>
  <si>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</si>
  <si>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</si>
  <si>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</si>
  <si>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</si>
  <si>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</si>
  <si>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</si>
  <si>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</si>
  <si>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</si>
  <si>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</si>
  <si>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</si>
  <si>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</si>
  <si>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</si>
  <si>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</si>
  <si>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</si>
  <si>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</si>
  <si>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</si>
  <si>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</si>
  <si>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</si>
  <si>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5152</t>
  </si>
  <si>
    <t>FORMACION AVANZADA - REC. DEL BALANCE</t>
  </si>
  <si>
    <t>51521</t>
  </si>
  <si>
    <t>POSTGRADOS - REC DEL BALANCE</t>
  </si>
  <si>
    <t>5152101</t>
  </si>
  <si>
    <t>PROGRAMAS PROPIOS</t>
  </si>
  <si>
    <t>5152102</t>
  </si>
  <si>
    <t>PROGRAMA SUE</t>
  </si>
  <si>
    <t>51522</t>
  </si>
  <si>
    <t>EDUCACION CONTINUADA</t>
  </si>
  <si>
    <t>5152201</t>
  </si>
  <si>
    <t>CENTRO DE IDIOMAS</t>
  </si>
  <si>
    <t>5152204</t>
  </si>
  <si>
    <t>DIPLOMADOS</t>
  </si>
  <si>
    <t>5153</t>
  </si>
  <si>
    <t>SERVICIOS DE EXTENSION</t>
  </si>
  <si>
    <t>51531</t>
  </si>
  <si>
    <t>SERVICIOS TECNOLOGICOS</t>
  </si>
  <si>
    <t>5153102</t>
  </si>
  <si>
    <t>IRAGUA</t>
  </si>
  <si>
    <t>5153104</t>
  </si>
  <si>
    <t>LABORATORIO DE SUELOS</t>
  </si>
  <si>
    <t>5153105</t>
  </si>
  <si>
    <t>LABORATORIO DE AGUAS</t>
  </si>
  <si>
    <t>51532</t>
  </si>
  <si>
    <t>OTROS PROYECTOS PRODUCTIVOS</t>
  </si>
  <si>
    <t>5153201</t>
  </si>
  <si>
    <t>AGRICOLAS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</si>
  <si>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</si>
  <si>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</si>
  <si>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</si>
  <si>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</si>
  <si>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</si>
  <si>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</si>
  <si>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</si>
  <si>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</si>
  <si>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</si>
  <si>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</si>
  <si>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</si>
  <si>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</si>
  <si>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</si>
  <si>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</si>
  <si>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</si>
  <si>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</si>
  <si>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</si>
  <si>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</si>
  <si>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</si>
  <si>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</si>
  <si>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</si>
  <si>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</si>
  <si>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</si>
  <si>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</si>
  <si>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</si>
  <si>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</si>
  <si>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</si>
  <si>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</si>
  <si>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</si>
  <si>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</si>
  <si>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</si>
  <si>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</si>
  <si>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</si>
  <si>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</si>
  <si>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</si>
  <si>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</si>
  <si>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</si>
  <si>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</si>
  <si>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</si>
  <si>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</si>
  <si>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</si>
  <si>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</si>
  <si>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</si>
  <si>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</si>
  <si>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</si>
  <si>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</si>
  <si>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</si>
  <si>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</si>
  <si>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</si>
  <si>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</si>
  <si>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</si>
  <si>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</si>
  <si>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</si>
  <si>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</si>
  <si>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</si>
  <si>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</si>
  <si>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</si>
  <si>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</si>
  <si>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</si>
  <si>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</si>
  <si>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</si>
  <si>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</si>
  <si>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</si>
  <si>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</si>
  <si>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</si>
  <si>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</si>
  <si>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9401105</t>
  </si>
  <si>
    <t>IMPLEMENTACION DE ESTRATEGIA SOSTENIBLE EN LA RECUPERACION DE ECOSISTEMAS DEGRADADO Y CONTAMINADOS CON MERCURIO DPTO DE CORDOBA, SUCRE Y CHOCO BPIN  2020000100055</t>
  </si>
  <si>
    <t>9401106</t>
  </si>
  <si>
    <t>PRODUCCION DE FITOPLANCTON PARA LA ACUICULTURA  MARINA  EN EL DEPARTAMENTO DE CORDOBA  BPIN 2020000100061</t>
  </si>
  <si>
    <t>9401107</t>
  </si>
  <si>
    <t>FORTALECIMIENTO DE LAS CAPACIDADES EN CIENCIAS, TECNOLOGIA E INNOVACION - CTEI DE LA UNIVERSIDAD DE CORDOBA  PBIN 2020000100063</t>
  </si>
  <si>
    <t>9401108</t>
  </si>
  <si>
    <t>DESARROLLO DE LA CADENA PRODUCTIVA DE CACAO A TRAVES DEL MEJORAMIENTO DE LA CALIDAD E INOCUIDAD Y AGREGACION DE VALOR DEL DPTO DE CORDOBA PBIN N° 2020000100380</t>
  </si>
  <si>
    <t>9401109</t>
  </si>
  <si>
    <t>FORTALECIMIENTO DE LA CAPACIDADES DE INVESTIGACIÓN CON RELACIÓN A LAS ENFERMEDADES TRANSMITIDAS POR  VECTORES DE LAS UNIVERSIDADES  DE CORODBA Y CESAR 2020-203 - BPIN N° 2020000100322</t>
  </si>
  <si>
    <t>9401110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</si>
  <si>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</si>
  <si>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9401111</t>
  </si>
  <si>
    <t>FORTALECIMIENTO DE CAPACIDADES DE CTEI PARA LA INNOVACIÓN EDUCATIVA EN EDUCACION BASICA Y MEDIA MEDIANTE USO DE TIC EN INSTITUCIONES OFICIALES DEL MUNICIPIO DE MONTERIA  DPTO DE CORDOBA  - BPIN N° 2020000100249</t>
  </si>
  <si>
    <t>9401112</t>
  </si>
  <si>
    <t>DESARROLLO Y VALIDACION DE PROTOTIPOS FUNCIONALES EN AMBIENTE RELEVANTE REALIZADOS POR EMPRESAS RELACIONADAS CON  LOS FOCOS PRIORIZADOS EN EL DPTO DE CORDOBA - BPIN N° 2020000100249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</si>
  <si>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</si>
  <si>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</si>
  <si>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</si>
  <si>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</si>
  <si>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</si>
  <si>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</si>
  <si>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</si>
  <si>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</si>
  <si>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</si>
  <si>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</si>
  <si>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</si>
  <si>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</si>
  <si>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</si>
  <si>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</si>
  <si>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</si>
  <si>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</si>
  <si>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</si>
  <si>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</si>
  <si>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</si>
  <si>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</si>
  <si>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</si>
  <si>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31 DE MAYO DE 2021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</si>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</sst>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0" borderId="1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3" fillId="0" borderId="13" xfId="1" applyFont="1" applyFill="1" applyBorder="1" applyAlignment="1">
      <alignment horizontal="center" vertical="center" wrapText="1"/>
    </xf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49" fontId="3" fillId="0" borderId="13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3" fontId="10" fillId="0" borderId="4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2"/>
  <sheetViews>
    <sheetView tabSelected="1" topLeftCell="A148" zoomScale="120" zoomScaleNormal="120" workbookViewId="0">
      <selection activeCell="O170" sqref="O170"/>
    </sheetView>
  </sheetViews>
  <sheetFormatPr baseColWidth="10" defaultColWidth="19" defaultRowHeight="11.25" x14ac:dyDescent="0.2"/>
  <cols>
    <col min="1" max="1" width="10.7109375" style="14" customWidth="1"/>
    <col min="2" max="2" width="9.140625" style="14" customWidth="1"/>
    <col min="3" max="3" width="23.85546875" style="14" customWidth="1"/>
    <col min="4" max="6" width="12.7109375" style="14" customWidth="1"/>
    <col min="7" max="7" width="13.85546875" style="14" customWidth="1"/>
    <col min="8" max="8" width="12.7109375" style="14" customWidth="1"/>
    <col min="9" max="11" width="5.7109375" style="14" customWidth="1"/>
    <col min="12" max="12" width="6.42578125" style="14" customWidth="1"/>
    <col min="13" max="13" width="14.42578125" style="14" customWidth="1"/>
    <col min="14" max="16384" width="19" style="14"/>
  </cols>
  <sheetData>
    <row r="1" spans="2:12" x14ac:dyDescent="0.2">
      <c r="B1" s="1"/>
      <c r="C1" s="86" t="s">
        <v>471</v>
      </c>
      <c r="D1" s="86"/>
      <c r="E1" s="86"/>
      <c r="F1" s="86"/>
      <c r="G1" s="86"/>
      <c r="H1" s="86"/>
      <c r="I1" s="86"/>
      <c r="J1" s="86"/>
      <c r="K1" s="87"/>
      <c r="L1" s="88"/>
    </row>
    <row r="2" spans="2:12" x14ac:dyDescent="0.2">
      <c r="B2" s="2"/>
      <c r="C2" s="93" t="s">
        <v>472</v>
      </c>
      <c r="D2" s="93"/>
      <c r="E2" s="93"/>
      <c r="F2" s="93"/>
      <c r="G2" s="93"/>
      <c r="H2" s="93"/>
      <c r="I2" s="93"/>
      <c r="J2" s="93"/>
      <c r="K2" s="89"/>
      <c r="L2" s="90"/>
    </row>
    <row r="3" spans="2:12" x14ac:dyDescent="0.2">
      <c r="B3" s="2"/>
      <c r="C3" s="93" t="s">
        <v>473</v>
      </c>
      <c r="D3" s="93"/>
      <c r="E3" s="93"/>
      <c r="F3" s="93"/>
      <c r="G3" s="93"/>
      <c r="H3" s="93"/>
      <c r="I3" s="93"/>
      <c r="J3" s="93"/>
      <c r="K3" s="89"/>
      <c r="L3" s="90"/>
    </row>
    <row r="4" spans="2:12" x14ac:dyDescent="0.2">
      <c r="B4" s="2"/>
      <c r="C4" s="93" t="s">
        <v>474</v>
      </c>
      <c r="D4" s="93"/>
      <c r="E4" s="93"/>
      <c r="F4" s="93"/>
      <c r="G4" s="93"/>
      <c r="H4" s="93"/>
      <c r="I4" s="93"/>
      <c r="J4" s="93"/>
      <c r="K4" s="89"/>
      <c r="L4" s="90"/>
    </row>
    <row r="5" spans="2:12" x14ac:dyDescent="0.2">
      <c r="B5" s="2"/>
      <c r="C5" s="93" t="s">
        <v>475</v>
      </c>
      <c r="D5" s="93"/>
      <c r="E5" s="93"/>
      <c r="F5" s="93"/>
      <c r="G5" s="93"/>
      <c r="H5" s="93"/>
      <c r="I5" s="93"/>
      <c r="J5" s="93"/>
      <c r="K5" s="89"/>
      <c r="L5" s="90"/>
    </row>
    <row r="6" spans="2:12" ht="12" thickBot="1" x14ac:dyDescent="0.25">
      <c r="B6" s="94" t="s">
        <v>492</v>
      </c>
      <c r="C6" s="95"/>
      <c r="D6" s="95"/>
      <c r="E6" s="95"/>
      <c r="F6" s="95"/>
      <c r="G6" s="95"/>
      <c r="H6" s="95"/>
      <c r="I6" s="95"/>
      <c r="J6" s="95"/>
      <c r="K6" s="91"/>
      <c r="L6" s="92"/>
    </row>
    <row r="7" spans="2:12" x14ac:dyDescent="0.2">
      <c r="B7" s="100" t="s">
        <v>476</v>
      </c>
      <c r="C7" s="96" t="s">
        <v>477</v>
      </c>
      <c r="D7" s="96" t="s">
        <v>478</v>
      </c>
      <c r="E7" s="96" t="s">
        <v>479</v>
      </c>
      <c r="F7" s="96" t="s">
        <v>480</v>
      </c>
      <c r="G7" s="96" t="s">
        <v>481</v>
      </c>
      <c r="H7" s="96" t="s">
        <v>482</v>
      </c>
      <c r="I7" s="98" t="s">
        <v>483</v>
      </c>
      <c r="J7" s="98"/>
      <c r="K7" s="98"/>
      <c r="L7" s="99"/>
    </row>
    <row r="8" spans="2:12" ht="22.5" x14ac:dyDescent="0.2">
      <c r="B8" s="101"/>
      <c r="C8" s="97"/>
      <c r="D8" s="97"/>
      <c r="E8" s="97"/>
      <c r="F8" s="97"/>
      <c r="G8" s="97"/>
      <c r="H8" s="97"/>
      <c r="I8" s="4" t="s">
        <v>484</v>
      </c>
      <c r="J8" s="5" t="s">
        <v>485</v>
      </c>
      <c r="K8" s="6" t="s">
        <v>486</v>
      </c>
      <c r="L8" s="7" t="s">
        <v>487</v>
      </c>
    </row>
    <row r="9" spans="2:12" ht="12" thickBot="1" x14ac:dyDescent="0.25">
      <c r="B9" s="3">
        <v>1</v>
      </c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15" t="s">
        <v>488</v>
      </c>
      <c r="J9" s="15" t="s">
        <v>489</v>
      </c>
      <c r="K9" s="15" t="s">
        <v>490</v>
      </c>
      <c r="L9" s="15" t="s">
        <v>491</v>
      </c>
    </row>
    <row r="10" spans="2:12" x14ac:dyDescent="0.2">
      <c r="B10" s="16"/>
      <c r="C10" s="17"/>
      <c r="D10" s="18">
        <v>312860817252</v>
      </c>
      <c r="E10" s="18">
        <v>137340241408</v>
      </c>
      <c r="F10" s="18">
        <v>92796076614</v>
      </c>
      <c r="G10" s="18">
        <v>70571744462</v>
      </c>
      <c r="H10" s="18">
        <v>70067477226</v>
      </c>
      <c r="I10" s="17"/>
      <c r="J10" s="17"/>
      <c r="K10" s="17"/>
      <c r="L10" s="19"/>
    </row>
    <row r="11" spans="2:12" x14ac:dyDescent="0.2">
      <c r="B11" s="8"/>
      <c r="C11" s="9" t="s">
        <v>493</v>
      </c>
      <c r="D11" s="20">
        <f>D12+D13+D14+D15+D16+D17+D18+D19+D20</f>
        <v>312860817252</v>
      </c>
      <c r="E11" s="20">
        <f t="shared" ref="E11:H11" si="0">E12+E13+E14+E15+E16+E17+E18+E19+E20</f>
        <v>137340241408</v>
      </c>
      <c r="F11" s="20">
        <f t="shared" si="0"/>
        <v>92796076614</v>
      </c>
      <c r="G11" s="20">
        <f t="shared" si="0"/>
        <v>70571744462</v>
      </c>
      <c r="H11" s="20">
        <f t="shared" si="0"/>
        <v>70067477226</v>
      </c>
      <c r="I11" s="21">
        <f>E11/D11*100</f>
        <v>43.898191730854094</v>
      </c>
      <c r="J11" s="21">
        <f>F11/E11*100</f>
        <v>67.566559999212785</v>
      </c>
      <c r="K11" s="21">
        <f>G11/F11*100</f>
        <v>76.050353675570108</v>
      </c>
      <c r="L11" s="22">
        <f>H11/G11*100</f>
        <v>99.285454483456164</v>
      </c>
    </row>
    <row r="12" spans="2:12" x14ac:dyDescent="0.2">
      <c r="B12" s="10" t="s">
        <v>494</v>
      </c>
      <c r="C12" s="9" t="s">
        <v>495</v>
      </c>
      <c r="D12" s="20">
        <f>D24+D167+D193</f>
        <v>158401652366</v>
      </c>
      <c r="E12" s="20">
        <f>E24+E167+E193</f>
        <v>71966421829</v>
      </c>
      <c r="F12" s="20">
        <f>F24+F167+F193</f>
        <v>50275539782</v>
      </c>
      <c r="G12" s="20">
        <f>G24+G167+G193</f>
        <v>48248658157.940002</v>
      </c>
      <c r="H12" s="20">
        <f>H24+H167+H193</f>
        <v>47971878794.940002</v>
      </c>
      <c r="I12" s="21">
        <f t="shared" ref="I12:I77" si="1">E12/D12*100</f>
        <v>45.432873176547226</v>
      </c>
      <c r="J12" s="21">
        <f t="shared" ref="J12:J77" si="2">F12/E12*100</f>
        <v>69.85971860801989</v>
      </c>
      <c r="K12" s="21">
        <f t="shared" ref="K12:K77" si="3">G12/F12*100</f>
        <v>95.968453779215963</v>
      </c>
      <c r="L12" s="22">
        <f t="shared" ref="L12:L77" si="4">H12/G12*100</f>
        <v>99.426348061133695</v>
      </c>
    </row>
    <row r="13" spans="2:12" x14ac:dyDescent="0.2">
      <c r="B13" s="10" t="s">
        <v>496</v>
      </c>
      <c r="C13" s="9" t="s">
        <v>497</v>
      </c>
      <c r="D13" s="20">
        <f>D28+D253+D286</f>
        <v>36578504085</v>
      </c>
      <c r="E13" s="20">
        <f>E28+E253+E286</f>
        <v>27030652204</v>
      </c>
      <c r="F13" s="20">
        <f>F28+F253+F286</f>
        <v>17997131136</v>
      </c>
      <c r="G13" s="20">
        <f>G28+G253+G286</f>
        <v>7131165121.3299999</v>
      </c>
      <c r="H13" s="20">
        <f>H28+H253+H286</f>
        <v>6914031360.3299999</v>
      </c>
      <c r="I13" s="21">
        <f t="shared" si="1"/>
        <v>73.8976425640234</v>
      </c>
      <c r="J13" s="21">
        <f t="shared" si="2"/>
        <v>66.580454663749407</v>
      </c>
      <c r="K13" s="21">
        <f t="shared" si="3"/>
        <v>39.62389931729394</v>
      </c>
      <c r="L13" s="22">
        <f t="shared" si="4"/>
        <v>96.95514327174206</v>
      </c>
    </row>
    <row r="14" spans="2:12" ht="22.5" x14ac:dyDescent="0.2">
      <c r="B14" s="10" t="s">
        <v>498</v>
      </c>
      <c r="C14" s="9" t="s">
        <v>499</v>
      </c>
      <c r="D14" s="20">
        <f>D25+D177+D220+D261</f>
        <v>61276151167</v>
      </c>
      <c r="E14" s="20">
        <f>E25+E177+E220+E261</f>
        <v>25838115020</v>
      </c>
      <c r="F14" s="20">
        <f>F25+F177+F220+F261</f>
        <v>18230021151</v>
      </c>
      <c r="G14" s="20">
        <f>G25+G177+G220+G261</f>
        <v>12242908023</v>
      </c>
      <c r="H14" s="20">
        <f>H25+H177+H220+H261</f>
        <v>12232553911</v>
      </c>
      <c r="I14" s="21">
        <f t="shared" si="1"/>
        <v>42.166674192022363</v>
      </c>
      <c r="J14" s="21">
        <f t="shared" si="2"/>
        <v>70.554764296424281</v>
      </c>
      <c r="K14" s="21">
        <f t="shared" si="3"/>
        <v>67.15794744060635</v>
      </c>
      <c r="L14" s="22">
        <f t="shared" si="4"/>
        <v>99.915427674695025</v>
      </c>
    </row>
    <row r="15" spans="2:12" ht="22.5" x14ac:dyDescent="0.2">
      <c r="B15" s="11" t="s">
        <v>500</v>
      </c>
      <c r="C15" s="12" t="s">
        <v>501</v>
      </c>
      <c r="D15" s="23">
        <f>0</f>
        <v>0</v>
      </c>
      <c r="E15" s="23">
        <f>0</f>
        <v>0</v>
      </c>
      <c r="F15" s="23">
        <f>0</f>
        <v>0</v>
      </c>
      <c r="G15" s="20">
        <f>0</f>
        <v>0</v>
      </c>
      <c r="H15" s="23">
        <f>0</f>
        <v>0</v>
      </c>
      <c r="I15" s="21">
        <v>0</v>
      </c>
      <c r="J15" s="21">
        <v>0</v>
      </c>
      <c r="K15" s="21">
        <v>0</v>
      </c>
      <c r="L15" s="22">
        <v>0</v>
      </c>
    </row>
    <row r="16" spans="2:12" ht="22.5" x14ac:dyDescent="0.2">
      <c r="B16" s="10" t="s">
        <v>502</v>
      </c>
      <c r="C16" s="9" t="s">
        <v>503</v>
      </c>
      <c r="D16" s="20">
        <f>D26+D185+D246</f>
        <v>11499587462</v>
      </c>
      <c r="E16" s="20">
        <f>E26+E185+E246</f>
        <v>6311329601</v>
      </c>
      <c r="F16" s="20">
        <f>F26+F185+F246</f>
        <v>4679702358</v>
      </c>
      <c r="G16" s="20">
        <f>G26+G185+G246</f>
        <v>2674607090.73</v>
      </c>
      <c r="H16" s="20">
        <f>H26+H185+H246</f>
        <v>2674607090.73</v>
      </c>
      <c r="I16" s="21">
        <f t="shared" si="1"/>
        <v>54.883095779353617</v>
      </c>
      <c r="J16" s="21">
        <f t="shared" si="2"/>
        <v>74.147646436632357</v>
      </c>
      <c r="K16" s="21">
        <f t="shared" si="3"/>
        <v>57.153359041258923</v>
      </c>
      <c r="L16" s="22">
        <f t="shared" si="4"/>
        <v>100</v>
      </c>
    </row>
    <row r="17" spans="2:12" ht="22.5" x14ac:dyDescent="0.2">
      <c r="B17" s="10" t="s">
        <v>504</v>
      </c>
      <c r="C17" s="9" t="s">
        <v>505</v>
      </c>
      <c r="D17" s="20">
        <f>D27</f>
        <v>1315905508</v>
      </c>
      <c r="E17" s="20">
        <f t="shared" ref="E17:H17" si="5">E27</f>
        <v>0</v>
      </c>
      <c r="F17" s="20">
        <f t="shared" si="5"/>
        <v>0</v>
      </c>
      <c r="G17" s="20">
        <f t="shared" si="5"/>
        <v>0</v>
      </c>
      <c r="H17" s="20">
        <f t="shared" si="5"/>
        <v>0</v>
      </c>
      <c r="I17" s="21">
        <f t="shared" si="1"/>
        <v>0</v>
      </c>
      <c r="J17" s="21">
        <v>0</v>
      </c>
      <c r="K17" s="21">
        <v>0</v>
      </c>
      <c r="L17" s="22">
        <v>0</v>
      </c>
    </row>
    <row r="18" spans="2:12" x14ac:dyDescent="0.2">
      <c r="B18" s="10" t="s">
        <v>506</v>
      </c>
      <c r="C18" s="9" t="s">
        <v>507</v>
      </c>
      <c r="D18" s="23">
        <f>0</f>
        <v>0</v>
      </c>
      <c r="E18" s="23">
        <f>0</f>
        <v>0</v>
      </c>
      <c r="F18" s="23">
        <f>0</f>
        <v>0</v>
      </c>
      <c r="G18" s="20">
        <f>0</f>
        <v>0</v>
      </c>
      <c r="H18" s="23">
        <f>0</f>
        <v>0</v>
      </c>
      <c r="I18" s="21">
        <v>0</v>
      </c>
      <c r="J18" s="21">
        <v>0</v>
      </c>
      <c r="K18" s="21">
        <v>0</v>
      </c>
      <c r="L18" s="22">
        <v>0</v>
      </c>
    </row>
    <row r="19" spans="2:12" x14ac:dyDescent="0.2">
      <c r="B19" s="10" t="s">
        <v>508</v>
      </c>
      <c r="C19" s="13" t="s">
        <v>509</v>
      </c>
      <c r="D19" s="20">
        <f>D319</f>
        <v>3442017420</v>
      </c>
      <c r="E19" s="20">
        <f t="shared" ref="E19:H19" si="6">E319</f>
        <v>0</v>
      </c>
      <c r="F19" s="20">
        <f t="shared" si="6"/>
        <v>0</v>
      </c>
      <c r="G19" s="20">
        <f t="shared" si="6"/>
        <v>0</v>
      </c>
      <c r="H19" s="20">
        <f t="shared" si="6"/>
        <v>0</v>
      </c>
      <c r="I19" s="21">
        <f t="shared" si="1"/>
        <v>0</v>
      </c>
      <c r="J19" s="21">
        <v>0</v>
      </c>
      <c r="K19" s="21">
        <v>0</v>
      </c>
      <c r="L19" s="22">
        <v>0</v>
      </c>
    </row>
    <row r="20" spans="2:12" ht="22.5" x14ac:dyDescent="0.2">
      <c r="B20" s="10" t="s">
        <v>510</v>
      </c>
      <c r="C20" s="13" t="s">
        <v>511</v>
      </c>
      <c r="D20" s="20">
        <f>D326</f>
        <v>40346999244</v>
      </c>
      <c r="E20" s="20">
        <f t="shared" ref="E20:H20" si="7">E326</f>
        <v>6193722754</v>
      </c>
      <c r="F20" s="20">
        <f t="shared" si="7"/>
        <v>1613682187</v>
      </c>
      <c r="G20" s="20">
        <f t="shared" si="7"/>
        <v>274406069</v>
      </c>
      <c r="H20" s="20">
        <f t="shared" si="7"/>
        <v>274406069</v>
      </c>
      <c r="I20" s="21">
        <f t="shared" si="1"/>
        <v>15.351136069731549</v>
      </c>
      <c r="J20" s="21">
        <f t="shared" si="2"/>
        <v>26.053510160070687</v>
      </c>
      <c r="K20" s="21">
        <f t="shared" si="3"/>
        <v>17.004963629805498</v>
      </c>
      <c r="L20" s="22">
        <f t="shared" si="4"/>
        <v>100</v>
      </c>
    </row>
    <row r="21" spans="2:12" x14ac:dyDescent="0.2">
      <c r="B21" s="10"/>
      <c r="C21" s="13"/>
      <c r="D21" s="23"/>
      <c r="E21" s="23"/>
      <c r="F21" s="23"/>
      <c r="G21" s="20"/>
      <c r="H21" s="23"/>
      <c r="I21" s="21"/>
      <c r="J21" s="21"/>
      <c r="K21" s="21"/>
      <c r="L21" s="22"/>
    </row>
    <row r="22" spans="2:12" x14ac:dyDescent="0.2">
      <c r="B22" s="11" t="s">
        <v>0</v>
      </c>
      <c r="C22" s="12" t="s">
        <v>1</v>
      </c>
      <c r="D22" s="20">
        <f>D24+D25+D26+D27+D28</f>
        <v>130098572215</v>
      </c>
      <c r="E22" s="20">
        <f t="shared" ref="E22:H22" si="8">E24+E25+E26+E27+E28</f>
        <v>75697827177</v>
      </c>
      <c r="F22" s="20">
        <f t="shared" si="8"/>
        <v>55398966123</v>
      </c>
      <c r="G22" s="20">
        <f t="shared" si="8"/>
        <v>47469704778.270004</v>
      </c>
      <c r="H22" s="20">
        <f t="shared" si="8"/>
        <v>47119530293.270004</v>
      </c>
      <c r="I22" s="21">
        <f t="shared" si="1"/>
        <v>58.184979195545893</v>
      </c>
      <c r="J22" s="21">
        <f t="shared" si="2"/>
        <v>73.184354411472995</v>
      </c>
      <c r="K22" s="21">
        <f t="shared" si="3"/>
        <v>85.686986780357984</v>
      </c>
      <c r="L22" s="22">
        <f t="shared" si="4"/>
        <v>99.262320069956928</v>
      </c>
    </row>
    <row r="23" spans="2:12" x14ac:dyDescent="0.2">
      <c r="B23" s="11"/>
      <c r="C23" s="12"/>
      <c r="D23" s="23"/>
      <c r="E23" s="23"/>
      <c r="F23" s="23"/>
      <c r="G23" s="20"/>
      <c r="H23" s="23"/>
      <c r="I23" s="21"/>
      <c r="J23" s="21"/>
      <c r="K23" s="21"/>
      <c r="L23" s="22"/>
    </row>
    <row r="24" spans="2:12" x14ac:dyDescent="0.2">
      <c r="B24" s="11" t="s">
        <v>2</v>
      </c>
      <c r="C24" s="12" t="s">
        <v>3</v>
      </c>
      <c r="D24" s="20">
        <f>D30+D61</f>
        <v>108092656198</v>
      </c>
      <c r="E24" s="20">
        <f t="shared" ref="E24:H24" si="9">E30+E61</f>
        <v>62743587004</v>
      </c>
      <c r="F24" s="20">
        <f t="shared" si="9"/>
        <v>44243385215</v>
      </c>
      <c r="G24" s="20">
        <f t="shared" si="9"/>
        <v>42696783235.940002</v>
      </c>
      <c r="H24" s="20">
        <f t="shared" si="9"/>
        <v>42428710234.940002</v>
      </c>
      <c r="I24" s="21">
        <f t="shared" si="1"/>
        <v>58.046114519629064</v>
      </c>
      <c r="J24" s="21">
        <f t="shared" si="2"/>
        <v>70.514593327568946</v>
      </c>
      <c r="K24" s="21">
        <f t="shared" si="3"/>
        <v>96.504331728812545</v>
      </c>
      <c r="L24" s="22">
        <f t="shared" si="4"/>
        <v>99.372147078343957</v>
      </c>
    </row>
    <row r="25" spans="2:12" ht="22.5" x14ac:dyDescent="0.2">
      <c r="B25" s="11" t="s">
        <v>96</v>
      </c>
      <c r="C25" s="12" t="s">
        <v>97</v>
      </c>
      <c r="D25" s="20">
        <f>D80</f>
        <v>2930277577</v>
      </c>
      <c r="E25" s="20">
        <f t="shared" ref="E25:H25" si="10">E80</f>
        <v>807434078</v>
      </c>
      <c r="F25" s="20">
        <f t="shared" si="10"/>
        <v>651486893</v>
      </c>
      <c r="G25" s="20">
        <f t="shared" si="10"/>
        <v>232110893</v>
      </c>
      <c r="H25" s="20">
        <f t="shared" si="10"/>
        <v>232110893</v>
      </c>
      <c r="I25" s="21">
        <f t="shared" si="1"/>
        <v>27.554866622111824</v>
      </c>
      <c r="J25" s="21">
        <f t="shared" si="2"/>
        <v>80.686078374809441</v>
      </c>
      <c r="K25" s="21">
        <f t="shared" si="3"/>
        <v>35.627868418221574</v>
      </c>
      <c r="L25" s="22">
        <f t="shared" si="4"/>
        <v>100</v>
      </c>
    </row>
    <row r="26" spans="2:12" ht="22.5" x14ac:dyDescent="0.2">
      <c r="B26" s="11" t="s">
        <v>134</v>
      </c>
      <c r="C26" s="12" t="s">
        <v>135</v>
      </c>
      <c r="D26" s="20">
        <f>D104</f>
        <v>4370000000</v>
      </c>
      <c r="E26" s="20">
        <f t="shared" ref="E26:H26" si="11">E104</f>
        <v>2629997570</v>
      </c>
      <c r="F26" s="20">
        <f t="shared" si="11"/>
        <v>1982978006</v>
      </c>
      <c r="G26" s="20">
        <f t="shared" si="11"/>
        <v>1489228006</v>
      </c>
      <c r="H26" s="20">
        <f t="shared" si="11"/>
        <v>1489228006</v>
      </c>
      <c r="I26" s="21">
        <f t="shared" si="1"/>
        <v>60.183010755148736</v>
      </c>
      <c r="J26" s="21">
        <f t="shared" si="2"/>
        <v>75.398472934710739</v>
      </c>
      <c r="K26" s="21">
        <f t="shared" si="3"/>
        <v>75.100581120615814</v>
      </c>
      <c r="L26" s="22">
        <f t="shared" si="4"/>
        <v>100</v>
      </c>
    </row>
    <row r="27" spans="2:12" ht="33.75" x14ac:dyDescent="0.2">
      <c r="B27" s="11" t="s">
        <v>145</v>
      </c>
      <c r="C27" s="12" t="s">
        <v>146</v>
      </c>
      <c r="D27" s="20">
        <f>D113</f>
        <v>1315905508</v>
      </c>
      <c r="E27" s="20">
        <f t="shared" ref="E27:H27" si="12">E113</f>
        <v>0</v>
      </c>
      <c r="F27" s="20">
        <f t="shared" si="12"/>
        <v>0</v>
      </c>
      <c r="G27" s="20">
        <f t="shared" si="12"/>
        <v>0</v>
      </c>
      <c r="H27" s="20">
        <f t="shared" si="12"/>
        <v>0</v>
      </c>
      <c r="I27" s="21">
        <f t="shared" si="1"/>
        <v>0</v>
      </c>
      <c r="J27" s="21">
        <v>0</v>
      </c>
      <c r="K27" s="21">
        <v>0</v>
      </c>
      <c r="L27" s="22">
        <v>0</v>
      </c>
    </row>
    <row r="28" spans="2:12" x14ac:dyDescent="0.2">
      <c r="B28" s="11" t="s">
        <v>152</v>
      </c>
      <c r="C28" s="12" t="s">
        <v>153</v>
      </c>
      <c r="D28" s="20">
        <f>D120</f>
        <v>13389732932</v>
      </c>
      <c r="E28" s="20">
        <f t="shared" ref="E28:H28" si="13">E120</f>
        <v>9516808525</v>
      </c>
      <c r="F28" s="20">
        <f t="shared" si="13"/>
        <v>8521116009</v>
      </c>
      <c r="G28" s="20">
        <f t="shared" si="13"/>
        <v>3051582643.3299999</v>
      </c>
      <c r="H28" s="20">
        <f t="shared" si="13"/>
        <v>2969481159.3299999</v>
      </c>
      <c r="I28" s="21">
        <f t="shared" si="1"/>
        <v>71.075417062694854</v>
      </c>
      <c r="J28" s="21">
        <f t="shared" si="2"/>
        <v>89.537537574866775</v>
      </c>
      <c r="K28" s="21">
        <f t="shared" si="3"/>
        <v>35.812006785342668</v>
      </c>
      <c r="L28" s="22">
        <f t="shared" si="4"/>
        <v>97.309544141645532</v>
      </c>
    </row>
    <row r="29" spans="2:12" x14ac:dyDescent="0.2">
      <c r="B29" s="24"/>
      <c r="C29" s="25"/>
      <c r="D29" s="25"/>
      <c r="E29" s="25"/>
      <c r="F29" s="25"/>
      <c r="G29" s="26"/>
      <c r="H29" s="25"/>
      <c r="I29" s="27"/>
      <c r="J29" s="27"/>
      <c r="K29" s="27"/>
      <c r="L29" s="28"/>
    </row>
    <row r="30" spans="2:12" ht="22.5" x14ac:dyDescent="0.2">
      <c r="B30" s="29" t="s">
        <v>4</v>
      </c>
      <c r="C30" s="30" t="s">
        <v>5</v>
      </c>
      <c r="D30" s="31">
        <f>D32+D46+D52</f>
        <v>99700503388</v>
      </c>
      <c r="E30" s="31">
        <v>58318942685</v>
      </c>
      <c r="F30" s="31">
        <v>41478578742</v>
      </c>
      <c r="G30" s="31">
        <v>41134920275</v>
      </c>
      <c r="H30" s="31">
        <v>40866847274</v>
      </c>
      <c r="I30" s="32">
        <f t="shared" si="1"/>
        <v>58.494130624439045</v>
      </c>
      <c r="J30" s="32">
        <f t="shared" si="2"/>
        <v>71.123680972818036</v>
      </c>
      <c r="K30" s="32">
        <f t="shared" si="3"/>
        <v>99.171479647030381</v>
      </c>
      <c r="L30" s="33">
        <f t="shared" si="4"/>
        <v>99.348307960224929</v>
      </c>
    </row>
    <row r="31" spans="2:12" ht="12" thickBot="1" x14ac:dyDescent="0.25">
      <c r="B31" s="34"/>
      <c r="C31" s="35"/>
      <c r="D31" s="36"/>
      <c r="E31" s="36"/>
      <c r="F31" s="36"/>
      <c r="G31" s="36"/>
      <c r="H31" s="36"/>
      <c r="I31" s="37"/>
      <c r="J31" s="37"/>
      <c r="K31" s="37"/>
      <c r="L31" s="38"/>
    </row>
    <row r="32" spans="2:12" ht="33.75" x14ac:dyDescent="0.2">
      <c r="B32" s="39" t="s">
        <v>6</v>
      </c>
      <c r="C32" s="40" t="s">
        <v>7</v>
      </c>
      <c r="D32" s="41">
        <f>D33+D34+D35+D36+D37+D38+D39+D40+D41+D42+D43+D44+D45</f>
        <v>60980058867</v>
      </c>
      <c r="E32" s="41">
        <v>24984574640</v>
      </c>
      <c r="F32" s="41">
        <v>24984574640</v>
      </c>
      <c r="G32" s="41">
        <v>24984574640</v>
      </c>
      <c r="H32" s="41">
        <v>24984574640</v>
      </c>
      <c r="I32" s="42">
        <f t="shared" si="1"/>
        <v>40.971712891409922</v>
      </c>
      <c r="J32" s="42">
        <f t="shared" si="2"/>
        <v>100</v>
      </c>
      <c r="K32" s="42">
        <f t="shared" si="3"/>
        <v>100</v>
      </c>
      <c r="L32" s="43">
        <f t="shared" si="4"/>
        <v>100</v>
      </c>
    </row>
    <row r="33" spans="2:12" ht="22.5" x14ac:dyDescent="0.2">
      <c r="B33" s="24" t="s">
        <v>8</v>
      </c>
      <c r="C33" s="44" t="s">
        <v>9</v>
      </c>
      <c r="D33" s="26">
        <v>46358697277</v>
      </c>
      <c r="E33" s="26">
        <v>21619385240</v>
      </c>
      <c r="F33" s="26">
        <v>21619385240</v>
      </c>
      <c r="G33" s="26">
        <v>21619385240</v>
      </c>
      <c r="H33" s="26">
        <v>21619385240</v>
      </c>
      <c r="I33" s="27">
        <f t="shared" si="1"/>
        <v>46.635014592452869</v>
      </c>
      <c r="J33" s="27">
        <f t="shared" si="2"/>
        <v>100</v>
      </c>
      <c r="K33" s="27">
        <f t="shared" si="3"/>
        <v>100</v>
      </c>
      <c r="L33" s="28">
        <f t="shared" si="4"/>
        <v>100</v>
      </c>
    </row>
    <row r="34" spans="2:12" ht="22.5" x14ac:dyDescent="0.2">
      <c r="B34" s="24" t="s">
        <v>10</v>
      </c>
      <c r="C34" s="44" t="s">
        <v>11</v>
      </c>
      <c r="D34" s="26">
        <v>1360154624</v>
      </c>
      <c r="E34" s="26">
        <v>1133369793</v>
      </c>
      <c r="F34" s="26">
        <v>1133369793</v>
      </c>
      <c r="G34" s="26">
        <v>1133369793</v>
      </c>
      <c r="H34" s="26">
        <v>1133369793</v>
      </c>
      <c r="I34" s="27">
        <f t="shared" si="1"/>
        <v>83.326540453683009</v>
      </c>
      <c r="J34" s="27">
        <f t="shared" si="2"/>
        <v>100</v>
      </c>
      <c r="K34" s="27">
        <f t="shared" si="3"/>
        <v>100</v>
      </c>
      <c r="L34" s="28">
        <f t="shared" si="4"/>
        <v>100</v>
      </c>
    </row>
    <row r="35" spans="2:12" ht="12.75" customHeight="1" x14ac:dyDescent="0.2">
      <c r="B35" s="24" t="s">
        <v>12</v>
      </c>
      <c r="C35" s="25" t="s">
        <v>13</v>
      </c>
      <c r="D35" s="26">
        <v>78408000</v>
      </c>
      <c r="E35" s="26">
        <v>33701171</v>
      </c>
      <c r="F35" s="26">
        <v>33701171</v>
      </c>
      <c r="G35" s="26">
        <v>33701171</v>
      </c>
      <c r="H35" s="26">
        <v>33701171</v>
      </c>
      <c r="I35" s="27">
        <f t="shared" si="1"/>
        <v>42.981801601877365</v>
      </c>
      <c r="J35" s="27">
        <f t="shared" si="2"/>
        <v>100</v>
      </c>
      <c r="K35" s="27">
        <f t="shared" si="3"/>
        <v>100</v>
      </c>
      <c r="L35" s="28">
        <f t="shared" si="4"/>
        <v>100</v>
      </c>
    </row>
    <row r="36" spans="2:12" ht="12.75" customHeight="1" x14ac:dyDescent="0.2">
      <c r="B36" s="24" t="s">
        <v>14</v>
      </c>
      <c r="C36" s="25" t="s">
        <v>15</v>
      </c>
      <c r="D36" s="26">
        <v>2043159319</v>
      </c>
      <c r="E36" s="26">
        <v>0</v>
      </c>
      <c r="F36" s="26">
        <v>0</v>
      </c>
      <c r="G36" s="26">
        <v>0</v>
      </c>
      <c r="H36" s="26">
        <v>0</v>
      </c>
      <c r="I36" s="27">
        <f t="shared" si="1"/>
        <v>0</v>
      </c>
      <c r="J36" s="27">
        <v>0</v>
      </c>
      <c r="K36" s="27">
        <v>0</v>
      </c>
      <c r="L36" s="28">
        <v>0</v>
      </c>
    </row>
    <row r="37" spans="2:12" ht="12.75" customHeight="1" x14ac:dyDescent="0.2">
      <c r="B37" s="24" t="s">
        <v>16</v>
      </c>
      <c r="C37" s="25" t="s">
        <v>17</v>
      </c>
      <c r="D37" s="26">
        <v>3340493559</v>
      </c>
      <c r="E37" s="26">
        <v>952118</v>
      </c>
      <c r="F37" s="26">
        <v>952118</v>
      </c>
      <c r="G37" s="26">
        <v>952118</v>
      </c>
      <c r="H37" s="26">
        <v>952118</v>
      </c>
      <c r="I37" s="27">
        <f t="shared" si="1"/>
        <v>2.85023150975637E-2</v>
      </c>
      <c r="J37" s="27">
        <f t="shared" si="2"/>
        <v>100</v>
      </c>
      <c r="K37" s="27">
        <f t="shared" si="3"/>
        <v>100</v>
      </c>
      <c r="L37" s="28">
        <f t="shared" si="4"/>
        <v>100</v>
      </c>
    </row>
    <row r="38" spans="2:12" ht="12.75" customHeight="1" x14ac:dyDescent="0.2">
      <c r="B38" s="24" t="s">
        <v>18</v>
      </c>
      <c r="C38" s="25" t="s">
        <v>19</v>
      </c>
      <c r="D38" s="26">
        <v>3216364289</v>
      </c>
      <c r="E38" s="26">
        <v>0</v>
      </c>
      <c r="F38" s="26">
        <v>0</v>
      </c>
      <c r="G38" s="26">
        <v>0</v>
      </c>
      <c r="H38" s="26">
        <v>0</v>
      </c>
      <c r="I38" s="27">
        <f t="shared" si="1"/>
        <v>0</v>
      </c>
      <c r="J38" s="27">
        <v>0</v>
      </c>
      <c r="K38" s="27">
        <v>0</v>
      </c>
      <c r="L38" s="28">
        <v>0</v>
      </c>
    </row>
    <row r="39" spans="2:12" ht="12.75" customHeight="1" x14ac:dyDescent="0.2">
      <c r="B39" s="24" t="s">
        <v>20</v>
      </c>
      <c r="C39" s="25" t="s">
        <v>21</v>
      </c>
      <c r="D39" s="26">
        <v>146985424</v>
      </c>
      <c r="E39" s="26">
        <v>32990513</v>
      </c>
      <c r="F39" s="26">
        <v>32990513</v>
      </c>
      <c r="G39" s="26">
        <v>32990513</v>
      </c>
      <c r="H39" s="26">
        <v>32990513</v>
      </c>
      <c r="I39" s="27">
        <f t="shared" si="1"/>
        <v>22.444751392491817</v>
      </c>
      <c r="J39" s="27">
        <f t="shared" si="2"/>
        <v>100</v>
      </c>
      <c r="K39" s="27">
        <f t="shared" si="3"/>
        <v>100</v>
      </c>
      <c r="L39" s="28">
        <f t="shared" si="4"/>
        <v>100</v>
      </c>
    </row>
    <row r="40" spans="2:12" ht="12.75" customHeight="1" x14ac:dyDescent="0.2">
      <c r="B40" s="24" t="s">
        <v>22</v>
      </c>
      <c r="C40" s="25" t="s">
        <v>23</v>
      </c>
      <c r="D40" s="26">
        <v>139246074</v>
      </c>
      <c r="E40" s="26">
        <v>0</v>
      </c>
      <c r="F40" s="26">
        <v>0</v>
      </c>
      <c r="G40" s="26">
        <v>0</v>
      </c>
      <c r="H40" s="26">
        <v>0</v>
      </c>
      <c r="I40" s="27">
        <f t="shared" si="1"/>
        <v>0</v>
      </c>
      <c r="J40" s="27">
        <v>0</v>
      </c>
      <c r="K40" s="27">
        <v>0</v>
      </c>
      <c r="L40" s="28">
        <v>0</v>
      </c>
    </row>
    <row r="41" spans="2:12" ht="12.75" customHeight="1" x14ac:dyDescent="0.2">
      <c r="B41" s="24" t="s">
        <v>24</v>
      </c>
      <c r="C41" s="25" t="s">
        <v>25</v>
      </c>
      <c r="D41" s="26">
        <v>808859718</v>
      </c>
      <c r="E41" s="26">
        <v>310777567</v>
      </c>
      <c r="F41" s="26">
        <v>310777567</v>
      </c>
      <c r="G41" s="26">
        <v>310777567</v>
      </c>
      <c r="H41" s="26">
        <v>310777567</v>
      </c>
      <c r="I41" s="27">
        <f t="shared" si="1"/>
        <v>38.421689210637631</v>
      </c>
      <c r="J41" s="27">
        <f t="shared" si="2"/>
        <v>100</v>
      </c>
      <c r="K41" s="27">
        <f t="shared" si="3"/>
        <v>100</v>
      </c>
      <c r="L41" s="28">
        <f t="shared" si="4"/>
        <v>100</v>
      </c>
    </row>
    <row r="42" spans="2:12" ht="12.75" customHeight="1" x14ac:dyDescent="0.2">
      <c r="B42" s="24" t="s">
        <v>26</v>
      </c>
      <c r="C42" s="25" t="s">
        <v>27</v>
      </c>
      <c r="D42" s="26">
        <v>2230206636</v>
      </c>
      <c r="E42" s="26">
        <v>1216815502</v>
      </c>
      <c r="F42" s="26">
        <v>1216815502</v>
      </c>
      <c r="G42" s="26">
        <v>1216815502</v>
      </c>
      <c r="H42" s="26">
        <v>1216815502</v>
      </c>
      <c r="I42" s="27">
        <f t="shared" si="1"/>
        <v>54.560661884785098</v>
      </c>
      <c r="J42" s="27">
        <f t="shared" si="2"/>
        <v>100</v>
      </c>
      <c r="K42" s="27">
        <f t="shared" si="3"/>
        <v>100</v>
      </c>
      <c r="L42" s="28">
        <f t="shared" si="4"/>
        <v>100</v>
      </c>
    </row>
    <row r="43" spans="2:12" ht="12.75" customHeight="1" x14ac:dyDescent="0.2">
      <c r="B43" s="24" t="s">
        <v>28</v>
      </c>
      <c r="C43" s="25" t="s">
        <v>29</v>
      </c>
      <c r="D43" s="26">
        <v>589206726</v>
      </c>
      <c r="E43" s="26">
        <v>309297151</v>
      </c>
      <c r="F43" s="26">
        <v>309297151</v>
      </c>
      <c r="G43" s="26">
        <v>309297151</v>
      </c>
      <c r="H43" s="26">
        <v>309297151</v>
      </c>
      <c r="I43" s="27">
        <f t="shared" si="1"/>
        <v>52.493825571162944</v>
      </c>
      <c r="J43" s="27">
        <f t="shared" si="2"/>
        <v>100</v>
      </c>
      <c r="K43" s="27">
        <f t="shared" si="3"/>
        <v>100</v>
      </c>
      <c r="L43" s="28">
        <f t="shared" si="4"/>
        <v>100</v>
      </c>
    </row>
    <row r="44" spans="2:12" ht="12.75" customHeight="1" x14ac:dyDescent="0.2">
      <c r="B44" s="24" t="s">
        <v>30</v>
      </c>
      <c r="C44" s="25" t="s">
        <v>31</v>
      </c>
      <c r="D44" s="26">
        <v>667643558</v>
      </c>
      <c r="E44" s="26">
        <v>327285585</v>
      </c>
      <c r="F44" s="26">
        <v>327285585</v>
      </c>
      <c r="G44" s="26">
        <v>327285585</v>
      </c>
      <c r="H44" s="26">
        <v>327285585</v>
      </c>
      <c r="I44" s="27">
        <f t="shared" si="1"/>
        <v>49.021005456926765</v>
      </c>
      <c r="J44" s="27">
        <f t="shared" si="2"/>
        <v>100</v>
      </c>
      <c r="K44" s="27">
        <f t="shared" si="3"/>
        <v>100</v>
      </c>
      <c r="L44" s="28">
        <f t="shared" si="4"/>
        <v>100</v>
      </c>
    </row>
    <row r="45" spans="2:12" ht="12.75" customHeight="1" x14ac:dyDescent="0.2">
      <c r="B45" s="24" t="s">
        <v>32</v>
      </c>
      <c r="C45" s="25" t="s">
        <v>33</v>
      </c>
      <c r="D45" s="26">
        <v>633663</v>
      </c>
      <c r="E45" s="26">
        <v>0</v>
      </c>
      <c r="F45" s="26">
        <v>0</v>
      </c>
      <c r="G45" s="26">
        <v>0</v>
      </c>
      <c r="H45" s="26">
        <v>0</v>
      </c>
      <c r="I45" s="27">
        <f t="shared" si="1"/>
        <v>0</v>
      </c>
      <c r="J45" s="27">
        <v>0</v>
      </c>
      <c r="K45" s="27">
        <v>0</v>
      </c>
      <c r="L45" s="28">
        <v>0</v>
      </c>
    </row>
    <row r="46" spans="2:12" ht="12.75" customHeight="1" x14ac:dyDescent="0.2">
      <c r="B46" s="45" t="s">
        <v>34</v>
      </c>
      <c r="C46" s="46" t="s">
        <v>35</v>
      </c>
      <c r="D46" s="47">
        <f>D47+D48+D49+D50+D51</f>
        <v>16644500711</v>
      </c>
      <c r="E46" s="47">
        <v>16642095996</v>
      </c>
      <c r="F46" s="47">
        <v>9326666099</v>
      </c>
      <c r="G46" s="47">
        <v>9326657099</v>
      </c>
      <c r="H46" s="47">
        <v>9060305986</v>
      </c>
      <c r="I46" s="48">
        <f t="shared" si="1"/>
        <v>99.985552495435257</v>
      </c>
      <c r="J46" s="48">
        <f t="shared" si="2"/>
        <v>56.042616874951953</v>
      </c>
      <c r="K46" s="48">
        <f t="shared" si="3"/>
        <v>99.999903502495911</v>
      </c>
      <c r="L46" s="49">
        <f t="shared" si="4"/>
        <v>97.144195286984896</v>
      </c>
    </row>
    <row r="47" spans="2:12" ht="12.75" customHeight="1" x14ac:dyDescent="0.2">
      <c r="B47" s="24" t="s">
        <v>36</v>
      </c>
      <c r="C47" s="25" t="s">
        <v>37</v>
      </c>
      <c r="D47" s="26">
        <v>3991150198</v>
      </c>
      <c r="E47" s="26">
        <v>3991150198</v>
      </c>
      <c r="F47" s="26">
        <v>1565995440</v>
      </c>
      <c r="G47" s="26">
        <v>1565995440</v>
      </c>
      <c r="H47" s="26">
        <v>1381987227</v>
      </c>
      <c r="I47" s="27">
        <f t="shared" si="1"/>
        <v>100</v>
      </c>
      <c r="J47" s="27">
        <f t="shared" si="2"/>
        <v>39.236695246015394</v>
      </c>
      <c r="K47" s="27">
        <f t="shared" si="3"/>
        <v>100</v>
      </c>
      <c r="L47" s="28">
        <f t="shared" si="4"/>
        <v>88.249760612329752</v>
      </c>
    </row>
    <row r="48" spans="2:12" ht="12.75" customHeight="1" x14ac:dyDescent="0.2">
      <c r="B48" s="24" t="s">
        <v>38</v>
      </c>
      <c r="C48" s="25" t="s">
        <v>39</v>
      </c>
      <c r="D48" s="26">
        <v>5634564987</v>
      </c>
      <c r="E48" s="26">
        <v>5634564987</v>
      </c>
      <c r="F48" s="26">
        <v>2689772800</v>
      </c>
      <c r="G48" s="26">
        <v>2689763800</v>
      </c>
      <c r="H48" s="26">
        <v>2607420900</v>
      </c>
      <c r="I48" s="27">
        <f t="shared" si="1"/>
        <v>100</v>
      </c>
      <c r="J48" s="27">
        <f t="shared" si="2"/>
        <v>47.737009089535945</v>
      </c>
      <c r="K48" s="27">
        <f t="shared" si="3"/>
        <v>99.999665399248599</v>
      </c>
      <c r="L48" s="28">
        <f t="shared" si="4"/>
        <v>96.938656844143708</v>
      </c>
    </row>
    <row r="49" spans="2:12" ht="12.75" customHeight="1" x14ac:dyDescent="0.2">
      <c r="B49" s="24" t="s">
        <v>40</v>
      </c>
      <c r="C49" s="25" t="s">
        <v>41</v>
      </c>
      <c r="D49" s="26">
        <v>1475017012</v>
      </c>
      <c r="E49" s="26">
        <v>1475017012</v>
      </c>
      <c r="F49" s="26">
        <v>551812900</v>
      </c>
      <c r="G49" s="26">
        <v>551812900</v>
      </c>
      <c r="H49" s="26">
        <v>551812900</v>
      </c>
      <c r="I49" s="27">
        <f t="shared" si="1"/>
        <v>100</v>
      </c>
      <c r="J49" s="27">
        <f t="shared" si="2"/>
        <v>37.410612590277026</v>
      </c>
      <c r="K49" s="27">
        <f t="shared" si="3"/>
        <v>100</v>
      </c>
      <c r="L49" s="28">
        <f t="shared" si="4"/>
        <v>100</v>
      </c>
    </row>
    <row r="50" spans="2:12" ht="22.5" x14ac:dyDescent="0.2">
      <c r="B50" s="24" t="s">
        <v>42</v>
      </c>
      <c r="C50" s="44" t="s">
        <v>43</v>
      </c>
      <c r="D50" s="26">
        <v>543768514</v>
      </c>
      <c r="E50" s="26">
        <v>543768514</v>
      </c>
      <c r="F50" s="26">
        <v>216351400</v>
      </c>
      <c r="G50" s="26">
        <v>216351400</v>
      </c>
      <c r="H50" s="26">
        <v>216351400</v>
      </c>
      <c r="I50" s="27">
        <f t="shared" si="1"/>
        <v>100</v>
      </c>
      <c r="J50" s="27">
        <f t="shared" si="2"/>
        <v>39.787408507437043</v>
      </c>
      <c r="K50" s="27">
        <f t="shared" si="3"/>
        <v>100</v>
      </c>
      <c r="L50" s="28">
        <f t="shared" si="4"/>
        <v>100</v>
      </c>
    </row>
    <row r="51" spans="2:12" ht="12.75" customHeight="1" x14ac:dyDescent="0.2">
      <c r="B51" s="24" t="s">
        <v>44</v>
      </c>
      <c r="C51" s="25" t="s">
        <v>45</v>
      </c>
      <c r="D51" s="26">
        <v>5000000000</v>
      </c>
      <c r="E51" s="26">
        <v>4997595285</v>
      </c>
      <c r="F51" s="26">
        <v>4302733559</v>
      </c>
      <c r="G51" s="26">
        <v>4302733559</v>
      </c>
      <c r="H51" s="26">
        <v>4302733559</v>
      </c>
      <c r="I51" s="27">
        <f t="shared" si="1"/>
        <v>99.951905699999998</v>
      </c>
      <c r="J51" s="27">
        <f t="shared" si="2"/>
        <v>86.096078486275431</v>
      </c>
      <c r="K51" s="27">
        <f t="shared" si="3"/>
        <v>100</v>
      </c>
      <c r="L51" s="28">
        <f t="shared" si="4"/>
        <v>100</v>
      </c>
    </row>
    <row r="52" spans="2:12" ht="22.5" x14ac:dyDescent="0.2">
      <c r="B52" s="45" t="s">
        <v>46</v>
      </c>
      <c r="C52" s="50" t="s">
        <v>47</v>
      </c>
      <c r="D52" s="47">
        <f>D53+D54+D55+D56+D57+D58+D59</f>
        <v>22075943810</v>
      </c>
      <c r="E52" s="47">
        <v>16692272049</v>
      </c>
      <c r="F52" s="47">
        <v>7167338003</v>
      </c>
      <c r="G52" s="47">
        <v>6823688536</v>
      </c>
      <c r="H52" s="47">
        <v>6821966648</v>
      </c>
      <c r="I52" s="48">
        <f t="shared" si="1"/>
        <v>75.612948613498034</v>
      </c>
      <c r="J52" s="48">
        <f t="shared" si="2"/>
        <v>42.938061289441904</v>
      </c>
      <c r="K52" s="48">
        <f t="shared" si="3"/>
        <v>95.205340297106673</v>
      </c>
      <c r="L52" s="49">
        <f t="shared" si="4"/>
        <v>99.974766022937374</v>
      </c>
    </row>
    <row r="53" spans="2:12" ht="22.5" x14ac:dyDescent="0.2">
      <c r="B53" s="24" t="s">
        <v>48</v>
      </c>
      <c r="C53" s="44" t="s">
        <v>49</v>
      </c>
      <c r="D53" s="51">
        <v>3560563776</v>
      </c>
      <c r="E53" s="26">
        <v>3560563776</v>
      </c>
      <c r="F53" s="26">
        <v>2064921897</v>
      </c>
      <c r="G53" s="26">
        <v>2064921897</v>
      </c>
      <c r="H53" s="26">
        <v>2064921897</v>
      </c>
      <c r="I53" s="27">
        <f t="shared" si="1"/>
        <v>100</v>
      </c>
      <c r="J53" s="27">
        <f t="shared" si="2"/>
        <v>57.994239870624355</v>
      </c>
      <c r="K53" s="27">
        <f t="shared" si="3"/>
        <v>100</v>
      </c>
      <c r="L53" s="28">
        <f t="shared" si="4"/>
        <v>100</v>
      </c>
    </row>
    <row r="54" spans="2:12" ht="12.75" customHeight="1" x14ac:dyDescent="0.2">
      <c r="B54" s="24" t="s">
        <v>50</v>
      </c>
      <c r="C54" s="25" t="s">
        <v>51</v>
      </c>
      <c r="D54" s="26">
        <v>1740797113</v>
      </c>
      <c r="E54" s="26">
        <v>1696937215</v>
      </c>
      <c r="F54" s="26">
        <v>666146125</v>
      </c>
      <c r="G54" s="26">
        <v>641963325</v>
      </c>
      <c r="H54" s="26">
        <v>641963325</v>
      </c>
      <c r="I54" s="27">
        <f t="shared" si="1"/>
        <v>97.480470430904248</v>
      </c>
      <c r="J54" s="27">
        <f t="shared" si="2"/>
        <v>39.255790910331349</v>
      </c>
      <c r="K54" s="27">
        <f t="shared" si="3"/>
        <v>96.369745451870642</v>
      </c>
      <c r="L54" s="28">
        <f t="shared" si="4"/>
        <v>100</v>
      </c>
    </row>
    <row r="55" spans="2:12" ht="12.75" customHeight="1" x14ac:dyDescent="0.2">
      <c r="B55" s="24" t="s">
        <v>52</v>
      </c>
      <c r="C55" s="25" t="s">
        <v>53</v>
      </c>
      <c r="D55" s="26">
        <v>16014582921</v>
      </c>
      <c r="E55" s="26">
        <v>10779235391</v>
      </c>
      <c r="F55" s="26">
        <v>3894971892</v>
      </c>
      <c r="G55" s="26">
        <v>3894971892</v>
      </c>
      <c r="H55" s="26">
        <v>3893250004</v>
      </c>
      <c r="I55" s="27">
        <f t="shared" si="1"/>
        <v>67.308873694519605</v>
      </c>
      <c r="J55" s="27">
        <f t="shared" si="2"/>
        <v>36.134027606930843</v>
      </c>
      <c r="K55" s="27">
        <f t="shared" si="3"/>
        <v>100</v>
      </c>
      <c r="L55" s="28">
        <f t="shared" si="4"/>
        <v>99.955792030141822</v>
      </c>
    </row>
    <row r="56" spans="2:12" ht="12.75" customHeight="1" x14ac:dyDescent="0.2">
      <c r="B56" s="24" t="s">
        <v>54</v>
      </c>
      <c r="C56" s="25" t="s">
        <v>55</v>
      </c>
      <c r="D56" s="26">
        <v>50000000</v>
      </c>
      <c r="E56" s="26">
        <v>25000000</v>
      </c>
      <c r="F56" s="26">
        <v>18201486</v>
      </c>
      <c r="G56" s="26">
        <v>18201486</v>
      </c>
      <c r="H56" s="26">
        <v>18201486</v>
      </c>
      <c r="I56" s="27">
        <f t="shared" si="1"/>
        <v>50</v>
      </c>
      <c r="J56" s="27">
        <f t="shared" si="2"/>
        <v>72.805943999999997</v>
      </c>
      <c r="K56" s="27">
        <f t="shared" si="3"/>
        <v>100</v>
      </c>
      <c r="L56" s="28">
        <f t="shared" si="4"/>
        <v>100</v>
      </c>
    </row>
    <row r="57" spans="2:12" ht="12.75" customHeight="1" x14ac:dyDescent="0.2">
      <c r="B57" s="24" t="s">
        <v>56</v>
      </c>
      <c r="C57" s="25" t="s">
        <v>57</v>
      </c>
      <c r="D57" s="26">
        <v>50000000</v>
      </c>
      <c r="E57" s="26">
        <v>25000000</v>
      </c>
      <c r="F57" s="26">
        <v>12704936</v>
      </c>
      <c r="G57" s="26">
        <v>12704936</v>
      </c>
      <c r="H57" s="26">
        <v>12704936</v>
      </c>
      <c r="I57" s="27">
        <f t="shared" si="1"/>
        <v>50</v>
      </c>
      <c r="J57" s="27">
        <f t="shared" si="2"/>
        <v>50.819744</v>
      </c>
      <c r="K57" s="27">
        <f t="shared" si="3"/>
        <v>100</v>
      </c>
      <c r="L57" s="28">
        <f t="shared" si="4"/>
        <v>100</v>
      </c>
    </row>
    <row r="58" spans="2:12" ht="12.75" customHeight="1" x14ac:dyDescent="0.2">
      <c r="B58" s="24" t="s">
        <v>58</v>
      </c>
      <c r="C58" s="25" t="s">
        <v>59</v>
      </c>
      <c r="D58" s="26">
        <v>60000000</v>
      </c>
      <c r="E58" s="26">
        <v>8925000</v>
      </c>
      <c r="F58" s="26">
        <v>8925000</v>
      </c>
      <c r="G58" s="26">
        <v>8925000</v>
      </c>
      <c r="H58" s="26">
        <v>8925000</v>
      </c>
      <c r="I58" s="27">
        <f t="shared" si="1"/>
        <v>14.875</v>
      </c>
      <c r="J58" s="27">
        <f t="shared" si="2"/>
        <v>100</v>
      </c>
      <c r="K58" s="27">
        <f t="shared" si="3"/>
        <v>100</v>
      </c>
      <c r="L58" s="28">
        <f t="shared" si="4"/>
        <v>100</v>
      </c>
    </row>
    <row r="59" spans="2:12" ht="12.75" customHeight="1" x14ac:dyDescent="0.2">
      <c r="B59" s="24" t="s">
        <v>60</v>
      </c>
      <c r="C59" s="25" t="s">
        <v>61</v>
      </c>
      <c r="D59" s="26">
        <v>600000000</v>
      </c>
      <c r="E59" s="26">
        <v>596610667</v>
      </c>
      <c r="F59" s="26">
        <v>501466667</v>
      </c>
      <c r="G59" s="26">
        <v>182000000</v>
      </c>
      <c r="H59" s="26">
        <v>182000000</v>
      </c>
      <c r="I59" s="27">
        <f t="shared" si="1"/>
        <v>99.435111166666672</v>
      </c>
      <c r="J59" s="27">
        <f t="shared" si="2"/>
        <v>84.052581480243632</v>
      </c>
      <c r="K59" s="27">
        <f t="shared" si="3"/>
        <v>36.29353892828135</v>
      </c>
      <c r="L59" s="28">
        <f t="shared" si="4"/>
        <v>100</v>
      </c>
    </row>
    <row r="60" spans="2:12" ht="12.75" customHeight="1" thickBot="1" x14ac:dyDescent="0.25">
      <c r="B60" s="52"/>
      <c r="C60" s="53"/>
      <c r="D60" s="54"/>
      <c r="E60" s="54"/>
      <c r="F60" s="54"/>
      <c r="G60" s="54"/>
      <c r="H60" s="54"/>
      <c r="I60" s="55"/>
      <c r="J60" s="55"/>
      <c r="K60" s="55"/>
      <c r="L60" s="56"/>
    </row>
    <row r="61" spans="2:12" ht="22.5" x14ac:dyDescent="0.2">
      <c r="B61" s="57" t="s">
        <v>62</v>
      </c>
      <c r="C61" s="58" t="s">
        <v>63</v>
      </c>
      <c r="D61" s="59">
        <f>D63+D65+D73+D76</f>
        <v>8392152810</v>
      </c>
      <c r="E61" s="59">
        <v>4424644319</v>
      </c>
      <c r="F61" s="59">
        <v>2764806473</v>
      </c>
      <c r="G61" s="59">
        <v>1561862960.9400001</v>
      </c>
      <c r="H61" s="59">
        <v>1561862960.9400001</v>
      </c>
      <c r="I61" s="60">
        <f t="shared" si="1"/>
        <v>52.723590944717316</v>
      </c>
      <c r="J61" s="60">
        <f t="shared" si="2"/>
        <v>62.486524874498052</v>
      </c>
      <c r="K61" s="60">
        <f t="shared" si="3"/>
        <v>56.490860253422156</v>
      </c>
      <c r="L61" s="61">
        <f t="shared" si="4"/>
        <v>100</v>
      </c>
    </row>
    <row r="62" spans="2:12" x14ac:dyDescent="0.2">
      <c r="B62" s="29"/>
      <c r="C62" s="30"/>
      <c r="D62" s="31"/>
      <c r="E62" s="31"/>
      <c r="F62" s="31"/>
      <c r="G62" s="31"/>
      <c r="H62" s="31"/>
      <c r="I62" s="32"/>
      <c r="J62" s="32"/>
      <c r="K62" s="32"/>
      <c r="L62" s="33"/>
    </row>
    <row r="63" spans="2:12" ht="12.75" customHeight="1" x14ac:dyDescent="0.2">
      <c r="B63" s="45" t="s">
        <v>64</v>
      </c>
      <c r="C63" s="46" t="s">
        <v>65</v>
      </c>
      <c r="D63" s="47">
        <f>D64</f>
        <v>1070000000</v>
      </c>
      <c r="E63" s="47">
        <v>1049318698</v>
      </c>
      <c r="F63" s="47">
        <v>959941431</v>
      </c>
      <c r="G63" s="47">
        <v>110800000</v>
      </c>
      <c r="H63" s="47">
        <v>110800000</v>
      </c>
      <c r="I63" s="48">
        <f t="shared" si="1"/>
        <v>98.067168037383183</v>
      </c>
      <c r="J63" s="48">
        <f t="shared" si="2"/>
        <v>91.482352580740923</v>
      </c>
      <c r="K63" s="48">
        <f t="shared" si="3"/>
        <v>11.542370859498822</v>
      </c>
      <c r="L63" s="49">
        <f t="shared" si="4"/>
        <v>100</v>
      </c>
    </row>
    <row r="64" spans="2:12" ht="12.75" customHeight="1" x14ac:dyDescent="0.2">
      <c r="B64" s="24" t="s">
        <v>66</v>
      </c>
      <c r="C64" s="25" t="s">
        <v>67</v>
      </c>
      <c r="D64" s="26">
        <v>1070000000</v>
      </c>
      <c r="E64" s="26">
        <v>1049318698</v>
      </c>
      <c r="F64" s="26">
        <v>959941431</v>
      </c>
      <c r="G64" s="26">
        <v>110800000</v>
      </c>
      <c r="H64" s="26">
        <v>110800000</v>
      </c>
      <c r="I64" s="27">
        <f t="shared" si="1"/>
        <v>98.067168037383183</v>
      </c>
      <c r="J64" s="27">
        <f t="shared" si="2"/>
        <v>91.482352580740923</v>
      </c>
      <c r="K64" s="27">
        <f t="shared" si="3"/>
        <v>11.542370859498822</v>
      </c>
      <c r="L64" s="28">
        <f t="shared" si="4"/>
        <v>100</v>
      </c>
    </row>
    <row r="65" spans="2:12" ht="22.5" x14ac:dyDescent="0.2">
      <c r="B65" s="45" t="s">
        <v>68</v>
      </c>
      <c r="C65" s="50" t="s">
        <v>69</v>
      </c>
      <c r="D65" s="47">
        <f>D66+D67+D68+D69+D70+D71+D72</f>
        <v>3739032888</v>
      </c>
      <c r="E65" s="47">
        <v>2421641900</v>
      </c>
      <c r="F65" s="47">
        <v>1372546309</v>
      </c>
      <c r="G65" s="47">
        <v>1143194227.9400001</v>
      </c>
      <c r="H65" s="47">
        <v>1143194227.9400001</v>
      </c>
      <c r="I65" s="48">
        <f t="shared" si="1"/>
        <v>64.766531146917259</v>
      </c>
      <c r="J65" s="48">
        <f t="shared" si="2"/>
        <v>56.678335017245942</v>
      </c>
      <c r="K65" s="48">
        <f t="shared" si="3"/>
        <v>83.290029665585593</v>
      </c>
      <c r="L65" s="49">
        <f t="shared" si="4"/>
        <v>100</v>
      </c>
    </row>
    <row r="66" spans="2:12" ht="22.5" x14ac:dyDescent="0.2">
      <c r="B66" s="24" t="s">
        <v>70</v>
      </c>
      <c r="C66" s="44" t="s">
        <v>71</v>
      </c>
      <c r="D66" s="26">
        <v>282252888</v>
      </c>
      <c r="E66" s="26">
        <v>250000000</v>
      </c>
      <c r="F66" s="26">
        <v>0</v>
      </c>
      <c r="G66" s="26">
        <v>0</v>
      </c>
      <c r="H66" s="26">
        <v>0</v>
      </c>
      <c r="I66" s="27">
        <f t="shared" si="1"/>
        <v>88.573052970852146</v>
      </c>
      <c r="J66" s="27">
        <f t="shared" si="2"/>
        <v>0</v>
      </c>
      <c r="K66" s="27">
        <v>0</v>
      </c>
      <c r="L66" s="28">
        <v>0</v>
      </c>
    </row>
    <row r="67" spans="2:12" ht="12.75" customHeight="1" x14ac:dyDescent="0.2">
      <c r="B67" s="24" t="s">
        <v>72</v>
      </c>
      <c r="C67" s="25" t="s">
        <v>73</v>
      </c>
      <c r="D67" s="26">
        <v>2700000000</v>
      </c>
      <c r="E67" s="26">
        <v>1716344756</v>
      </c>
      <c r="F67" s="26">
        <v>1087552041</v>
      </c>
      <c r="G67" s="26">
        <v>932977649</v>
      </c>
      <c r="H67" s="26">
        <v>932977649</v>
      </c>
      <c r="I67" s="27">
        <f t="shared" si="1"/>
        <v>63.568324296296296</v>
      </c>
      <c r="J67" s="27">
        <f t="shared" si="2"/>
        <v>63.364428224465641</v>
      </c>
      <c r="K67" s="27">
        <f t="shared" si="3"/>
        <v>85.786942953288985</v>
      </c>
      <c r="L67" s="28">
        <f t="shared" si="4"/>
        <v>100</v>
      </c>
    </row>
    <row r="68" spans="2:12" ht="22.5" x14ac:dyDescent="0.2">
      <c r="B68" s="24" t="s">
        <v>74</v>
      </c>
      <c r="C68" s="44" t="s">
        <v>75</v>
      </c>
      <c r="D68" s="26">
        <v>500000000</v>
      </c>
      <c r="E68" s="26">
        <v>265550331</v>
      </c>
      <c r="F68" s="26">
        <v>248013715</v>
      </c>
      <c r="G68" s="26">
        <v>191363863.27000001</v>
      </c>
      <c r="H68" s="26">
        <v>191363863.27000001</v>
      </c>
      <c r="I68" s="27">
        <f t="shared" si="1"/>
        <v>53.110066199999991</v>
      </c>
      <c r="J68" s="27">
        <f t="shared" si="2"/>
        <v>93.396123464067543</v>
      </c>
      <c r="K68" s="27">
        <f t="shared" si="3"/>
        <v>77.158581036536631</v>
      </c>
      <c r="L68" s="28">
        <f t="shared" si="4"/>
        <v>100</v>
      </c>
    </row>
    <row r="69" spans="2:12" ht="12.75" customHeight="1" x14ac:dyDescent="0.2">
      <c r="B69" s="24" t="s">
        <v>76</v>
      </c>
      <c r="C69" s="25" t="s">
        <v>77</v>
      </c>
      <c r="D69" s="26">
        <v>30000000</v>
      </c>
      <c r="E69" s="26">
        <v>2766260</v>
      </c>
      <c r="F69" s="26">
        <v>0</v>
      </c>
      <c r="G69" s="26">
        <v>0</v>
      </c>
      <c r="H69" s="26">
        <v>0</v>
      </c>
      <c r="I69" s="27">
        <f t="shared" si="1"/>
        <v>9.2208666666666659</v>
      </c>
      <c r="J69" s="27">
        <f t="shared" si="2"/>
        <v>0</v>
      </c>
      <c r="K69" s="27">
        <v>0</v>
      </c>
      <c r="L69" s="28">
        <v>0</v>
      </c>
    </row>
    <row r="70" spans="2:12" ht="22.5" x14ac:dyDescent="0.2">
      <c r="B70" s="24" t="s">
        <v>78</v>
      </c>
      <c r="C70" s="44" t="s">
        <v>79</v>
      </c>
      <c r="D70" s="26">
        <v>50000000</v>
      </c>
      <c r="E70" s="26">
        <v>10980553</v>
      </c>
      <c r="F70" s="26">
        <v>10980553</v>
      </c>
      <c r="G70" s="26">
        <v>10980553</v>
      </c>
      <c r="H70" s="26">
        <v>10980553</v>
      </c>
      <c r="I70" s="27">
        <f t="shared" si="1"/>
        <v>21.961106000000001</v>
      </c>
      <c r="J70" s="27">
        <f t="shared" si="2"/>
        <v>100</v>
      </c>
      <c r="K70" s="27">
        <f t="shared" si="3"/>
        <v>100</v>
      </c>
      <c r="L70" s="28">
        <f t="shared" si="4"/>
        <v>100</v>
      </c>
    </row>
    <row r="71" spans="2:12" ht="22.5" x14ac:dyDescent="0.2">
      <c r="B71" s="24" t="s">
        <v>80</v>
      </c>
      <c r="C71" s="44" t="s">
        <v>81</v>
      </c>
      <c r="D71" s="26">
        <v>26780000</v>
      </c>
      <c r="E71" s="26">
        <v>26000000</v>
      </c>
      <c r="F71" s="26">
        <v>26000000</v>
      </c>
      <c r="G71" s="26">
        <v>7872162.6699999999</v>
      </c>
      <c r="H71" s="26">
        <v>7872162.6699999999</v>
      </c>
      <c r="I71" s="27">
        <f t="shared" si="1"/>
        <v>97.087378640776706</v>
      </c>
      <c r="J71" s="27">
        <f t="shared" si="2"/>
        <v>100</v>
      </c>
      <c r="K71" s="27">
        <f t="shared" si="3"/>
        <v>30.277548730769233</v>
      </c>
      <c r="L71" s="28">
        <f t="shared" si="4"/>
        <v>100</v>
      </c>
    </row>
    <row r="72" spans="2:12" ht="22.5" x14ac:dyDescent="0.2">
      <c r="B72" s="24" t="s">
        <v>82</v>
      </c>
      <c r="C72" s="44" t="s">
        <v>83</v>
      </c>
      <c r="D72" s="26">
        <v>150000000</v>
      </c>
      <c r="E72" s="26">
        <v>150000000</v>
      </c>
      <c r="F72" s="26">
        <v>0</v>
      </c>
      <c r="G72" s="26">
        <v>0</v>
      </c>
      <c r="H72" s="26">
        <v>0</v>
      </c>
      <c r="I72" s="27">
        <f t="shared" si="1"/>
        <v>100</v>
      </c>
      <c r="J72" s="27">
        <f t="shared" si="2"/>
        <v>0</v>
      </c>
      <c r="K72" s="27">
        <v>0</v>
      </c>
      <c r="L72" s="28">
        <v>0</v>
      </c>
    </row>
    <row r="73" spans="2:12" ht="22.5" x14ac:dyDescent="0.2">
      <c r="B73" s="45" t="s">
        <v>84</v>
      </c>
      <c r="C73" s="50" t="s">
        <v>85</v>
      </c>
      <c r="D73" s="47">
        <f>D74+D75</f>
        <v>3042900333</v>
      </c>
      <c r="E73" s="47">
        <v>933829449</v>
      </c>
      <c r="F73" s="47">
        <v>412464461</v>
      </c>
      <c r="G73" s="47">
        <v>288014461</v>
      </c>
      <c r="H73" s="47">
        <v>288014461</v>
      </c>
      <c r="I73" s="48">
        <f t="shared" si="1"/>
        <v>30.688795123280826</v>
      </c>
      <c r="J73" s="48">
        <f t="shared" si="2"/>
        <v>44.169142603254954</v>
      </c>
      <c r="K73" s="48">
        <f t="shared" si="3"/>
        <v>69.827703531529224</v>
      </c>
      <c r="L73" s="49">
        <f t="shared" si="4"/>
        <v>100</v>
      </c>
    </row>
    <row r="74" spans="2:12" ht="12.75" customHeight="1" x14ac:dyDescent="0.2">
      <c r="B74" s="24" t="s">
        <v>86</v>
      </c>
      <c r="C74" s="25" t="s">
        <v>87</v>
      </c>
      <c r="D74" s="26">
        <v>3007900333</v>
      </c>
      <c r="E74" s="26">
        <v>933829449</v>
      </c>
      <c r="F74" s="26">
        <v>412464461</v>
      </c>
      <c r="G74" s="26">
        <v>288014461</v>
      </c>
      <c r="H74" s="26">
        <v>288014461</v>
      </c>
      <c r="I74" s="27">
        <f t="shared" si="1"/>
        <v>31.045890675128295</v>
      </c>
      <c r="J74" s="27">
        <f t="shared" si="2"/>
        <v>44.169142603254954</v>
      </c>
      <c r="K74" s="27">
        <f t="shared" si="3"/>
        <v>69.827703531529224</v>
      </c>
      <c r="L74" s="28">
        <f t="shared" si="4"/>
        <v>100</v>
      </c>
    </row>
    <row r="75" spans="2:12" ht="12.75" customHeight="1" x14ac:dyDescent="0.2">
      <c r="B75" s="24" t="s">
        <v>88</v>
      </c>
      <c r="C75" s="25" t="s">
        <v>89</v>
      </c>
      <c r="D75" s="26">
        <v>35000000</v>
      </c>
      <c r="E75" s="26">
        <v>0</v>
      </c>
      <c r="F75" s="26">
        <v>0</v>
      </c>
      <c r="G75" s="26">
        <v>0</v>
      </c>
      <c r="H75" s="26">
        <v>0</v>
      </c>
      <c r="I75" s="27">
        <f t="shared" si="1"/>
        <v>0</v>
      </c>
      <c r="J75" s="27">
        <v>0</v>
      </c>
      <c r="K75" s="27">
        <v>0</v>
      </c>
      <c r="L75" s="28">
        <v>0</v>
      </c>
    </row>
    <row r="76" spans="2:12" ht="22.5" x14ac:dyDescent="0.2">
      <c r="B76" s="45" t="s">
        <v>90</v>
      </c>
      <c r="C76" s="50" t="s">
        <v>91</v>
      </c>
      <c r="D76" s="47">
        <f>D77+D78</f>
        <v>540219589</v>
      </c>
      <c r="E76" s="47">
        <v>19854272</v>
      </c>
      <c r="F76" s="47">
        <v>19854272</v>
      </c>
      <c r="G76" s="47">
        <v>19854272</v>
      </c>
      <c r="H76" s="47">
        <v>19854272</v>
      </c>
      <c r="I76" s="48">
        <f t="shared" si="1"/>
        <v>3.6752225214106407</v>
      </c>
      <c r="J76" s="48">
        <f t="shared" si="2"/>
        <v>100</v>
      </c>
      <c r="K76" s="48">
        <f t="shared" si="3"/>
        <v>100</v>
      </c>
      <c r="L76" s="49">
        <f t="shared" si="4"/>
        <v>100</v>
      </c>
    </row>
    <row r="77" spans="2:12" ht="12.75" customHeight="1" x14ac:dyDescent="0.2">
      <c r="B77" s="24" t="s">
        <v>92</v>
      </c>
      <c r="C77" s="25" t="s">
        <v>93</v>
      </c>
      <c r="D77" s="26">
        <v>154500000</v>
      </c>
      <c r="E77" s="26">
        <v>19854272</v>
      </c>
      <c r="F77" s="26">
        <v>19854272</v>
      </c>
      <c r="G77" s="26">
        <v>19854272</v>
      </c>
      <c r="H77" s="26">
        <v>19854272</v>
      </c>
      <c r="I77" s="27">
        <f t="shared" si="1"/>
        <v>12.85066148867314</v>
      </c>
      <c r="J77" s="27">
        <f t="shared" si="2"/>
        <v>100</v>
      </c>
      <c r="K77" s="27">
        <f t="shared" si="3"/>
        <v>100</v>
      </c>
      <c r="L77" s="28">
        <f t="shared" si="4"/>
        <v>100</v>
      </c>
    </row>
    <row r="78" spans="2:12" ht="12.75" customHeight="1" x14ac:dyDescent="0.2">
      <c r="B78" s="24" t="s">
        <v>94</v>
      </c>
      <c r="C78" s="25" t="s">
        <v>95</v>
      </c>
      <c r="D78" s="26">
        <v>385719589</v>
      </c>
      <c r="E78" s="26">
        <v>0</v>
      </c>
      <c r="F78" s="26">
        <v>0</v>
      </c>
      <c r="G78" s="26">
        <v>0</v>
      </c>
      <c r="H78" s="26">
        <v>0</v>
      </c>
      <c r="I78" s="27">
        <f t="shared" ref="I78:I157" si="14">E78/D78*100</f>
        <v>0</v>
      </c>
      <c r="J78" s="27">
        <v>0</v>
      </c>
      <c r="K78" s="27">
        <v>0</v>
      </c>
      <c r="L78" s="28">
        <v>0</v>
      </c>
    </row>
    <row r="79" spans="2:12" ht="12.75" customHeight="1" x14ac:dyDescent="0.2">
      <c r="B79" s="24"/>
      <c r="C79" s="25"/>
      <c r="D79" s="26"/>
      <c r="E79" s="26"/>
      <c r="F79" s="26"/>
      <c r="G79" s="26"/>
      <c r="H79" s="26"/>
      <c r="I79" s="27"/>
      <c r="J79" s="27"/>
      <c r="K79" s="27"/>
      <c r="L79" s="28"/>
    </row>
    <row r="80" spans="2:12" ht="22.5" x14ac:dyDescent="0.2">
      <c r="B80" s="29" t="s">
        <v>96</v>
      </c>
      <c r="C80" s="30" t="s">
        <v>97</v>
      </c>
      <c r="D80" s="31">
        <f>D82+D89</f>
        <v>2930277577</v>
      </c>
      <c r="E80" s="31">
        <v>807434078</v>
      </c>
      <c r="F80" s="31">
        <v>651486893</v>
      </c>
      <c r="G80" s="31">
        <v>232110893</v>
      </c>
      <c r="H80" s="31">
        <v>232110893</v>
      </c>
      <c r="I80" s="32">
        <f t="shared" si="14"/>
        <v>27.554866622111824</v>
      </c>
      <c r="J80" s="32">
        <f t="shared" ref="J80:J157" si="15">F80/E80*100</f>
        <v>80.686078374809441</v>
      </c>
      <c r="K80" s="32">
        <f t="shared" ref="K80:K157" si="16">G80/F80*100</f>
        <v>35.627868418221574</v>
      </c>
      <c r="L80" s="33">
        <f t="shared" ref="L80:L157" si="17">H80/G80*100</f>
        <v>100</v>
      </c>
    </row>
    <row r="81" spans="2:12" x14ac:dyDescent="0.2">
      <c r="B81" s="29"/>
      <c r="C81" s="30"/>
      <c r="D81" s="31"/>
      <c r="E81" s="31"/>
      <c r="F81" s="31"/>
      <c r="G81" s="31"/>
      <c r="H81" s="31"/>
      <c r="I81" s="32"/>
      <c r="J81" s="32"/>
      <c r="K81" s="32"/>
      <c r="L81" s="33"/>
    </row>
    <row r="82" spans="2:12" ht="12.75" customHeight="1" x14ac:dyDescent="0.2">
      <c r="B82" s="29" t="s">
        <v>98</v>
      </c>
      <c r="C82" s="62" t="s">
        <v>99</v>
      </c>
      <c r="D82" s="31">
        <f>D84+D86</f>
        <v>200021469</v>
      </c>
      <c r="E82" s="31">
        <v>0</v>
      </c>
      <c r="F82" s="31">
        <v>0</v>
      </c>
      <c r="G82" s="31">
        <v>0</v>
      </c>
      <c r="H82" s="31">
        <v>0</v>
      </c>
      <c r="I82" s="32">
        <f t="shared" si="14"/>
        <v>0</v>
      </c>
      <c r="J82" s="32">
        <v>0</v>
      </c>
      <c r="K82" s="32">
        <v>0</v>
      </c>
      <c r="L82" s="33">
        <v>0</v>
      </c>
    </row>
    <row r="83" spans="2:12" ht="12.75" customHeight="1" x14ac:dyDescent="0.2">
      <c r="B83" s="29"/>
      <c r="C83" s="62"/>
      <c r="D83" s="31"/>
      <c r="E83" s="31"/>
      <c r="F83" s="31"/>
      <c r="G83" s="31"/>
      <c r="H83" s="31"/>
      <c r="I83" s="32"/>
      <c r="J83" s="32"/>
      <c r="K83" s="32"/>
      <c r="L83" s="33"/>
    </row>
    <row r="84" spans="2:12" ht="45" x14ac:dyDescent="0.2">
      <c r="B84" s="45" t="s">
        <v>100</v>
      </c>
      <c r="C84" s="50" t="s">
        <v>101</v>
      </c>
      <c r="D84" s="47">
        <f>D85</f>
        <v>21817780</v>
      </c>
      <c r="E84" s="47">
        <v>0</v>
      </c>
      <c r="F84" s="47">
        <v>0</v>
      </c>
      <c r="G84" s="47">
        <v>0</v>
      </c>
      <c r="H84" s="47">
        <v>0</v>
      </c>
      <c r="I84" s="48">
        <f t="shared" si="14"/>
        <v>0</v>
      </c>
      <c r="J84" s="48">
        <v>0</v>
      </c>
      <c r="K84" s="48">
        <v>0</v>
      </c>
      <c r="L84" s="49">
        <v>0</v>
      </c>
    </row>
    <row r="85" spans="2:12" ht="23.25" thickBot="1" x14ac:dyDescent="0.25">
      <c r="B85" s="52" t="s">
        <v>102</v>
      </c>
      <c r="C85" s="63" t="s">
        <v>103</v>
      </c>
      <c r="D85" s="54">
        <v>21817780</v>
      </c>
      <c r="E85" s="54">
        <v>0</v>
      </c>
      <c r="F85" s="54">
        <v>0</v>
      </c>
      <c r="G85" s="54">
        <v>0</v>
      </c>
      <c r="H85" s="54">
        <v>0</v>
      </c>
      <c r="I85" s="55">
        <f t="shared" si="14"/>
        <v>0</v>
      </c>
      <c r="J85" s="55">
        <v>0</v>
      </c>
      <c r="K85" s="55">
        <v>0</v>
      </c>
      <c r="L85" s="56">
        <v>0</v>
      </c>
    </row>
    <row r="86" spans="2:12" ht="22.5" x14ac:dyDescent="0.2">
      <c r="B86" s="39" t="s">
        <v>104</v>
      </c>
      <c r="C86" s="40" t="s">
        <v>105</v>
      </c>
      <c r="D86" s="41">
        <f>D87</f>
        <v>178203689</v>
      </c>
      <c r="E86" s="41">
        <v>0</v>
      </c>
      <c r="F86" s="41">
        <v>0</v>
      </c>
      <c r="G86" s="41">
        <v>0</v>
      </c>
      <c r="H86" s="41">
        <v>0</v>
      </c>
      <c r="I86" s="42">
        <f t="shared" si="14"/>
        <v>0</v>
      </c>
      <c r="J86" s="42">
        <v>0</v>
      </c>
      <c r="K86" s="42">
        <v>0</v>
      </c>
      <c r="L86" s="43">
        <v>0</v>
      </c>
    </row>
    <row r="87" spans="2:12" ht="22.5" x14ac:dyDescent="0.2">
      <c r="B87" s="24" t="s">
        <v>106</v>
      </c>
      <c r="C87" s="44" t="s">
        <v>107</v>
      </c>
      <c r="D87" s="26">
        <v>178203689</v>
      </c>
      <c r="E87" s="26">
        <v>0</v>
      </c>
      <c r="F87" s="26">
        <v>0</v>
      </c>
      <c r="G87" s="26">
        <v>0</v>
      </c>
      <c r="H87" s="26">
        <v>0</v>
      </c>
      <c r="I87" s="27">
        <f t="shared" si="14"/>
        <v>0</v>
      </c>
      <c r="J87" s="27">
        <v>0</v>
      </c>
      <c r="K87" s="27">
        <v>0</v>
      </c>
      <c r="L87" s="28">
        <v>0</v>
      </c>
    </row>
    <row r="88" spans="2:12" x14ac:dyDescent="0.2">
      <c r="B88" s="24"/>
      <c r="C88" s="44"/>
      <c r="D88" s="26"/>
      <c r="E88" s="26"/>
      <c r="F88" s="26"/>
      <c r="G88" s="26"/>
      <c r="H88" s="26"/>
      <c r="I88" s="27"/>
      <c r="J88" s="27"/>
      <c r="K88" s="27"/>
      <c r="L88" s="28"/>
    </row>
    <row r="89" spans="2:12" ht="22.5" x14ac:dyDescent="0.2">
      <c r="B89" s="29" t="s">
        <v>108</v>
      </c>
      <c r="C89" s="30" t="s">
        <v>109</v>
      </c>
      <c r="D89" s="31">
        <f>D91+D93+D97+D101</f>
        <v>2730256108</v>
      </c>
      <c r="E89" s="31">
        <v>807434078</v>
      </c>
      <c r="F89" s="31">
        <v>651486893</v>
      </c>
      <c r="G89" s="31">
        <v>232110893</v>
      </c>
      <c r="H89" s="31">
        <v>232110893</v>
      </c>
      <c r="I89" s="32">
        <f t="shared" si="14"/>
        <v>29.573565484721918</v>
      </c>
      <c r="J89" s="32">
        <f t="shared" si="15"/>
        <v>80.686078374809441</v>
      </c>
      <c r="K89" s="32">
        <f t="shared" si="16"/>
        <v>35.627868418221574</v>
      </c>
      <c r="L89" s="33">
        <f t="shared" si="17"/>
        <v>100</v>
      </c>
    </row>
    <row r="90" spans="2:12" x14ac:dyDescent="0.2">
      <c r="B90" s="29"/>
      <c r="C90" s="30"/>
      <c r="D90" s="31"/>
      <c r="E90" s="31"/>
      <c r="F90" s="31"/>
      <c r="G90" s="31"/>
      <c r="H90" s="31"/>
      <c r="I90" s="32"/>
      <c r="J90" s="32"/>
      <c r="K90" s="32"/>
      <c r="L90" s="33"/>
    </row>
    <row r="91" spans="2:12" ht="12.75" customHeight="1" x14ac:dyDescent="0.2">
      <c r="B91" s="45" t="s">
        <v>110</v>
      </c>
      <c r="C91" s="46" t="s">
        <v>111</v>
      </c>
      <c r="D91" s="47">
        <f>D92</f>
        <v>151421037</v>
      </c>
      <c r="E91" s="47">
        <v>151421037</v>
      </c>
      <c r="F91" s="47">
        <v>145473852</v>
      </c>
      <c r="G91" s="47">
        <v>145473852</v>
      </c>
      <c r="H91" s="47">
        <v>145473852</v>
      </c>
      <c r="I91" s="48">
        <f t="shared" si="14"/>
        <v>100</v>
      </c>
      <c r="J91" s="48">
        <f t="shared" si="15"/>
        <v>96.072418259822115</v>
      </c>
      <c r="K91" s="48">
        <f t="shared" si="16"/>
        <v>100</v>
      </c>
      <c r="L91" s="49">
        <f t="shared" si="17"/>
        <v>100</v>
      </c>
    </row>
    <row r="92" spans="2:12" ht="12.75" customHeight="1" x14ac:dyDescent="0.2">
      <c r="B92" s="24" t="s">
        <v>112</v>
      </c>
      <c r="C92" s="25" t="s">
        <v>113</v>
      </c>
      <c r="D92" s="26">
        <v>151421037</v>
      </c>
      <c r="E92" s="26">
        <v>151421037</v>
      </c>
      <c r="F92" s="26">
        <v>145473852</v>
      </c>
      <c r="G92" s="26">
        <v>145473852</v>
      </c>
      <c r="H92" s="26">
        <v>145473852</v>
      </c>
      <c r="I92" s="27">
        <f t="shared" si="14"/>
        <v>100</v>
      </c>
      <c r="J92" s="27">
        <f t="shared" si="15"/>
        <v>96.072418259822115</v>
      </c>
      <c r="K92" s="27">
        <f t="shared" si="16"/>
        <v>100</v>
      </c>
      <c r="L92" s="28">
        <f t="shared" si="17"/>
        <v>100</v>
      </c>
    </row>
    <row r="93" spans="2:12" ht="22.5" x14ac:dyDescent="0.2">
      <c r="B93" s="45" t="s">
        <v>114</v>
      </c>
      <c r="C93" s="50" t="s">
        <v>115</v>
      </c>
      <c r="D93" s="47">
        <f>D94+D95+D96</f>
        <v>588274452</v>
      </c>
      <c r="E93" s="47">
        <v>150000000</v>
      </c>
      <c r="F93" s="47">
        <v>0</v>
      </c>
      <c r="G93" s="47">
        <v>0</v>
      </c>
      <c r="H93" s="47">
        <v>0</v>
      </c>
      <c r="I93" s="48">
        <f t="shared" si="14"/>
        <v>25.49830261879195</v>
      </c>
      <c r="J93" s="48">
        <f t="shared" si="15"/>
        <v>0</v>
      </c>
      <c r="K93" s="48">
        <v>0</v>
      </c>
      <c r="L93" s="49">
        <v>0</v>
      </c>
    </row>
    <row r="94" spans="2:12" ht="22.5" x14ac:dyDescent="0.2">
      <c r="B94" s="24" t="s">
        <v>116</v>
      </c>
      <c r="C94" s="44" t="s">
        <v>117</v>
      </c>
      <c r="D94" s="26">
        <v>335936400</v>
      </c>
      <c r="E94" s="26">
        <v>100000000</v>
      </c>
      <c r="F94" s="26">
        <v>0</v>
      </c>
      <c r="G94" s="26">
        <v>0</v>
      </c>
      <c r="H94" s="26">
        <v>0</v>
      </c>
      <c r="I94" s="27">
        <f t="shared" si="14"/>
        <v>29.767539331849719</v>
      </c>
      <c r="J94" s="27">
        <f t="shared" si="15"/>
        <v>0</v>
      </c>
      <c r="K94" s="27">
        <v>0</v>
      </c>
      <c r="L94" s="28">
        <v>0</v>
      </c>
    </row>
    <row r="95" spans="2:12" ht="12.75" customHeight="1" x14ac:dyDescent="0.2">
      <c r="B95" s="24" t="s">
        <v>118</v>
      </c>
      <c r="C95" s="25" t="s">
        <v>119</v>
      </c>
      <c r="D95" s="26">
        <v>202306538</v>
      </c>
      <c r="E95" s="26">
        <v>0</v>
      </c>
      <c r="F95" s="26">
        <v>0</v>
      </c>
      <c r="G95" s="26">
        <v>0</v>
      </c>
      <c r="H95" s="26">
        <v>0</v>
      </c>
      <c r="I95" s="27">
        <f t="shared" si="14"/>
        <v>0</v>
      </c>
      <c r="J95" s="27">
        <v>0</v>
      </c>
      <c r="K95" s="27">
        <v>0</v>
      </c>
      <c r="L95" s="28">
        <v>0</v>
      </c>
    </row>
    <row r="96" spans="2:12" ht="45" x14ac:dyDescent="0.2">
      <c r="B96" s="24" t="s">
        <v>120</v>
      </c>
      <c r="C96" s="44" t="s">
        <v>121</v>
      </c>
      <c r="D96" s="26">
        <v>50031514</v>
      </c>
      <c r="E96" s="26">
        <v>50000000</v>
      </c>
      <c r="F96" s="26">
        <v>0</v>
      </c>
      <c r="G96" s="26">
        <v>0</v>
      </c>
      <c r="H96" s="26">
        <v>0</v>
      </c>
      <c r="I96" s="27">
        <f t="shared" si="14"/>
        <v>99.937011700265558</v>
      </c>
      <c r="J96" s="27">
        <f t="shared" si="15"/>
        <v>0</v>
      </c>
      <c r="K96" s="27">
        <v>0</v>
      </c>
      <c r="L96" s="28">
        <v>0</v>
      </c>
    </row>
    <row r="97" spans="2:12" ht="22.5" x14ac:dyDescent="0.2">
      <c r="B97" s="45" t="s">
        <v>122</v>
      </c>
      <c r="C97" s="50" t="s">
        <v>123</v>
      </c>
      <c r="D97" s="47">
        <f>D98+D99+D100</f>
        <v>1257105841</v>
      </c>
      <c r="E97" s="47">
        <v>443088000</v>
      </c>
      <c r="F97" s="47">
        <v>443088000</v>
      </c>
      <c r="G97" s="47">
        <v>23712000</v>
      </c>
      <c r="H97" s="47">
        <v>23712000</v>
      </c>
      <c r="I97" s="48">
        <f t="shared" si="14"/>
        <v>35.24667418994197</v>
      </c>
      <c r="J97" s="48">
        <f t="shared" si="15"/>
        <v>100</v>
      </c>
      <c r="K97" s="48">
        <f t="shared" si="16"/>
        <v>5.3515328783447078</v>
      </c>
      <c r="L97" s="49">
        <f t="shared" si="17"/>
        <v>100</v>
      </c>
    </row>
    <row r="98" spans="2:12" ht="12.75" customHeight="1" x14ac:dyDescent="0.2">
      <c r="B98" s="24" t="s">
        <v>124</v>
      </c>
      <c r="C98" s="25" t="s">
        <v>125</v>
      </c>
      <c r="D98" s="26">
        <v>21475809</v>
      </c>
      <c r="E98" s="26">
        <v>0</v>
      </c>
      <c r="F98" s="26">
        <v>0</v>
      </c>
      <c r="G98" s="26">
        <v>0</v>
      </c>
      <c r="H98" s="26">
        <v>0</v>
      </c>
      <c r="I98" s="27">
        <f t="shared" si="14"/>
        <v>0</v>
      </c>
      <c r="J98" s="27">
        <v>0</v>
      </c>
      <c r="K98" s="27">
        <v>0</v>
      </c>
      <c r="L98" s="28">
        <v>0</v>
      </c>
    </row>
    <row r="99" spans="2:12" ht="33.75" x14ac:dyDescent="0.2">
      <c r="B99" s="24" t="s">
        <v>126</v>
      </c>
      <c r="C99" s="44" t="s">
        <v>127</v>
      </c>
      <c r="D99" s="26">
        <v>535630032</v>
      </c>
      <c r="E99" s="26">
        <v>443088000</v>
      </c>
      <c r="F99" s="26">
        <v>443088000</v>
      </c>
      <c r="G99" s="26">
        <v>23712000</v>
      </c>
      <c r="H99" s="26">
        <v>23712000</v>
      </c>
      <c r="I99" s="27">
        <f t="shared" si="14"/>
        <v>82.722770107856832</v>
      </c>
      <c r="J99" s="27">
        <f t="shared" si="15"/>
        <v>100</v>
      </c>
      <c r="K99" s="27">
        <f t="shared" si="16"/>
        <v>5.3515328783447078</v>
      </c>
      <c r="L99" s="28">
        <f t="shared" si="17"/>
        <v>100</v>
      </c>
    </row>
    <row r="100" spans="2:12" ht="22.5" x14ac:dyDescent="0.2">
      <c r="B100" s="24" t="s">
        <v>128</v>
      </c>
      <c r="C100" s="44" t="s">
        <v>129</v>
      </c>
      <c r="D100" s="26">
        <v>700000000</v>
      </c>
      <c r="E100" s="26">
        <v>0</v>
      </c>
      <c r="F100" s="26">
        <v>0</v>
      </c>
      <c r="G100" s="26">
        <v>0</v>
      </c>
      <c r="H100" s="26">
        <v>0</v>
      </c>
      <c r="I100" s="27">
        <f t="shared" si="14"/>
        <v>0</v>
      </c>
      <c r="J100" s="27">
        <v>0</v>
      </c>
      <c r="K100" s="27">
        <v>0</v>
      </c>
      <c r="L100" s="28">
        <v>0</v>
      </c>
    </row>
    <row r="101" spans="2:12" ht="22.5" x14ac:dyDescent="0.2">
      <c r="B101" s="45" t="s">
        <v>130</v>
      </c>
      <c r="C101" s="50" t="s">
        <v>131</v>
      </c>
      <c r="D101" s="47">
        <f>D102</f>
        <v>733454778</v>
      </c>
      <c r="E101" s="47">
        <v>62925041</v>
      </c>
      <c r="F101" s="47">
        <v>62925041</v>
      </c>
      <c r="G101" s="47">
        <v>62925041</v>
      </c>
      <c r="H101" s="47">
        <v>62925041</v>
      </c>
      <c r="I101" s="48">
        <f t="shared" si="14"/>
        <v>8.5792666279419887</v>
      </c>
      <c r="J101" s="48">
        <f t="shared" si="15"/>
        <v>100</v>
      </c>
      <c r="K101" s="48">
        <f t="shared" si="16"/>
        <v>100</v>
      </c>
      <c r="L101" s="49">
        <f t="shared" si="17"/>
        <v>100</v>
      </c>
    </row>
    <row r="102" spans="2:12" ht="22.5" x14ac:dyDescent="0.2">
      <c r="B102" s="24" t="s">
        <v>132</v>
      </c>
      <c r="C102" s="44" t="s">
        <v>133</v>
      </c>
      <c r="D102" s="26">
        <v>733454778</v>
      </c>
      <c r="E102" s="26">
        <v>62925041</v>
      </c>
      <c r="F102" s="26">
        <v>62925041</v>
      </c>
      <c r="G102" s="26">
        <v>62925041</v>
      </c>
      <c r="H102" s="26">
        <v>62925041</v>
      </c>
      <c r="I102" s="27">
        <f t="shared" si="14"/>
        <v>8.5792666279419887</v>
      </c>
      <c r="J102" s="27">
        <f t="shared" si="15"/>
        <v>100</v>
      </c>
      <c r="K102" s="27">
        <f t="shared" si="16"/>
        <v>100</v>
      </c>
      <c r="L102" s="28">
        <f t="shared" si="17"/>
        <v>100</v>
      </c>
    </row>
    <row r="103" spans="2:12" x14ac:dyDescent="0.2">
      <c r="B103" s="24"/>
      <c r="C103" s="44"/>
      <c r="D103" s="26"/>
      <c r="E103" s="26"/>
      <c r="F103" s="26"/>
      <c r="G103" s="26"/>
      <c r="H103" s="26"/>
      <c r="I103" s="27"/>
      <c r="J103" s="27"/>
      <c r="K103" s="27"/>
      <c r="L103" s="28"/>
    </row>
    <row r="104" spans="2:12" ht="22.5" x14ac:dyDescent="0.2">
      <c r="B104" s="29" t="s">
        <v>134</v>
      </c>
      <c r="C104" s="30" t="s">
        <v>135</v>
      </c>
      <c r="D104" s="31">
        <f>D106</f>
        <v>4370000000</v>
      </c>
      <c r="E104" s="31">
        <v>2629997570</v>
      </c>
      <c r="F104" s="31">
        <v>1982978006</v>
      </c>
      <c r="G104" s="31">
        <v>1489228006</v>
      </c>
      <c r="H104" s="31">
        <v>1489228006</v>
      </c>
      <c r="I104" s="32">
        <f t="shared" si="14"/>
        <v>60.183010755148736</v>
      </c>
      <c r="J104" s="32">
        <f t="shared" si="15"/>
        <v>75.398472934710739</v>
      </c>
      <c r="K104" s="32">
        <f t="shared" si="16"/>
        <v>75.100581120615814</v>
      </c>
      <c r="L104" s="33">
        <f t="shared" si="17"/>
        <v>100</v>
      </c>
    </row>
    <row r="105" spans="2:12" x14ac:dyDescent="0.2">
      <c r="B105" s="29"/>
      <c r="C105" s="30"/>
      <c r="D105" s="31"/>
      <c r="E105" s="31"/>
      <c r="F105" s="31"/>
      <c r="G105" s="31"/>
      <c r="H105" s="31"/>
      <c r="I105" s="32"/>
      <c r="J105" s="32"/>
      <c r="K105" s="32"/>
      <c r="L105" s="33"/>
    </row>
    <row r="106" spans="2:12" ht="33.75" x14ac:dyDescent="0.2">
      <c r="B106" s="29" t="s">
        <v>136</v>
      </c>
      <c r="C106" s="30" t="s">
        <v>137</v>
      </c>
      <c r="D106" s="31">
        <f>D108+D110</f>
        <v>4370000000</v>
      </c>
      <c r="E106" s="31">
        <v>2629997570</v>
      </c>
      <c r="F106" s="31">
        <v>1982978006</v>
      </c>
      <c r="G106" s="31">
        <v>1489228006</v>
      </c>
      <c r="H106" s="31">
        <v>1489228006</v>
      </c>
      <c r="I106" s="32">
        <f t="shared" si="14"/>
        <v>60.183010755148736</v>
      </c>
      <c r="J106" s="32">
        <f t="shared" si="15"/>
        <v>75.398472934710739</v>
      </c>
      <c r="K106" s="32">
        <f t="shared" si="16"/>
        <v>75.100581120615814</v>
      </c>
      <c r="L106" s="33">
        <f t="shared" si="17"/>
        <v>100</v>
      </c>
    </row>
    <row r="107" spans="2:12" ht="12" thickBot="1" x14ac:dyDescent="0.25">
      <c r="B107" s="34"/>
      <c r="C107" s="35"/>
      <c r="D107" s="36"/>
      <c r="E107" s="36"/>
      <c r="F107" s="36"/>
      <c r="G107" s="36"/>
      <c r="H107" s="36"/>
      <c r="I107" s="37"/>
      <c r="J107" s="37"/>
      <c r="K107" s="37"/>
      <c r="L107" s="38"/>
    </row>
    <row r="108" spans="2:12" ht="22.5" x14ac:dyDescent="0.2">
      <c r="B108" s="39" t="s">
        <v>138</v>
      </c>
      <c r="C108" s="40" t="s">
        <v>139</v>
      </c>
      <c r="D108" s="41">
        <f>D109</f>
        <v>1130000000</v>
      </c>
      <c r="E108" s="41">
        <v>1129997570</v>
      </c>
      <c r="F108" s="41">
        <v>505000000</v>
      </c>
      <c r="G108" s="41">
        <v>11250000</v>
      </c>
      <c r="H108" s="41">
        <v>11250000</v>
      </c>
      <c r="I108" s="42">
        <f t="shared" si="14"/>
        <v>99.999784955752219</v>
      </c>
      <c r="J108" s="42">
        <f t="shared" si="15"/>
        <v>44.690361590777577</v>
      </c>
      <c r="K108" s="42">
        <f t="shared" si="16"/>
        <v>2.2277227722772275</v>
      </c>
      <c r="L108" s="43">
        <f t="shared" si="17"/>
        <v>100</v>
      </c>
    </row>
    <row r="109" spans="2:12" ht="22.5" x14ac:dyDescent="0.2">
      <c r="B109" s="24" t="s">
        <v>140</v>
      </c>
      <c r="C109" s="44" t="s">
        <v>83</v>
      </c>
      <c r="D109" s="26">
        <v>1130000000</v>
      </c>
      <c r="E109" s="26">
        <v>1129997570</v>
      </c>
      <c r="F109" s="26">
        <v>505000000</v>
      </c>
      <c r="G109" s="26">
        <v>11250000</v>
      </c>
      <c r="H109" s="26">
        <v>11250000</v>
      </c>
      <c r="I109" s="27">
        <f t="shared" si="14"/>
        <v>99.999784955752219</v>
      </c>
      <c r="J109" s="27">
        <f t="shared" si="15"/>
        <v>44.690361590777577</v>
      </c>
      <c r="K109" s="27">
        <f t="shared" si="16"/>
        <v>2.2277227722772275</v>
      </c>
      <c r="L109" s="28">
        <f t="shared" si="17"/>
        <v>100</v>
      </c>
    </row>
    <row r="110" spans="2:12" ht="33.75" x14ac:dyDescent="0.2">
      <c r="B110" s="45" t="s">
        <v>141</v>
      </c>
      <c r="C110" s="50" t="s">
        <v>142</v>
      </c>
      <c r="D110" s="47">
        <f>D111</f>
        <v>3240000000</v>
      </c>
      <c r="E110" s="47">
        <v>1500000000</v>
      </c>
      <c r="F110" s="47">
        <v>1477978006</v>
      </c>
      <c r="G110" s="47">
        <v>1477978006</v>
      </c>
      <c r="H110" s="47">
        <v>1477978006</v>
      </c>
      <c r="I110" s="48">
        <f t="shared" si="14"/>
        <v>46.296296296296298</v>
      </c>
      <c r="J110" s="48">
        <f t="shared" si="15"/>
        <v>98.531867066666663</v>
      </c>
      <c r="K110" s="48">
        <f t="shared" si="16"/>
        <v>100</v>
      </c>
      <c r="L110" s="49">
        <f t="shared" si="17"/>
        <v>100</v>
      </c>
    </row>
    <row r="111" spans="2:12" ht="22.5" x14ac:dyDescent="0.2">
      <c r="B111" s="24" t="s">
        <v>143</v>
      </c>
      <c r="C111" s="44" t="s">
        <v>144</v>
      </c>
      <c r="D111" s="26">
        <v>3240000000</v>
      </c>
      <c r="E111" s="26">
        <v>1500000000</v>
      </c>
      <c r="F111" s="26">
        <v>1477978006</v>
      </c>
      <c r="G111" s="26">
        <v>1477978006</v>
      </c>
      <c r="H111" s="26">
        <v>1477978006</v>
      </c>
      <c r="I111" s="27">
        <f t="shared" si="14"/>
        <v>46.296296296296298</v>
      </c>
      <c r="J111" s="27">
        <f t="shared" si="15"/>
        <v>98.531867066666663</v>
      </c>
      <c r="K111" s="27">
        <f t="shared" si="16"/>
        <v>100</v>
      </c>
      <c r="L111" s="28">
        <f t="shared" si="17"/>
        <v>100</v>
      </c>
    </row>
    <row r="112" spans="2:12" x14ac:dyDescent="0.2">
      <c r="B112" s="24"/>
      <c r="C112" s="44"/>
      <c r="D112" s="26"/>
      <c r="E112" s="26"/>
      <c r="F112" s="26"/>
      <c r="G112" s="26"/>
      <c r="H112" s="26"/>
      <c r="I112" s="27"/>
      <c r="J112" s="27"/>
      <c r="K112" s="27"/>
      <c r="L112" s="28"/>
    </row>
    <row r="113" spans="2:12" ht="33.75" x14ac:dyDescent="0.2">
      <c r="B113" s="29" t="s">
        <v>145</v>
      </c>
      <c r="C113" s="30" t="s">
        <v>146</v>
      </c>
      <c r="D113" s="31">
        <f>D115</f>
        <v>1315905508</v>
      </c>
      <c r="E113" s="31">
        <v>0</v>
      </c>
      <c r="F113" s="31">
        <v>0</v>
      </c>
      <c r="G113" s="31">
        <v>0</v>
      </c>
      <c r="H113" s="31">
        <v>0</v>
      </c>
      <c r="I113" s="32">
        <f t="shared" si="14"/>
        <v>0</v>
      </c>
      <c r="J113" s="32">
        <v>0</v>
      </c>
      <c r="K113" s="32">
        <v>0</v>
      </c>
      <c r="L113" s="33">
        <v>0</v>
      </c>
    </row>
    <row r="114" spans="2:12" x14ac:dyDescent="0.2">
      <c r="B114" s="29"/>
      <c r="C114" s="30"/>
      <c r="D114" s="31"/>
      <c r="E114" s="31"/>
      <c r="F114" s="31"/>
      <c r="G114" s="31"/>
      <c r="H114" s="31"/>
      <c r="I114" s="32"/>
      <c r="J114" s="32"/>
      <c r="K114" s="32"/>
      <c r="L114" s="33"/>
    </row>
    <row r="115" spans="2:12" ht="33.75" x14ac:dyDescent="0.2">
      <c r="B115" s="29" t="s">
        <v>147</v>
      </c>
      <c r="C115" s="30" t="s">
        <v>148</v>
      </c>
      <c r="D115" s="31">
        <f>D117</f>
        <v>1315905508</v>
      </c>
      <c r="E115" s="31">
        <v>0</v>
      </c>
      <c r="F115" s="31">
        <v>0</v>
      </c>
      <c r="G115" s="31">
        <v>0</v>
      </c>
      <c r="H115" s="31">
        <v>0</v>
      </c>
      <c r="I115" s="32">
        <f t="shared" si="14"/>
        <v>0</v>
      </c>
      <c r="J115" s="32">
        <v>0</v>
      </c>
      <c r="K115" s="32">
        <v>0</v>
      </c>
      <c r="L115" s="33">
        <v>0</v>
      </c>
    </row>
    <row r="116" spans="2:12" x14ac:dyDescent="0.2">
      <c r="B116" s="29"/>
      <c r="C116" s="30"/>
      <c r="D116" s="31"/>
      <c r="E116" s="31"/>
      <c r="F116" s="31"/>
      <c r="G116" s="31"/>
      <c r="H116" s="31"/>
      <c r="I116" s="32"/>
      <c r="J116" s="32"/>
      <c r="K116" s="32"/>
      <c r="L116" s="33"/>
    </row>
    <row r="117" spans="2:12" ht="33.75" x14ac:dyDescent="0.2">
      <c r="B117" s="45" t="s">
        <v>149</v>
      </c>
      <c r="C117" s="50" t="s">
        <v>150</v>
      </c>
      <c r="D117" s="47">
        <f>D118</f>
        <v>1315905508</v>
      </c>
      <c r="E117" s="47">
        <v>0</v>
      </c>
      <c r="F117" s="47">
        <v>0</v>
      </c>
      <c r="G117" s="47">
        <v>0</v>
      </c>
      <c r="H117" s="47">
        <v>0</v>
      </c>
      <c r="I117" s="48">
        <f t="shared" si="14"/>
        <v>0</v>
      </c>
      <c r="J117" s="48">
        <v>0</v>
      </c>
      <c r="K117" s="48">
        <v>0</v>
      </c>
      <c r="L117" s="49">
        <v>0</v>
      </c>
    </row>
    <row r="118" spans="2:12" x14ac:dyDescent="0.2">
      <c r="B118" s="24" t="s">
        <v>151</v>
      </c>
      <c r="C118" s="44" t="s">
        <v>87</v>
      </c>
      <c r="D118" s="26">
        <v>1315905508</v>
      </c>
      <c r="E118" s="26">
        <v>0</v>
      </c>
      <c r="F118" s="26">
        <v>0</v>
      </c>
      <c r="G118" s="26">
        <v>0</v>
      </c>
      <c r="H118" s="26">
        <v>0</v>
      </c>
      <c r="I118" s="27">
        <f t="shared" si="14"/>
        <v>0</v>
      </c>
      <c r="J118" s="27">
        <v>0</v>
      </c>
      <c r="K118" s="27">
        <v>0</v>
      </c>
      <c r="L118" s="28">
        <v>0</v>
      </c>
    </row>
    <row r="119" spans="2:12" x14ac:dyDescent="0.2">
      <c r="B119" s="24"/>
      <c r="C119" s="44"/>
      <c r="D119" s="26"/>
      <c r="E119" s="26"/>
      <c r="F119" s="26"/>
      <c r="G119" s="26"/>
      <c r="H119" s="26"/>
      <c r="I119" s="27"/>
      <c r="J119" s="27"/>
      <c r="K119" s="27"/>
      <c r="L119" s="28"/>
    </row>
    <row r="120" spans="2:12" x14ac:dyDescent="0.2">
      <c r="B120" s="29" t="s">
        <v>152</v>
      </c>
      <c r="C120" s="30" t="s">
        <v>153</v>
      </c>
      <c r="D120" s="31">
        <f>D122+D140</f>
        <v>13389732932</v>
      </c>
      <c r="E120" s="31">
        <v>9516808525</v>
      </c>
      <c r="F120" s="31">
        <v>8521116009</v>
      </c>
      <c r="G120" s="31">
        <v>3051582643.3299999</v>
      </c>
      <c r="H120" s="31">
        <v>2969481159.3299999</v>
      </c>
      <c r="I120" s="32">
        <f t="shared" si="14"/>
        <v>71.075417062694854</v>
      </c>
      <c r="J120" s="32">
        <f t="shared" si="15"/>
        <v>89.537537574866775</v>
      </c>
      <c r="K120" s="32">
        <f t="shared" si="16"/>
        <v>35.812006785342668</v>
      </c>
      <c r="L120" s="33">
        <f t="shared" si="17"/>
        <v>97.309544141645532</v>
      </c>
    </row>
    <row r="121" spans="2:12" x14ac:dyDescent="0.2">
      <c r="B121" s="29"/>
      <c r="C121" s="30"/>
      <c r="D121" s="31"/>
      <c r="E121" s="31"/>
      <c r="F121" s="31"/>
      <c r="G121" s="31"/>
      <c r="H121" s="31"/>
      <c r="I121" s="32"/>
      <c r="J121" s="32"/>
      <c r="K121" s="32"/>
      <c r="L121" s="33"/>
    </row>
    <row r="122" spans="2:12" ht="22.5" x14ac:dyDescent="0.2">
      <c r="B122" s="29" t="s">
        <v>154</v>
      </c>
      <c r="C122" s="30" t="s">
        <v>155</v>
      </c>
      <c r="D122" s="31">
        <f>D124</f>
        <v>4498440782</v>
      </c>
      <c r="E122" s="31">
        <v>2228769196</v>
      </c>
      <c r="F122" s="31">
        <v>1412299273</v>
      </c>
      <c r="G122" s="31">
        <v>1412299273</v>
      </c>
      <c r="H122" s="31">
        <v>1412299273</v>
      </c>
      <c r="I122" s="32">
        <f t="shared" si="14"/>
        <v>49.545371474448814</v>
      </c>
      <c r="J122" s="32">
        <f t="shared" si="15"/>
        <v>63.366779993849121</v>
      </c>
      <c r="K122" s="32">
        <f t="shared" si="16"/>
        <v>100</v>
      </c>
      <c r="L122" s="33">
        <f t="shared" si="17"/>
        <v>100</v>
      </c>
    </row>
    <row r="123" spans="2:12" x14ac:dyDescent="0.2">
      <c r="B123" s="29"/>
      <c r="C123" s="30"/>
      <c r="D123" s="31"/>
      <c r="E123" s="31"/>
      <c r="F123" s="31"/>
      <c r="G123" s="31"/>
      <c r="H123" s="31"/>
      <c r="I123" s="32"/>
      <c r="J123" s="32"/>
      <c r="K123" s="32"/>
      <c r="L123" s="33"/>
    </row>
    <row r="124" spans="2:12" ht="12.75" customHeight="1" x14ac:dyDescent="0.2">
      <c r="B124" s="45" t="s">
        <v>156</v>
      </c>
      <c r="C124" s="46" t="s">
        <v>157</v>
      </c>
      <c r="D124" s="47">
        <f>D125+D126+D127+D128+D129+D130+D131+D132+D133+D134+D135+D136+D137+D138</f>
        <v>4498440782</v>
      </c>
      <c r="E124" s="47">
        <v>2228769196</v>
      </c>
      <c r="F124" s="47">
        <v>1412299273</v>
      </c>
      <c r="G124" s="47">
        <v>1412299273</v>
      </c>
      <c r="H124" s="47">
        <v>1412299273</v>
      </c>
      <c r="I124" s="48">
        <f t="shared" si="14"/>
        <v>49.545371474448814</v>
      </c>
      <c r="J124" s="48">
        <f t="shared" si="15"/>
        <v>63.366779993849121</v>
      </c>
      <c r="K124" s="48">
        <f t="shared" si="16"/>
        <v>100</v>
      </c>
      <c r="L124" s="49">
        <f t="shared" si="17"/>
        <v>100</v>
      </c>
    </row>
    <row r="125" spans="2:12" ht="12.75" customHeight="1" x14ac:dyDescent="0.2">
      <c r="B125" s="24" t="s">
        <v>158</v>
      </c>
      <c r="C125" s="25" t="s">
        <v>159</v>
      </c>
      <c r="D125" s="26">
        <v>75000000</v>
      </c>
      <c r="E125" s="26">
        <v>63136670</v>
      </c>
      <c r="F125" s="26">
        <v>63136670</v>
      </c>
      <c r="G125" s="26">
        <v>63136670</v>
      </c>
      <c r="H125" s="26">
        <v>63136670</v>
      </c>
      <c r="I125" s="27">
        <f t="shared" si="14"/>
        <v>84.182226666666665</v>
      </c>
      <c r="J125" s="27">
        <f t="shared" si="15"/>
        <v>100</v>
      </c>
      <c r="K125" s="27">
        <f t="shared" si="16"/>
        <v>100</v>
      </c>
      <c r="L125" s="28">
        <f t="shared" si="17"/>
        <v>100</v>
      </c>
    </row>
    <row r="126" spans="2:12" ht="12.75" customHeight="1" x14ac:dyDescent="0.2">
      <c r="B126" s="24" t="s">
        <v>160</v>
      </c>
      <c r="C126" s="25" t="s">
        <v>161</v>
      </c>
      <c r="D126" s="26">
        <v>313632000</v>
      </c>
      <c r="E126" s="26">
        <v>275810530</v>
      </c>
      <c r="F126" s="26">
        <v>275810530</v>
      </c>
      <c r="G126" s="26">
        <v>275810530</v>
      </c>
      <c r="H126" s="26">
        <v>275810530</v>
      </c>
      <c r="I126" s="27">
        <f t="shared" si="14"/>
        <v>87.940812799714323</v>
      </c>
      <c r="J126" s="27">
        <f t="shared" si="15"/>
        <v>100</v>
      </c>
      <c r="K126" s="27">
        <f t="shared" si="16"/>
        <v>100</v>
      </c>
      <c r="L126" s="28">
        <f t="shared" si="17"/>
        <v>100</v>
      </c>
    </row>
    <row r="127" spans="2:12" ht="12.75" customHeight="1" x14ac:dyDescent="0.2">
      <c r="B127" s="24" t="s">
        <v>162</v>
      </c>
      <c r="C127" s="25" t="s">
        <v>163</v>
      </c>
      <c r="D127" s="26">
        <v>19602000</v>
      </c>
      <c r="E127" s="26">
        <v>0</v>
      </c>
      <c r="F127" s="26">
        <v>0</v>
      </c>
      <c r="G127" s="26">
        <v>0</v>
      </c>
      <c r="H127" s="26">
        <v>0</v>
      </c>
      <c r="I127" s="27">
        <f t="shared" si="14"/>
        <v>0</v>
      </c>
      <c r="J127" s="27">
        <v>0</v>
      </c>
      <c r="K127" s="27">
        <v>0</v>
      </c>
      <c r="L127" s="28">
        <v>0</v>
      </c>
    </row>
    <row r="128" spans="2:12" ht="12.75" customHeight="1" x14ac:dyDescent="0.2">
      <c r="B128" s="24" t="s">
        <v>164</v>
      </c>
      <c r="C128" s="25" t="s">
        <v>165</v>
      </c>
      <c r="D128" s="26">
        <v>159119235</v>
      </c>
      <c r="E128" s="26">
        <v>0</v>
      </c>
      <c r="F128" s="26">
        <v>0</v>
      </c>
      <c r="G128" s="26">
        <v>0</v>
      </c>
      <c r="H128" s="26">
        <v>0</v>
      </c>
      <c r="I128" s="27">
        <f t="shared" si="14"/>
        <v>0</v>
      </c>
      <c r="J128" s="27">
        <v>0</v>
      </c>
      <c r="K128" s="27">
        <v>0</v>
      </c>
      <c r="L128" s="28">
        <v>0</v>
      </c>
    </row>
    <row r="129" spans="2:12" ht="12.75" customHeight="1" x14ac:dyDescent="0.2">
      <c r="B129" s="24" t="s">
        <v>166</v>
      </c>
      <c r="C129" s="25" t="s">
        <v>167</v>
      </c>
      <c r="D129" s="26">
        <v>877189500</v>
      </c>
      <c r="E129" s="26">
        <v>42706338</v>
      </c>
      <c r="F129" s="26">
        <v>42706338</v>
      </c>
      <c r="G129" s="26">
        <v>42706338</v>
      </c>
      <c r="H129" s="26">
        <v>42706338</v>
      </c>
      <c r="I129" s="27">
        <f t="shared" si="14"/>
        <v>4.8685418601111845</v>
      </c>
      <c r="J129" s="27">
        <f t="shared" si="15"/>
        <v>100</v>
      </c>
      <c r="K129" s="27">
        <f t="shared" si="16"/>
        <v>100</v>
      </c>
      <c r="L129" s="28">
        <f t="shared" si="17"/>
        <v>100</v>
      </c>
    </row>
    <row r="130" spans="2:12" ht="12.75" customHeight="1" x14ac:dyDescent="0.2">
      <c r="B130" s="24" t="s">
        <v>168</v>
      </c>
      <c r="C130" s="25" t="s">
        <v>169</v>
      </c>
      <c r="D130" s="26">
        <v>154855800</v>
      </c>
      <c r="E130" s="26">
        <v>0</v>
      </c>
      <c r="F130" s="26">
        <v>0</v>
      </c>
      <c r="G130" s="26">
        <v>0</v>
      </c>
      <c r="H130" s="26">
        <v>0</v>
      </c>
      <c r="I130" s="27">
        <f t="shared" si="14"/>
        <v>0</v>
      </c>
      <c r="J130" s="27">
        <v>0</v>
      </c>
      <c r="K130" s="27">
        <v>0</v>
      </c>
      <c r="L130" s="28">
        <v>0</v>
      </c>
    </row>
    <row r="131" spans="2:12" ht="12.75" customHeight="1" x14ac:dyDescent="0.2">
      <c r="B131" s="24" t="s">
        <v>170</v>
      </c>
      <c r="C131" s="25" t="s">
        <v>171</v>
      </c>
      <c r="D131" s="26">
        <v>847289000</v>
      </c>
      <c r="E131" s="26">
        <v>816469723</v>
      </c>
      <c r="F131" s="26">
        <v>0</v>
      </c>
      <c r="G131" s="26">
        <v>0</v>
      </c>
      <c r="H131" s="26">
        <v>0</v>
      </c>
      <c r="I131" s="27">
        <f t="shared" si="14"/>
        <v>96.362601544455316</v>
      </c>
      <c r="J131" s="27">
        <f t="shared" si="15"/>
        <v>0</v>
      </c>
      <c r="K131" s="27">
        <v>0</v>
      </c>
      <c r="L131" s="28">
        <v>0</v>
      </c>
    </row>
    <row r="132" spans="2:12" ht="23.25" thickBot="1" x14ac:dyDescent="0.25">
      <c r="B132" s="52" t="s">
        <v>172</v>
      </c>
      <c r="C132" s="63" t="s">
        <v>173</v>
      </c>
      <c r="D132" s="54">
        <v>98010000</v>
      </c>
      <c r="E132" s="54">
        <v>12736500</v>
      </c>
      <c r="F132" s="54">
        <v>12736300</v>
      </c>
      <c r="G132" s="54">
        <v>12736300</v>
      </c>
      <c r="H132" s="54">
        <v>12736300</v>
      </c>
      <c r="I132" s="55">
        <f t="shared" si="14"/>
        <v>12.995102540557085</v>
      </c>
      <c r="J132" s="55">
        <f t="shared" si="15"/>
        <v>99.99842970988891</v>
      </c>
      <c r="K132" s="55">
        <f t="shared" si="16"/>
        <v>100</v>
      </c>
      <c r="L132" s="56">
        <f t="shared" si="17"/>
        <v>100</v>
      </c>
    </row>
    <row r="133" spans="2:12" ht="22.5" x14ac:dyDescent="0.2">
      <c r="B133" s="16" t="s">
        <v>174</v>
      </c>
      <c r="C133" s="64" t="s">
        <v>175</v>
      </c>
      <c r="D133" s="18">
        <v>344187505</v>
      </c>
      <c r="E133" s="18">
        <v>49968930</v>
      </c>
      <c r="F133" s="18">
        <v>49968930</v>
      </c>
      <c r="G133" s="18">
        <v>49968930</v>
      </c>
      <c r="H133" s="18">
        <v>49968930</v>
      </c>
      <c r="I133" s="65">
        <f t="shared" si="14"/>
        <v>14.517938412668407</v>
      </c>
      <c r="J133" s="65">
        <f t="shared" si="15"/>
        <v>100</v>
      </c>
      <c r="K133" s="65">
        <f t="shared" si="16"/>
        <v>100</v>
      </c>
      <c r="L133" s="66">
        <f t="shared" si="17"/>
        <v>100</v>
      </c>
    </row>
    <row r="134" spans="2:12" ht="12.75" customHeight="1" x14ac:dyDescent="0.2">
      <c r="B134" s="24" t="s">
        <v>176</v>
      </c>
      <c r="C134" s="25" t="s">
        <v>177</v>
      </c>
      <c r="D134" s="26">
        <v>420228692</v>
      </c>
      <c r="E134" s="26">
        <v>418659840</v>
      </c>
      <c r="F134" s="26">
        <v>418659840</v>
      </c>
      <c r="G134" s="26">
        <v>418659840</v>
      </c>
      <c r="H134" s="26">
        <v>418659840</v>
      </c>
      <c r="I134" s="27">
        <f t="shared" si="14"/>
        <v>99.626667091070502</v>
      </c>
      <c r="J134" s="27">
        <f t="shared" si="15"/>
        <v>100</v>
      </c>
      <c r="K134" s="27">
        <f t="shared" si="16"/>
        <v>100</v>
      </c>
      <c r="L134" s="28">
        <f t="shared" si="17"/>
        <v>100</v>
      </c>
    </row>
    <row r="135" spans="2:12" ht="12.75" customHeight="1" x14ac:dyDescent="0.2">
      <c r="B135" s="24" t="s">
        <v>178</v>
      </c>
      <c r="C135" s="25" t="s">
        <v>179</v>
      </c>
      <c r="D135" s="26">
        <v>166617000</v>
      </c>
      <c r="E135" s="26">
        <v>0</v>
      </c>
      <c r="F135" s="26">
        <v>0</v>
      </c>
      <c r="G135" s="26">
        <v>0</v>
      </c>
      <c r="H135" s="26">
        <v>0</v>
      </c>
      <c r="I135" s="27">
        <f t="shared" si="14"/>
        <v>0</v>
      </c>
      <c r="J135" s="27">
        <v>0</v>
      </c>
      <c r="K135" s="27">
        <v>0</v>
      </c>
      <c r="L135" s="28">
        <v>0</v>
      </c>
    </row>
    <row r="136" spans="2:12" ht="12.75" customHeight="1" x14ac:dyDescent="0.2">
      <c r="B136" s="24" t="s">
        <v>180</v>
      </c>
      <c r="C136" s="25" t="s">
        <v>181</v>
      </c>
      <c r="D136" s="26">
        <v>50000000</v>
      </c>
      <c r="E136" s="26">
        <v>43713150</v>
      </c>
      <c r="F136" s="26">
        <v>43713150</v>
      </c>
      <c r="G136" s="26">
        <v>43713150</v>
      </c>
      <c r="H136" s="26">
        <v>43713150</v>
      </c>
      <c r="I136" s="27">
        <f t="shared" si="14"/>
        <v>87.426299999999998</v>
      </c>
      <c r="J136" s="27">
        <f t="shared" si="15"/>
        <v>100</v>
      </c>
      <c r="K136" s="27">
        <f t="shared" si="16"/>
        <v>100</v>
      </c>
      <c r="L136" s="28">
        <f t="shared" si="17"/>
        <v>100</v>
      </c>
    </row>
    <row r="137" spans="2:12" ht="22.5" x14ac:dyDescent="0.2">
      <c r="B137" s="24" t="s">
        <v>182</v>
      </c>
      <c r="C137" s="44" t="s">
        <v>183</v>
      </c>
      <c r="D137" s="26">
        <v>112000000</v>
      </c>
      <c r="E137" s="26">
        <v>10902312</v>
      </c>
      <c r="F137" s="26">
        <v>10902312</v>
      </c>
      <c r="G137" s="26">
        <v>10902312</v>
      </c>
      <c r="H137" s="26">
        <v>10902312</v>
      </c>
      <c r="I137" s="27">
        <f t="shared" si="14"/>
        <v>9.7342071428571426</v>
      </c>
      <c r="J137" s="27">
        <f t="shared" si="15"/>
        <v>100</v>
      </c>
      <c r="K137" s="27">
        <f t="shared" si="16"/>
        <v>100</v>
      </c>
      <c r="L137" s="28">
        <f t="shared" si="17"/>
        <v>100</v>
      </c>
    </row>
    <row r="138" spans="2:12" ht="22.5" x14ac:dyDescent="0.2">
      <c r="B138" s="24" t="s">
        <v>184</v>
      </c>
      <c r="C138" s="44" t="s">
        <v>185</v>
      </c>
      <c r="D138" s="26">
        <v>860710050</v>
      </c>
      <c r="E138" s="26">
        <v>494665203</v>
      </c>
      <c r="F138" s="26">
        <v>494665203</v>
      </c>
      <c r="G138" s="26">
        <v>494665203</v>
      </c>
      <c r="H138" s="26">
        <v>494665203</v>
      </c>
      <c r="I138" s="27">
        <f t="shared" si="14"/>
        <v>57.471758695044862</v>
      </c>
      <c r="J138" s="27">
        <f t="shared" si="15"/>
        <v>100</v>
      </c>
      <c r="K138" s="27">
        <f t="shared" si="16"/>
        <v>100</v>
      </c>
      <c r="L138" s="28">
        <f t="shared" si="17"/>
        <v>100</v>
      </c>
    </row>
    <row r="139" spans="2:12" x14ac:dyDescent="0.2">
      <c r="B139" s="24"/>
      <c r="C139" s="44"/>
      <c r="D139" s="26"/>
      <c r="E139" s="26"/>
      <c r="F139" s="26"/>
      <c r="G139" s="26"/>
      <c r="H139" s="26"/>
      <c r="I139" s="27"/>
      <c r="J139" s="27"/>
      <c r="K139" s="27"/>
      <c r="L139" s="28"/>
    </row>
    <row r="140" spans="2:12" ht="22.5" x14ac:dyDescent="0.2">
      <c r="B140" s="29" t="s">
        <v>186</v>
      </c>
      <c r="C140" s="30" t="s">
        <v>187</v>
      </c>
      <c r="D140" s="31">
        <f>D142+D150+D152+D160</f>
        <v>8891292150</v>
      </c>
      <c r="E140" s="31">
        <v>7288039329</v>
      </c>
      <c r="F140" s="31">
        <v>7108816736</v>
      </c>
      <c r="G140" s="31">
        <v>1639283370.3299999</v>
      </c>
      <c r="H140" s="31">
        <v>1557181886.3299999</v>
      </c>
      <c r="I140" s="32">
        <f t="shared" si="14"/>
        <v>81.968280943282252</v>
      </c>
      <c r="J140" s="32">
        <f t="shared" si="15"/>
        <v>97.540866824265734</v>
      </c>
      <c r="K140" s="32">
        <f t="shared" si="16"/>
        <v>23.059862579217288</v>
      </c>
      <c r="L140" s="33">
        <f t="shared" si="17"/>
        <v>94.991623444366894</v>
      </c>
    </row>
    <row r="141" spans="2:12" x14ac:dyDescent="0.2">
      <c r="B141" s="29"/>
      <c r="C141" s="30"/>
      <c r="D141" s="31"/>
      <c r="E141" s="31"/>
      <c r="F141" s="31"/>
      <c r="G141" s="31"/>
      <c r="H141" s="31"/>
      <c r="I141" s="32"/>
      <c r="J141" s="32"/>
      <c r="K141" s="32"/>
      <c r="L141" s="33"/>
    </row>
    <row r="142" spans="2:12" ht="22.5" x14ac:dyDescent="0.2">
      <c r="B142" s="45" t="s">
        <v>188</v>
      </c>
      <c r="C142" s="50" t="s">
        <v>189</v>
      </c>
      <c r="D142" s="47">
        <f>D143+D144+D145+D146+D147+D148+D149</f>
        <v>7391528662</v>
      </c>
      <c r="E142" s="47">
        <v>6640030712</v>
      </c>
      <c r="F142" s="47">
        <v>6570252284</v>
      </c>
      <c r="G142" s="47">
        <v>1252540944.3299999</v>
      </c>
      <c r="H142" s="47">
        <v>1200526044.3299999</v>
      </c>
      <c r="I142" s="48">
        <f t="shared" si="14"/>
        <v>89.832983346686234</v>
      </c>
      <c r="J142" s="48">
        <f t="shared" si="15"/>
        <v>98.949124920854743</v>
      </c>
      <c r="K142" s="48">
        <f t="shared" si="16"/>
        <v>19.063818103000564</v>
      </c>
      <c r="L142" s="49">
        <f t="shared" si="17"/>
        <v>95.847249526216217</v>
      </c>
    </row>
    <row r="143" spans="2:12" ht="22.5" x14ac:dyDescent="0.2">
      <c r="B143" s="24" t="s">
        <v>190</v>
      </c>
      <c r="C143" s="44" t="s">
        <v>71</v>
      </c>
      <c r="D143" s="26">
        <v>317747112</v>
      </c>
      <c r="E143" s="26">
        <v>196111770</v>
      </c>
      <c r="F143" s="26">
        <v>179999999</v>
      </c>
      <c r="G143" s="26">
        <v>71999999</v>
      </c>
      <c r="H143" s="26">
        <v>71999999</v>
      </c>
      <c r="I143" s="27">
        <f t="shared" si="14"/>
        <v>61.719450026032021</v>
      </c>
      <c r="J143" s="27">
        <f t="shared" si="15"/>
        <v>91.784393664898332</v>
      </c>
      <c r="K143" s="27">
        <f t="shared" si="16"/>
        <v>39.99999966666666</v>
      </c>
      <c r="L143" s="28">
        <f t="shared" si="17"/>
        <v>100</v>
      </c>
    </row>
    <row r="144" spans="2:12" ht="12.75" customHeight="1" x14ac:dyDescent="0.2">
      <c r="B144" s="24" t="s">
        <v>191</v>
      </c>
      <c r="C144" s="25" t="s">
        <v>192</v>
      </c>
      <c r="D144" s="26">
        <v>230000000</v>
      </c>
      <c r="E144" s="26">
        <v>160000000</v>
      </c>
      <c r="F144" s="26">
        <v>110000000</v>
      </c>
      <c r="G144" s="26">
        <v>24525719</v>
      </c>
      <c r="H144" s="26">
        <v>24525719</v>
      </c>
      <c r="I144" s="27">
        <f t="shared" si="14"/>
        <v>69.565217391304344</v>
      </c>
      <c r="J144" s="27">
        <f t="shared" si="15"/>
        <v>68.75</v>
      </c>
      <c r="K144" s="27">
        <f t="shared" si="16"/>
        <v>22.29610818181818</v>
      </c>
      <c r="L144" s="28">
        <f t="shared" si="17"/>
        <v>100</v>
      </c>
    </row>
    <row r="145" spans="2:12" ht="12.75" customHeight="1" x14ac:dyDescent="0.2">
      <c r="B145" s="24" t="s">
        <v>193</v>
      </c>
      <c r="C145" s="25" t="s">
        <v>194</v>
      </c>
      <c r="D145" s="26">
        <v>2803770540</v>
      </c>
      <c r="E145" s="26">
        <v>2666914190</v>
      </c>
      <c r="F145" s="26">
        <v>2665914190</v>
      </c>
      <c r="G145" s="26">
        <v>212883424</v>
      </c>
      <c r="H145" s="26">
        <v>212883424</v>
      </c>
      <c r="I145" s="27">
        <f t="shared" si="14"/>
        <v>95.118846280480568</v>
      </c>
      <c r="J145" s="27">
        <f t="shared" si="15"/>
        <v>99.962503480473814</v>
      </c>
      <c r="K145" s="27">
        <f t="shared" si="16"/>
        <v>7.9853817050277973</v>
      </c>
      <c r="L145" s="28">
        <f t="shared" si="17"/>
        <v>100</v>
      </c>
    </row>
    <row r="146" spans="2:12" ht="12.75" customHeight="1" x14ac:dyDescent="0.2">
      <c r="B146" s="24" t="s">
        <v>195</v>
      </c>
      <c r="C146" s="25" t="s">
        <v>196</v>
      </c>
      <c r="D146" s="26">
        <v>2900000000</v>
      </c>
      <c r="E146" s="26">
        <v>2900000000</v>
      </c>
      <c r="F146" s="26">
        <v>2900000000</v>
      </c>
      <c r="G146" s="26">
        <v>436500000</v>
      </c>
      <c r="H146" s="26">
        <v>436500000</v>
      </c>
      <c r="I146" s="27">
        <f t="shared" si="14"/>
        <v>100</v>
      </c>
      <c r="J146" s="27">
        <f t="shared" si="15"/>
        <v>100</v>
      </c>
      <c r="K146" s="27">
        <f t="shared" si="16"/>
        <v>15.051724137931036</v>
      </c>
      <c r="L146" s="28">
        <f t="shared" si="17"/>
        <v>100</v>
      </c>
    </row>
    <row r="147" spans="2:12" ht="12.75" customHeight="1" x14ac:dyDescent="0.2">
      <c r="B147" s="24" t="s">
        <v>197</v>
      </c>
      <c r="C147" s="25" t="s">
        <v>198</v>
      </c>
      <c r="D147" s="26">
        <v>190011010</v>
      </c>
      <c r="E147" s="26">
        <v>170355852</v>
      </c>
      <c r="F147" s="26">
        <v>168549195</v>
      </c>
      <c r="G147" s="26">
        <v>58332819</v>
      </c>
      <c r="H147" s="26">
        <v>58332819</v>
      </c>
      <c r="I147" s="27">
        <f t="shared" si="14"/>
        <v>89.655779420360957</v>
      </c>
      <c r="J147" s="27">
        <f t="shared" si="15"/>
        <v>98.93948051752281</v>
      </c>
      <c r="K147" s="27">
        <f t="shared" si="16"/>
        <v>34.608779353707384</v>
      </c>
      <c r="L147" s="28">
        <f t="shared" si="17"/>
        <v>100</v>
      </c>
    </row>
    <row r="148" spans="2:12" ht="12.75" customHeight="1" x14ac:dyDescent="0.2">
      <c r="B148" s="24" t="s">
        <v>199</v>
      </c>
      <c r="C148" s="25" t="s">
        <v>200</v>
      </c>
      <c r="D148" s="26">
        <v>150000000</v>
      </c>
      <c r="E148" s="26">
        <v>149980000</v>
      </c>
      <c r="F148" s="26">
        <v>149120000</v>
      </c>
      <c r="G148" s="26">
        <v>59633333.329999998</v>
      </c>
      <c r="H148" s="26">
        <v>59633333.329999998</v>
      </c>
      <c r="I148" s="27">
        <f t="shared" si="14"/>
        <v>99.986666666666665</v>
      </c>
      <c r="J148" s="27">
        <f t="shared" si="15"/>
        <v>99.426590212028259</v>
      </c>
      <c r="K148" s="27">
        <f t="shared" si="16"/>
        <v>39.990164518508578</v>
      </c>
      <c r="L148" s="28">
        <f t="shared" si="17"/>
        <v>100</v>
      </c>
    </row>
    <row r="149" spans="2:12" ht="12.75" customHeight="1" x14ac:dyDescent="0.2">
      <c r="B149" s="24" t="s">
        <v>201</v>
      </c>
      <c r="C149" s="25" t="s">
        <v>202</v>
      </c>
      <c r="D149" s="26">
        <v>800000000</v>
      </c>
      <c r="E149" s="26">
        <v>396668900</v>
      </c>
      <c r="F149" s="26">
        <v>396668900</v>
      </c>
      <c r="G149" s="26">
        <v>388665650</v>
      </c>
      <c r="H149" s="26">
        <v>336650750</v>
      </c>
      <c r="I149" s="27">
        <f t="shared" si="14"/>
        <v>49.583612500000001</v>
      </c>
      <c r="J149" s="27">
        <f t="shared" si="15"/>
        <v>100</v>
      </c>
      <c r="K149" s="27">
        <f t="shared" si="16"/>
        <v>97.982385309259172</v>
      </c>
      <c r="L149" s="28">
        <f t="shared" si="17"/>
        <v>86.617057617517773</v>
      </c>
    </row>
    <row r="150" spans="2:12" ht="22.5" x14ac:dyDescent="0.2">
      <c r="B150" s="45" t="s">
        <v>203</v>
      </c>
      <c r="C150" s="50" t="s">
        <v>204</v>
      </c>
      <c r="D150" s="47">
        <f>D151</f>
        <v>60000000</v>
      </c>
      <c r="E150" s="47">
        <v>0</v>
      </c>
      <c r="F150" s="47">
        <v>0</v>
      </c>
      <c r="G150" s="47">
        <v>0</v>
      </c>
      <c r="H150" s="47">
        <v>0</v>
      </c>
      <c r="I150" s="48">
        <f t="shared" si="14"/>
        <v>0</v>
      </c>
      <c r="J150" s="48">
        <v>0</v>
      </c>
      <c r="K150" s="48">
        <v>0</v>
      </c>
      <c r="L150" s="49">
        <v>0</v>
      </c>
    </row>
    <row r="151" spans="2:12" ht="12.75" customHeight="1" x14ac:dyDescent="0.2">
      <c r="B151" s="24" t="s">
        <v>205</v>
      </c>
      <c r="C151" s="25" t="s">
        <v>206</v>
      </c>
      <c r="D151" s="26">
        <v>60000000</v>
      </c>
      <c r="E151" s="26">
        <v>0</v>
      </c>
      <c r="F151" s="26">
        <v>0</v>
      </c>
      <c r="G151" s="26">
        <v>0</v>
      </c>
      <c r="H151" s="26">
        <v>0</v>
      </c>
      <c r="I151" s="27">
        <f t="shared" si="14"/>
        <v>0</v>
      </c>
      <c r="J151" s="27">
        <v>0</v>
      </c>
      <c r="K151" s="27">
        <v>0</v>
      </c>
      <c r="L151" s="28">
        <v>0</v>
      </c>
    </row>
    <row r="152" spans="2:12" ht="22.5" x14ac:dyDescent="0.2">
      <c r="B152" s="45" t="s">
        <v>207</v>
      </c>
      <c r="C152" s="50" t="s">
        <v>208</v>
      </c>
      <c r="D152" s="47">
        <f>D153+D154+D155+D156+D157+D158+D159</f>
        <v>1159763488</v>
      </c>
      <c r="E152" s="47">
        <v>455653069</v>
      </c>
      <c r="F152" s="47">
        <v>349208904</v>
      </c>
      <c r="G152" s="47">
        <v>328138573.5</v>
      </c>
      <c r="H152" s="47">
        <v>298051989.5</v>
      </c>
      <c r="I152" s="48">
        <f t="shared" si="14"/>
        <v>39.288447490769776</v>
      </c>
      <c r="J152" s="48">
        <f t="shared" si="15"/>
        <v>76.639208151586047</v>
      </c>
      <c r="K152" s="48">
        <f t="shared" si="16"/>
        <v>93.966267681422011</v>
      </c>
      <c r="L152" s="49">
        <f t="shared" si="17"/>
        <v>90.831134639524478</v>
      </c>
    </row>
    <row r="153" spans="2:12" ht="12.75" customHeight="1" x14ac:dyDescent="0.2">
      <c r="B153" s="24" t="s">
        <v>209</v>
      </c>
      <c r="C153" s="25" t="s">
        <v>210</v>
      </c>
      <c r="D153" s="26">
        <v>300000000</v>
      </c>
      <c r="E153" s="26">
        <v>48701420</v>
      </c>
      <c r="F153" s="26">
        <v>48701420</v>
      </c>
      <c r="G153" s="26">
        <v>48701420</v>
      </c>
      <c r="H153" s="26">
        <v>28701420</v>
      </c>
      <c r="I153" s="27">
        <f t="shared" si="14"/>
        <v>16.233806666666666</v>
      </c>
      <c r="J153" s="27">
        <f t="shared" si="15"/>
        <v>100</v>
      </c>
      <c r="K153" s="27">
        <f t="shared" si="16"/>
        <v>100</v>
      </c>
      <c r="L153" s="28">
        <f t="shared" si="17"/>
        <v>58.93343561645635</v>
      </c>
    </row>
    <row r="154" spans="2:12" ht="22.5" x14ac:dyDescent="0.2">
      <c r="B154" s="24" t="s">
        <v>211</v>
      </c>
      <c r="C154" s="44" t="s">
        <v>212</v>
      </c>
      <c r="D154" s="26">
        <v>133900000</v>
      </c>
      <c r="E154" s="26">
        <v>83781974</v>
      </c>
      <c r="F154" s="26">
        <v>83781974</v>
      </c>
      <c r="G154" s="26">
        <v>83781974</v>
      </c>
      <c r="H154" s="26">
        <v>83781974</v>
      </c>
      <c r="I154" s="27">
        <f t="shared" si="14"/>
        <v>62.57055563853622</v>
      </c>
      <c r="J154" s="27">
        <f t="shared" si="15"/>
        <v>100</v>
      </c>
      <c r="K154" s="27">
        <f t="shared" si="16"/>
        <v>100</v>
      </c>
      <c r="L154" s="28">
        <f t="shared" si="17"/>
        <v>100</v>
      </c>
    </row>
    <row r="155" spans="2:12" ht="12.75" customHeight="1" x14ac:dyDescent="0.2">
      <c r="B155" s="24" t="s">
        <v>213</v>
      </c>
      <c r="C155" s="25" t="s">
        <v>214</v>
      </c>
      <c r="D155" s="26">
        <v>25000000</v>
      </c>
      <c r="E155" s="26">
        <v>0</v>
      </c>
      <c r="F155" s="26">
        <v>0</v>
      </c>
      <c r="G155" s="26">
        <v>0</v>
      </c>
      <c r="H155" s="26">
        <v>0</v>
      </c>
      <c r="I155" s="27">
        <f t="shared" si="14"/>
        <v>0</v>
      </c>
      <c r="J155" s="27">
        <v>0</v>
      </c>
      <c r="K155" s="27">
        <v>0</v>
      </c>
      <c r="L155" s="28">
        <v>0</v>
      </c>
    </row>
    <row r="156" spans="2:12" ht="12.75" customHeight="1" x14ac:dyDescent="0.2">
      <c r="B156" s="24" t="s">
        <v>215</v>
      </c>
      <c r="C156" s="25" t="s">
        <v>95</v>
      </c>
      <c r="D156" s="26">
        <v>348063148</v>
      </c>
      <c r="E156" s="26">
        <v>0</v>
      </c>
      <c r="F156" s="26">
        <v>0</v>
      </c>
      <c r="G156" s="26">
        <v>0</v>
      </c>
      <c r="H156" s="26">
        <v>0</v>
      </c>
      <c r="I156" s="27">
        <f t="shared" si="14"/>
        <v>0</v>
      </c>
      <c r="J156" s="27">
        <v>0</v>
      </c>
      <c r="K156" s="27">
        <v>0</v>
      </c>
      <c r="L156" s="28">
        <v>0</v>
      </c>
    </row>
    <row r="157" spans="2:12" ht="22.5" x14ac:dyDescent="0.2">
      <c r="B157" s="24" t="s">
        <v>216</v>
      </c>
      <c r="C157" s="44" t="s">
        <v>217</v>
      </c>
      <c r="D157" s="26">
        <v>152800340</v>
      </c>
      <c r="E157" s="26">
        <v>152800000</v>
      </c>
      <c r="F157" s="26">
        <v>82675866</v>
      </c>
      <c r="G157" s="26">
        <v>81767340</v>
      </c>
      <c r="H157" s="26">
        <v>81767340</v>
      </c>
      <c r="I157" s="27">
        <f t="shared" si="14"/>
        <v>99.999777487406121</v>
      </c>
      <c r="J157" s="27">
        <f t="shared" si="15"/>
        <v>54.10724214659686</v>
      </c>
      <c r="K157" s="27">
        <f t="shared" si="16"/>
        <v>98.901098901098905</v>
      </c>
      <c r="L157" s="28">
        <f t="shared" si="17"/>
        <v>100</v>
      </c>
    </row>
    <row r="158" spans="2:12" ht="22.5" x14ac:dyDescent="0.2">
      <c r="B158" s="24" t="s">
        <v>218</v>
      </c>
      <c r="C158" s="44" t="s">
        <v>219</v>
      </c>
      <c r="D158" s="26">
        <v>63000000</v>
      </c>
      <c r="E158" s="26">
        <v>34500000</v>
      </c>
      <c r="F158" s="26">
        <v>24500000</v>
      </c>
      <c r="G158" s="26">
        <v>4338195.5</v>
      </c>
      <c r="H158" s="26">
        <v>4338195.5</v>
      </c>
      <c r="I158" s="27">
        <f t="shared" ref="I158:I250" si="18">E158/D158*100</f>
        <v>54.761904761904766</v>
      </c>
      <c r="J158" s="27">
        <f t="shared" ref="J158:J250" si="19">F158/E158*100</f>
        <v>71.014492753623188</v>
      </c>
      <c r="K158" s="27">
        <f t="shared" ref="K158:K250" si="20">G158/F158*100</f>
        <v>17.706920408163267</v>
      </c>
      <c r="L158" s="28">
        <f t="shared" ref="L158:L250" si="21">H158/G158*100</f>
        <v>100</v>
      </c>
    </row>
    <row r="159" spans="2:12" ht="12.75" customHeight="1" thickBot="1" x14ac:dyDescent="0.25">
      <c r="B159" s="52" t="s">
        <v>220</v>
      </c>
      <c r="C159" s="53" t="s">
        <v>221</v>
      </c>
      <c r="D159" s="54">
        <v>137000000</v>
      </c>
      <c r="E159" s="54">
        <v>135869675</v>
      </c>
      <c r="F159" s="54">
        <v>109549644</v>
      </c>
      <c r="G159" s="54">
        <v>109549644</v>
      </c>
      <c r="H159" s="54">
        <v>99463060</v>
      </c>
      <c r="I159" s="55">
        <f t="shared" si="18"/>
        <v>99.174945255474455</v>
      </c>
      <c r="J159" s="55">
        <f t="shared" si="19"/>
        <v>80.628472836193936</v>
      </c>
      <c r="K159" s="55">
        <f t="shared" si="20"/>
        <v>100</v>
      </c>
      <c r="L159" s="56">
        <f t="shared" si="21"/>
        <v>90.792682083019827</v>
      </c>
    </row>
    <row r="160" spans="2:12" ht="22.5" x14ac:dyDescent="0.2">
      <c r="B160" s="39" t="s">
        <v>222</v>
      </c>
      <c r="C160" s="40" t="s">
        <v>223</v>
      </c>
      <c r="D160" s="41">
        <f>D161+D162+D163</f>
        <v>280000000</v>
      </c>
      <c r="E160" s="41">
        <v>192355548</v>
      </c>
      <c r="F160" s="41">
        <v>189355548</v>
      </c>
      <c r="G160" s="41">
        <v>58603852.5</v>
      </c>
      <c r="H160" s="41">
        <v>58603852.5</v>
      </c>
      <c r="I160" s="42">
        <f t="shared" si="18"/>
        <v>68.698409999999996</v>
      </c>
      <c r="J160" s="42">
        <f t="shared" si="19"/>
        <v>98.44038810879529</v>
      </c>
      <c r="K160" s="42">
        <f t="shared" si="20"/>
        <v>30.949107707158387</v>
      </c>
      <c r="L160" s="43">
        <f t="shared" si="21"/>
        <v>100</v>
      </c>
    </row>
    <row r="161" spans="2:12" ht="12.75" customHeight="1" x14ac:dyDescent="0.2">
      <c r="B161" s="24" t="s">
        <v>224</v>
      </c>
      <c r="C161" s="25" t="s">
        <v>225</v>
      </c>
      <c r="D161" s="26">
        <v>130000000</v>
      </c>
      <c r="E161" s="26">
        <v>69355548</v>
      </c>
      <c r="F161" s="26">
        <v>69355548</v>
      </c>
      <c r="G161" s="26">
        <v>37355548</v>
      </c>
      <c r="H161" s="26">
        <v>37355548</v>
      </c>
      <c r="I161" s="27">
        <f t="shared" si="18"/>
        <v>53.350421538461532</v>
      </c>
      <c r="J161" s="27">
        <f t="shared" si="19"/>
        <v>100</v>
      </c>
      <c r="K161" s="27">
        <f t="shared" si="20"/>
        <v>53.860936979403583</v>
      </c>
      <c r="L161" s="28">
        <f t="shared" si="21"/>
        <v>100</v>
      </c>
    </row>
    <row r="162" spans="2:12" ht="12.75" customHeight="1" x14ac:dyDescent="0.2">
      <c r="B162" s="24" t="s">
        <v>226</v>
      </c>
      <c r="C162" s="25" t="s">
        <v>227</v>
      </c>
      <c r="D162" s="26">
        <v>30000000</v>
      </c>
      <c r="E162" s="26">
        <v>3000000</v>
      </c>
      <c r="F162" s="26">
        <v>0</v>
      </c>
      <c r="G162" s="26">
        <v>0</v>
      </c>
      <c r="H162" s="26">
        <v>0</v>
      </c>
      <c r="I162" s="27">
        <f t="shared" si="18"/>
        <v>10</v>
      </c>
      <c r="J162" s="27">
        <f t="shared" si="19"/>
        <v>0</v>
      </c>
      <c r="K162" s="27">
        <v>0</v>
      </c>
      <c r="L162" s="28">
        <v>0</v>
      </c>
    </row>
    <row r="163" spans="2:12" ht="22.5" x14ac:dyDescent="0.2">
      <c r="B163" s="24" t="s">
        <v>228</v>
      </c>
      <c r="C163" s="44" t="s">
        <v>229</v>
      </c>
      <c r="D163" s="26">
        <v>120000000</v>
      </c>
      <c r="E163" s="26">
        <v>120000000</v>
      </c>
      <c r="F163" s="26">
        <v>120000000</v>
      </c>
      <c r="G163" s="26">
        <v>21248304.5</v>
      </c>
      <c r="H163" s="26">
        <v>21248304.5</v>
      </c>
      <c r="I163" s="27">
        <f t="shared" si="18"/>
        <v>100</v>
      </c>
      <c r="J163" s="27">
        <f t="shared" si="19"/>
        <v>100</v>
      </c>
      <c r="K163" s="27">
        <f t="shared" si="20"/>
        <v>17.706920416666666</v>
      </c>
      <c r="L163" s="28">
        <f t="shared" si="21"/>
        <v>100</v>
      </c>
    </row>
    <row r="164" spans="2:12" x14ac:dyDescent="0.2">
      <c r="B164" s="24"/>
      <c r="C164" s="44"/>
      <c r="D164" s="26"/>
      <c r="E164" s="26"/>
      <c r="F164" s="26"/>
      <c r="G164" s="26"/>
      <c r="H164" s="26"/>
      <c r="I164" s="27"/>
      <c r="J164" s="27"/>
      <c r="K164" s="27"/>
      <c r="L164" s="28"/>
    </row>
    <row r="165" spans="2:12" ht="12.75" customHeight="1" x14ac:dyDescent="0.2">
      <c r="B165" s="29" t="s">
        <v>230</v>
      </c>
      <c r="C165" s="62" t="s">
        <v>231</v>
      </c>
      <c r="D165" s="31">
        <f>D167+D177+D185</f>
        <v>74610424788</v>
      </c>
      <c r="E165" s="31">
        <v>13260390407</v>
      </c>
      <c r="F165" s="31">
        <v>13246762517</v>
      </c>
      <c r="G165" s="31">
        <v>13246762517</v>
      </c>
      <c r="H165" s="31">
        <v>13246762517</v>
      </c>
      <c r="I165" s="32">
        <f t="shared" si="18"/>
        <v>17.772838641085904</v>
      </c>
      <c r="J165" s="32">
        <f t="shared" si="19"/>
        <v>99.897228591453796</v>
      </c>
      <c r="K165" s="32">
        <f t="shared" si="20"/>
        <v>100</v>
      </c>
      <c r="L165" s="33">
        <f t="shared" si="21"/>
        <v>100</v>
      </c>
    </row>
    <row r="166" spans="2:12" ht="12.75" customHeight="1" x14ac:dyDescent="0.2">
      <c r="B166" s="29"/>
      <c r="C166" s="62"/>
      <c r="D166" s="31"/>
      <c r="E166" s="31"/>
      <c r="F166" s="31"/>
      <c r="G166" s="31"/>
      <c r="H166" s="31"/>
      <c r="I166" s="32"/>
      <c r="J166" s="32"/>
      <c r="K166" s="32"/>
      <c r="L166" s="33"/>
    </row>
    <row r="167" spans="2:12" ht="12.75" customHeight="1" x14ac:dyDescent="0.2">
      <c r="B167" s="29" t="s">
        <v>232</v>
      </c>
      <c r="C167" s="62" t="s">
        <v>233</v>
      </c>
      <c r="D167" s="31">
        <f>D169+D173</f>
        <v>44127074404</v>
      </c>
      <c r="E167" s="31">
        <v>5246406254</v>
      </c>
      <c r="F167" s="31">
        <v>5232778364</v>
      </c>
      <c r="G167" s="31">
        <v>5232778364</v>
      </c>
      <c r="H167" s="31">
        <v>5232778364</v>
      </c>
      <c r="I167" s="32">
        <f t="shared" si="18"/>
        <v>11.889313590035844</v>
      </c>
      <c r="J167" s="32">
        <f t="shared" si="19"/>
        <v>99.740243333432105</v>
      </c>
      <c r="K167" s="32">
        <f t="shared" si="20"/>
        <v>100</v>
      </c>
      <c r="L167" s="33">
        <f t="shared" si="21"/>
        <v>100</v>
      </c>
    </row>
    <row r="168" spans="2:12" ht="12.75" customHeight="1" x14ac:dyDescent="0.2">
      <c r="B168" s="29"/>
      <c r="C168" s="62"/>
      <c r="D168" s="31"/>
      <c r="E168" s="31"/>
      <c r="F168" s="31"/>
      <c r="G168" s="31"/>
      <c r="H168" s="31"/>
      <c r="I168" s="32"/>
      <c r="J168" s="32"/>
      <c r="K168" s="32"/>
      <c r="L168" s="33"/>
    </row>
    <row r="169" spans="2:12" ht="12.75" customHeight="1" x14ac:dyDescent="0.2">
      <c r="B169" s="29" t="s">
        <v>234</v>
      </c>
      <c r="C169" s="62" t="s">
        <v>235</v>
      </c>
      <c r="D169" s="31">
        <f>D171</f>
        <v>44044570032</v>
      </c>
      <c r="E169" s="31">
        <v>5246406254</v>
      </c>
      <c r="F169" s="31">
        <v>5232778364</v>
      </c>
      <c r="G169" s="31">
        <v>5232778364</v>
      </c>
      <c r="H169" s="31">
        <v>5232778364</v>
      </c>
      <c r="I169" s="32">
        <f t="shared" si="18"/>
        <v>11.911584674769882</v>
      </c>
      <c r="J169" s="32">
        <f t="shared" si="19"/>
        <v>99.740243333432105</v>
      </c>
      <c r="K169" s="32">
        <f t="shared" si="20"/>
        <v>100</v>
      </c>
      <c r="L169" s="33">
        <f t="shared" si="21"/>
        <v>100</v>
      </c>
    </row>
    <row r="170" spans="2:12" ht="12.75" customHeight="1" x14ac:dyDescent="0.2">
      <c r="B170" s="29"/>
      <c r="C170" s="62"/>
      <c r="D170" s="31"/>
      <c r="E170" s="31"/>
      <c r="F170" s="31"/>
      <c r="G170" s="31"/>
      <c r="H170" s="31"/>
      <c r="I170" s="32"/>
      <c r="J170" s="32"/>
      <c r="K170" s="32"/>
      <c r="L170" s="33"/>
    </row>
    <row r="171" spans="2:12" ht="22.5" x14ac:dyDescent="0.2">
      <c r="B171" s="24" t="s">
        <v>236</v>
      </c>
      <c r="C171" s="44" t="s">
        <v>237</v>
      </c>
      <c r="D171" s="26">
        <v>44044570032</v>
      </c>
      <c r="E171" s="26">
        <v>5246406254</v>
      </c>
      <c r="F171" s="26">
        <v>5232778364</v>
      </c>
      <c r="G171" s="26">
        <v>5232778364</v>
      </c>
      <c r="H171" s="26">
        <v>5232778364</v>
      </c>
      <c r="I171" s="27">
        <f t="shared" si="18"/>
        <v>11.911584674769882</v>
      </c>
      <c r="J171" s="27">
        <f t="shared" si="19"/>
        <v>99.740243333432105</v>
      </c>
      <c r="K171" s="27">
        <f t="shared" si="20"/>
        <v>100</v>
      </c>
      <c r="L171" s="28">
        <f t="shared" si="21"/>
        <v>100</v>
      </c>
    </row>
    <row r="172" spans="2:12" x14ac:dyDescent="0.2">
      <c r="B172" s="24"/>
      <c r="C172" s="44"/>
      <c r="D172" s="26"/>
      <c r="E172" s="26"/>
      <c r="F172" s="26"/>
      <c r="G172" s="26"/>
      <c r="H172" s="26"/>
      <c r="I172" s="27"/>
      <c r="J172" s="27"/>
      <c r="K172" s="27"/>
      <c r="L172" s="28"/>
    </row>
    <row r="173" spans="2:12" ht="22.5" x14ac:dyDescent="0.2">
      <c r="B173" s="29" t="s">
        <v>238</v>
      </c>
      <c r="C173" s="30" t="s">
        <v>239</v>
      </c>
      <c r="D173" s="31">
        <f>D175</f>
        <v>82504372</v>
      </c>
      <c r="E173" s="31">
        <v>0</v>
      </c>
      <c r="F173" s="31">
        <v>0</v>
      </c>
      <c r="G173" s="31">
        <v>0</v>
      </c>
      <c r="H173" s="31">
        <v>0</v>
      </c>
      <c r="I173" s="32">
        <f t="shared" si="18"/>
        <v>0</v>
      </c>
      <c r="J173" s="32">
        <v>0</v>
      </c>
      <c r="K173" s="32">
        <v>0</v>
      </c>
      <c r="L173" s="33">
        <v>0</v>
      </c>
    </row>
    <row r="174" spans="2:12" x14ac:dyDescent="0.2">
      <c r="B174" s="29"/>
      <c r="C174" s="30"/>
      <c r="D174" s="31"/>
      <c r="E174" s="31"/>
      <c r="F174" s="31"/>
      <c r="G174" s="31"/>
      <c r="H174" s="31"/>
      <c r="I174" s="32"/>
      <c r="J174" s="32"/>
      <c r="K174" s="32"/>
      <c r="L174" s="33"/>
    </row>
    <row r="175" spans="2:12" ht="22.5" x14ac:dyDescent="0.2">
      <c r="B175" s="24" t="s">
        <v>240</v>
      </c>
      <c r="C175" s="44" t="s">
        <v>241</v>
      </c>
      <c r="D175" s="26">
        <v>82504372</v>
      </c>
      <c r="E175" s="26">
        <v>0</v>
      </c>
      <c r="F175" s="26">
        <v>0</v>
      </c>
      <c r="G175" s="26">
        <v>0</v>
      </c>
      <c r="H175" s="26">
        <v>0</v>
      </c>
      <c r="I175" s="27">
        <f t="shared" si="18"/>
        <v>0</v>
      </c>
      <c r="J175" s="27">
        <v>0</v>
      </c>
      <c r="K175" s="27">
        <v>0</v>
      </c>
      <c r="L175" s="28">
        <v>0</v>
      </c>
    </row>
    <row r="176" spans="2:12" x14ac:dyDescent="0.2">
      <c r="B176" s="24"/>
      <c r="C176" s="44"/>
      <c r="D176" s="26"/>
      <c r="E176" s="26"/>
      <c r="F176" s="26"/>
      <c r="G176" s="26"/>
      <c r="H176" s="26"/>
      <c r="I176" s="27"/>
      <c r="J176" s="27"/>
      <c r="K176" s="27"/>
      <c r="L176" s="28"/>
    </row>
    <row r="177" spans="2:12" ht="22.5" x14ac:dyDescent="0.2">
      <c r="B177" s="29" t="s">
        <v>242</v>
      </c>
      <c r="C177" s="30" t="s">
        <v>239</v>
      </c>
      <c r="D177" s="31">
        <f>D179</f>
        <v>27583762922</v>
      </c>
      <c r="E177" s="31">
        <v>8013984153</v>
      </c>
      <c r="F177" s="31">
        <v>8013984153</v>
      </c>
      <c r="G177" s="31">
        <v>8013984153</v>
      </c>
      <c r="H177" s="31">
        <v>8013984153</v>
      </c>
      <c r="I177" s="32">
        <f t="shared" si="18"/>
        <v>29.053266501969105</v>
      </c>
      <c r="J177" s="32">
        <f t="shared" si="19"/>
        <v>100</v>
      </c>
      <c r="K177" s="32">
        <f t="shared" si="20"/>
        <v>100</v>
      </c>
      <c r="L177" s="33">
        <f t="shared" si="21"/>
        <v>100</v>
      </c>
    </row>
    <row r="178" spans="2:12" x14ac:dyDescent="0.2">
      <c r="B178" s="29"/>
      <c r="C178" s="30"/>
      <c r="D178" s="31"/>
      <c r="E178" s="31"/>
      <c r="F178" s="31"/>
      <c r="G178" s="31"/>
      <c r="H178" s="31"/>
      <c r="I178" s="32"/>
      <c r="J178" s="32"/>
      <c r="K178" s="32"/>
      <c r="L178" s="33"/>
    </row>
    <row r="179" spans="2:12" ht="22.5" x14ac:dyDescent="0.2">
      <c r="B179" s="29" t="s">
        <v>243</v>
      </c>
      <c r="C179" s="30" t="s">
        <v>244</v>
      </c>
      <c r="D179" s="31">
        <f>D181+D182+D183</f>
        <v>27583762922</v>
      </c>
      <c r="E179" s="31">
        <v>8013984153</v>
      </c>
      <c r="F179" s="31">
        <v>8013984153</v>
      </c>
      <c r="G179" s="31">
        <v>8013984153</v>
      </c>
      <c r="H179" s="31">
        <v>8013984153</v>
      </c>
      <c r="I179" s="32">
        <f t="shared" si="18"/>
        <v>29.053266501969105</v>
      </c>
      <c r="J179" s="32">
        <f t="shared" si="19"/>
        <v>100</v>
      </c>
      <c r="K179" s="32">
        <f t="shared" si="20"/>
        <v>100</v>
      </c>
      <c r="L179" s="33">
        <f t="shared" si="21"/>
        <v>100</v>
      </c>
    </row>
    <row r="180" spans="2:12" x14ac:dyDescent="0.2">
      <c r="B180" s="29"/>
      <c r="C180" s="30"/>
      <c r="D180" s="31"/>
      <c r="E180" s="31"/>
      <c r="F180" s="31"/>
      <c r="G180" s="31"/>
      <c r="H180" s="31"/>
      <c r="I180" s="32"/>
      <c r="J180" s="32"/>
      <c r="K180" s="32"/>
      <c r="L180" s="33"/>
    </row>
    <row r="181" spans="2:12" ht="22.5" x14ac:dyDescent="0.2">
      <c r="B181" s="24" t="s">
        <v>245</v>
      </c>
      <c r="C181" s="44" t="s">
        <v>246</v>
      </c>
      <c r="D181" s="26">
        <v>545574330</v>
      </c>
      <c r="E181" s="26">
        <v>4230866</v>
      </c>
      <c r="F181" s="26">
        <v>4230866</v>
      </c>
      <c r="G181" s="26">
        <v>4230866</v>
      </c>
      <c r="H181" s="26">
        <v>4230866</v>
      </c>
      <c r="I181" s="27">
        <f t="shared" si="18"/>
        <v>0.77548846552219564</v>
      </c>
      <c r="J181" s="27">
        <f t="shared" si="19"/>
        <v>100</v>
      </c>
      <c r="K181" s="27">
        <f t="shared" si="20"/>
        <v>100</v>
      </c>
      <c r="L181" s="28">
        <f t="shared" si="21"/>
        <v>100</v>
      </c>
    </row>
    <row r="182" spans="2:12" ht="33.75" x14ac:dyDescent="0.2">
      <c r="B182" s="24" t="s">
        <v>247</v>
      </c>
      <c r="C182" s="44" t="s">
        <v>248</v>
      </c>
      <c r="D182" s="26">
        <v>23469022011</v>
      </c>
      <c r="E182" s="26">
        <v>8009753287</v>
      </c>
      <c r="F182" s="26">
        <v>8009753287</v>
      </c>
      <c r="G182" s="26">
        <v>8009753287</v>
      </c>
      <c r="H182" s="26">
        <v>8009753287</v>
      </c>
      <c r="I182" s="27">
        <f t="shared" si="18"/>
        <v>34.129045868403914</v>
      </c>
      <c r="J182" s="27">
        <f t="shared" si="19"/>
        <v>100</v>
      </c>
      <c r="K182" s="27">
        <f t="shared" si="20"/>
        <v>100</v>
      </c>
      <c r="L182" s="28">
        <f t="shared" si="21"/>
        <v>100</v>
      </c>
    </row>
    <row r="183" spans="2:12" ht="22.5" x14ac:dyDescent="0.2">
      <c r="B183" s="24" t="s">
        <v>249</v>
      </c>
      <c r="C183" s="44" t="s">
        <v>250</v>
      </c>
      <c r="D183" s="26">
        <v>3569166581</v>
      </c>
      <c r="E183" s="26">
        <v>0</v>
      </c>
      <c r="F183" s="26">
        <v>0</v>
      </c>
      <c r="G183" s="26">
        <v>0</v>
      </c>
      <c r="H183" s="26">
        <v>0</v>
      </c>
      <c r="I183" s="27">
        <f t="shared" si="18"/>
        <v>0</v>
      </c>
      <c r="J183" s="27">
        <v>0</v>
      </c>
      <c r="K183" s="27">
        <v>0</v>
      </c>
      <c r="L183" s="28">
        <v>0</v>
      </c>
    </row>
    <row r="184" spans="2:12" x14ac:dyDescent="0.2">
      <c r="B184" s="24"/>
      <c r="C184" s="44"/>
      <c r="D184" s="26"/>
      <c r="E184" s="26"/>
      <c r="F184" s="26"/>
      <c r="G184" s="26"/>
      <c r="H184" s="26"/>
      <c r="I184" s="27"/>
      <c r="J184" s="27"/>
      <c r="K184" s="27"/>
      <c r="L184" s="28"/>
    </row>
    <row r="185" spans="2:12" ht="22.5" x14ac:dyDescent="0.2">
      <c r="B185" s="29" t="s">
        <v>251</v>
      </c>
      <c r="C185" s="30" t="s">
        <v>252</v>
      </c>
      <c r="D185" s="31">
        <f>D187</f>
        <v>2899587462</v>
      </c>
      <c r="E185" s="31">
        <v>0</v>
      </c>
      <c r="F185" s="31">
        <v>0</v>
      </c>
      <c r="G185" s="31">
        <v>0</v>
      </c>
      <c r="H185" s="31">
        <v>0</v>
      </c>
      <c r="I185" s="32">
        <f t="shared" si="18"/>
        <v>0</v>
      </c>
      <c r="J185" s="32">
        <v>0</v>
      </c>
      <c r="K185" s="32">
        <v>0</v>
      </c>
      <c r="L185" s="33">
        <v>0</v>
      </c>
    </row>
    <row r="186" spans="2:12" ht="12" thickBot="1" x14ac:dyDescent="0.25">
      <c r="B186" s="34"/>
      <c r="C186" s="35"/>
      <c r="D186" s="36"/>
      <c r="E186" s="36"/>
      <c r="F186" s="36"/>
      <c r="G186" s="36"/>
      <c r="H186" s="36"/>
      <c r="I186" s="37"/>
      <c r="J186" s="37"/>
      <c r="K186" s="37"/>
      <c r="L186" s="38"/>
    </row>
    <row r="187" spans="2:12" ht="12.75" customHeight="1" x14ac:dyDescent="0.2">
      <c r="B187" s="57" t="s">
        <v>253</v>
      </c>
      <c r="C187" s="67" t="s">
        <v>235</v>
      </c>
      <c r="D187" s="59">
        <f>D189</f>
        <v>2899587462</v>
      </c>
      <c r="E187" s="59">
        <v>0</v>
      </c>
      <c r="F187" s="59">
        <v>0</v>
      </c>
      <c r="G187" s="59">
        <v>0</v>
      </c>
      <c r="H187" s="59">
        <v>0</v>
      </c>
      <c r="I187" s="60">
        <f t="shared" si="18"/>
        <v>0</v>
      </c>
      <c r="J187" s="60">
        <v>0</v>
      </c>
      <c r="K187" s="60">
        <v>0</v>
      </c>
      <c r="L187" s="61">
        <v>0</v>
      </c>
    </row>
    <row r="188" spans="2:12" ht="12.75" customHeight="1" x14ac:dyDescent="0.2">
      <c r="B188" s="29"/>
      <c r="C188" s="62"/>
      <c r="D188" s="31"/>
      <c r="E188" s="31"/>
      <c r="F188" s="31"/>
      <c r="G188" s="31"/>
      <c r="H188" s="31"/>
      <c r="I188" s="32"/>
      <c r="J188" s="32"/>
      <c r="K188" s="32"/>
      <c r="L188" s="33"/>
    </row>
    <row r="189" spans="2:12" ht="22.5" x14ac:dyDescent="0.2">
      <c r="B189" s="24" t="s">
        <v>254</v>
      </c>
      <c r="C189" s="44" t="s">
        <v>246</v>
      </c>
      <c r="D189" s="26">
        <v>2899587462</v>
      </c>
      <c r="E189" s="26">
        <v>0</v>
      </c>
      <c r="F189" s="26">
        <v>0</v>
      </c>
      <c r="G189" s="26">
        <v>0</v>
      </c>
      <c r="H189" s="26">
        <v>0</v>
      </c>
      <c r="I189" s="27">
        <f t="shared" si="18"/>
        <v>0</v>
      </c>
      <c r="J189" s="27">
        <v>0</v>
      </c>
      <c r="K189" s="27">
        <v>0</v>
      </c>
      <c r="L189" s="28">
        <v>0</v>
      </c>
    </row>
    <row r="190" spans="2:12" x14ac:dyDescent="0.2">
      <c r="B190" s="24"/>
      <c r="C190" s="44"/>
      <c r="D190" s="26"/>
      <c r="E190" s="26"/>
      <c r="F190" s="26"/>
      <c r="G190" s="26"/>
      <c r="H190" s="26"/>
      <c r="I190" s="27"/>
      <c r="J190" s="27"/>
      <c r="K190" s="27"/>
      <c r="L190" s="28"/>
    </row>
    <row r="191" spans="2:12" ht="12.75" customHeight="1" x14ac:dyDescent="0.2">
      <c r="B191" s="29" t="s">
        <v>255</v>
      </c>
      <c r="C191" s="62" t="s">
        <v>256</v>
      </c>
      <c r="D191" s="31">
        <f>D193+D220+D246+D253</f>
        <v>43985568230</v>
      </c>
      <c r="E191" s="31">
        <v>24835147236</v>
      </c>
      <c r="F191" s="31">
        <v>13161160050</v>
      </c>
      <c r="G191" s="31">
        <v>5553929148.7299995</v>
      </c>
      <c r="H191" s="31">
        <v>5545222786.7299995</v>
      </c>
      <c r="I191" s="32">
        <f t="shared" si="18"/>
        <v>56.46203569802104</v>
      </c>
      <c r="J191" s="32">
        <f t="shared" si="19"/>
        <v>52.994089082436069</v>
      </c>
      <c r="K191" s="32">
        <f t="shared" si="20"/>
        <v>42.199389169573998</v>
      </c>
      <c r="L191" s="33">
        <f t="shared" si="21"/>
        <v>99.843239591884398</v>
      </c>
    </row>
    <row r="192" spans="2:12" ht="12.75" customHeight="1" x14ac:dyDescent="0.2">
      <c r="B192" s="29"/>
      <c r="C192" s="62"/>
      <c r="D192" s="31"/>
      <c r="E192" s="31"/>
      <c r="F192" s="31"/>
      <c r="G192" s="31"/>
      <c r="H192" s="31"/>
      <c r="I192" s="32"/>
      <c r="J192" s="32"/>
      <c r="K192" s="32"/>
      <c r="L192" s="33"/>
    </row>
    <row r="193" spans="2:12" ht="22.5" x14ac:dyDescent="0.2">
      <c r="B193" s="29" t="s">
        <v>257</v>
      </c>
      <c r="C193" s="30" t="s">
        <v>258</v>
      </c>
      <c r="D193" s="31">
        <f>D195+D200+D214</f>
        <v>6181921764</v>
      </c>
      <c r="E193" s="31">
        <v>3976428571</v>
      </c>
      <c r="F193" s="31">
        <v>799376203</v>
      </c>
      <c r="G193" s="31">
        <v>319096558</v>
      </c>
      <c r="H193" s="31">
        <v>310390196</v>
      </c>
      <c r="I193" s="32">
        <f t="shared" si="18"/>
        <v>64.323502024183824</v>
      </c>
      <c r="J193" s="32">
        <f t="shared" si="19"/>
        <v>20.102868408848881</v>
      </c>
      <c r="K193" s="32">
        <f t="shared" si="20"/>
        <v>39.918195813492332</v>
      </c>
      <c r="L193" s="33">
        <f t="shared" si="21"/>
        <v>97.27155878629064</v>
      </c>
    </row>
    <row r="194" spans="2:12" x14ac:dyDescent="0.2">
      <c r="B194" s="29"/>
      <c r="C194" s="30"/>
      <c r="D194" s="31"/>
      <c r="E194" s="31"/>
      <c r="F194" s="31"/>
      <c r="G194" s="31"/>
      <c r="H194" s="31"/>
      <c r="I194" s="32"/>
      <c r="J194" s="32"/>
      <c r="K194" s="32"/>
      <c r="L194" s="33"/>
    </row>
    <row r="195" spans="2:12" ht="12.75" customHeight="1" x14ac:dyDescent="0.2">
      <c r="B195" s="29" t="s">
        <v>259</v>
      </c>
      <c r="C195" s="62" t="s">
        <v>260</v>
      </c>
      <c r="D195" s="31">
        <f>D197</f>
        <v>2026133813</v>
      </c>
      <c r="E195" s="31">
        <v>1169425887</v>
      </c>
      <c r="F195" s="31">
        <v>214466967</v>
      </c>
      <c r="G195" s="31">
        <v>104966967</v>
      </c>
      <c r="H195" s="31">
        <v>104966967</v>
      </c>
      <c r="I195" s="32">
        <f t="shared" si="18"/>
        <v>57.717110266694903</v>
      </c>
      <c r="J195" s="32">
        <f t="shared" si="19"/>
        <v>18.33950910306811</v>
      </c>
      <c r="K195" s="32">
        <f t="shared" si="20"/>
        <v>48.943186201724018</v>
      </c>
      <c r="L195" s="33">
        <f t="shared" si="21"/>
        <v>100</v>
      </c>
    </row>
    <row r="196" spans="2:12" ht="12.75" customHeight="1" x14ac:dyDescent="0.2">
      <c r="B196" s="29"/>
      <c r="C196" s="62"/>
      <c r="D196" s="31"/>
      <c r="E196" s="31"/>
      <c r="F196" s="31"/>
      <c r="G196" s="31"/>
      <c r="H196" s="31"/>
      <c r="I196" s="32"/>
      <c r="J196" s="32"/>
      <c r="K196" s="32"/>
      <c r="L196" s="33"/>
    </row>
    <row r="197" spans="2:12" ht="12.75" customHeight="1" x14ac:dyDescent="0.2">
      <c r="B197" s="45" t="s">
        <v>261</v>
      </c>
      <c r="C197" s="46" t="s">
        <v>262</v>
      </c>
      <c r="D197" s="47">
        <f>D198</f>
        <v>2026133813</v>
      </c>
      <c r="E197" s="47">
        <v>1169425887</v>
      </c>
      <c r="F197" s="47">
        <v>214466967</v>
      </c>
      <c r="G197" s="47">
        <v>104966967</v>
      </c>
      <c r="H197" s="47">
        <v>104966967</v>
      </c>
      <c r="I197" s="48">
        <f t="shared" si="18"/>
        <v>57.717110266694903</v>
      </c>
      <c r="J197" s="48">
        <f t="shared" si="19"/>
        <v>18.33950910306811</v>
      </c>
      <c r="K197" s="48">
        <f t="shared" si="20"/>
        <v>48.943186201724018</v>
      </c>
      <c r="L197" s="49">
        <f t="shared" si="21"/>
        <v>100</v>
      </c>
    </row>
    <row r="198" spans="2:12" ht="12.75" customHeight="1" x14ac:dyDescent="0.2">
      <c r="B198" s="24" t="s">
        <v>263</v>
      </c>
      <c r="C198" s="25" t="s">
        <v>264</v>
      </c>
      <c r="D198" s="26">
        <v>2026133813</v>
      </c>
      <c r="E198" s="26">
        <v>1169425887</v>
      </c>
      <c r="F198" s="26">
        <v>214466967</v>
      </c>
      <c r="G198" s="26">
        <v>104966967</v>
      </c>
      <c r="H198" s="26">
        <v>104966967</v>
      </c>
      <c r="I198" s="27">
        <f t="shared" si="18"/>
        <v>57.717110266694903</v>
      </c>
      <c r="J198" s="27">
        <f t="shared" si="19"/>
        <v>18.33950910306811</v>
      </c>
      <c r="K198" s="27">
        <f t="shared" si="20"/>
        <v>48.943186201724018</v>
      </c>
      <c r="L198" s="28">
        <f t="shared" si="21"/>
        <v>100</v>
      </c>
    </row>
    <row r="199" spans="2:12" ht="12.75" customHeight="1" x14ac:dyDescent="0.2">
      <c r="B199" s="24"/>
      <c r="C199" s="25"/>
      <c r="D199" s="26"/>
      <c r="E199" s="26"/>
      <c r="F199" s="26"/>
      <c r="G199" s="26"/>
      <c r="H199" s="26"/>
      <c r="I199" s="27"/>
      <c r="J199" s="27"/>
      <c r="K199" s="27"/>
      <c r="L199" s="28"/>
    </row>
    <row r="200" spans="2:12" ht="22.5" x14ac:dyDescent="0.2">
      <c r="B200" s="29" t="s">
        <v>265</v>
      </c>
      <c r="C200" s="30" t="s">
        <v>266</v>
      </c>
      <c r="D200" s="31">
        <f>D202+D211</f>
        <v>3614834145</v>
      </c>
      <c r="E200" s="31">
        <v>2747360332</v>
      </c>
      <c r="F200" s="31">
        <v>525266884</v>
      </c>
      <c r="G200" s="31">
        <v>177771229</v>
      </c>
      <c r="H200" s="31">
        <v>169064867</v>
      </c>
      <c r="I200" s="32">
        <f t="shared" si="18"/>
        <v>76.002389647672203</v>
      </c>
      <c r="J200" s="32">
        <f t="shared" si="19"/>
        <v>19.118965862683936</v>
      </c>
      <c r="K200" s="32">
        <f t="shared" si="20"/>
        <v>33.843981871889717</v>
      </c>
      <c r="L200" s="33">
        <f t="shared" si="21"/>
        <v>95.102490966071912</v>
      </c>
    </row>
    <row r="201" spans="2:12" x14ac:dyDescent="0.2">
      <c r="B201" s="29"/>
      <c r="C201" s="30"/>
      <c r="D201" s="31"/>
      <c r="E201" s="31"/>
      <c r="F201" s="31"/>
      <c r="G201" s="31"/>
      <c r="H201" s="31"/>
      <c r="I201" s="32"/>
      <c r="J201" s="32"/>
      <c r="K201" s="32"/>
      <c r="L201" s="33"/>
    </row>
    <row r="202" spans="2:12" ht="22.5" x14ac:dyDescent="0.2">
      <c r="B202" s="45" t="s">
        <v>267</v>
      </c>
      <c r="C202" s="50" t="s">
        <v>268</v>
      </c>
      <c r="D202" s="47">
        <f>D203+D204+D205+D206+D207+D208+D209+D210</f>
        <v>1220307372</v>
      </c>
      <c r="E202" s="47">
        <v>611062209</v>
      </c>
      <c r="F202" s="47">
        <v>525266884</v>
      </c>
      <c r="G202" s="47">
        <v>177771229</v>
      </c>
      <c r="H202" s="47">
        <v>169064867</v>
      </c>
      <c r="I202" s="48">
        <f t="shared" si="18"/>
        <v>50.074450341024409</v>
      </c>
      <c r="J202" s="48">
        <f t="shared" si="19"/>
        <v>85.959641467535093</v>
      </c>
      <c r="K202" s="48">
        <f t="shared" si="20"/>
        <v>33.843981871889717</v>
      </c>
      <c r="L202" s="49">
        <f t="shared" si="21"/>
        <v>95.102490966071912</v>
      </c>
    </row>
    <row r="203" spans="2:12" ht="12.75" customHeight="1" x14ac:dyDescent="0.2">
      <c r="B203" s="24" t="s">
        <v>269</v>
      </c>
      <c r="C203" s="25" t="s">
        <v>270</v>
      </c>
      <c r="D203" s="26">
        <v>50000000</v>
      </c>
      <c r="E203" s="26">
        <v>12519926</v>
      </c>
      <c r="F203" s="26">
        <v>1779601</v>
      </c>
      <c r="G203" s="26">
        <v>1779601</v>
      </c>
      <c r="H203" s="26">
        <v>1779601</v>
      </c>
      <c r="I203" s="27">
        <f t="shared" si="18"/>
        <v>25.039852</v>
      </c>
      <c r="J203" s="27">
        <f t="shared" si="19"/>
        <v>14.214149508551408</v>
      </c>
      <c r="K203" s="27">
        <f t="shared" si="20"/>
        <v>100</v>
      </c>
      <c r="L203" s="28">
        <f t="shared" si="21"/>
        <v>100</v>
      </c>
    </row>
    <row r="204" spans="2:12" ht="12.75" customHeight="1" x14ac:dyDescent="0.2">
      <c r="B204" s="24" t="s">
        <v>271</v>
      </c>
      <c r="C204" s="25" t="s">
        <v>272</v>
      </c>
      <c r="D204" s="26">
        <v>32000000</v>
      </c>
      <c r="E204" s="26">
        <v>0</v>
      </c>
      <c r="F204" s="26">
        <v>0</v>
      </c>
      <c r="G204" s="26">
        <v>0</v>
      </c>
      <c r="H204" s="26">
        <v>0</v>
      </c>
      <c r="I204" s="27">
        <f t="shared" si="18"/>
        <v>0</v>
      </c>
      <c r="J204" s="27">
        <v>0</v>
      </c>
      <c r="K204" s="27">
        <v>0</v>
      </c>
      <c r="L204" s="28">
        <v>0</v>
      </c>
    </row>
    <row r="205" spans="2:12" ht="12.75" customHeight="1" x14ac:dyDescent="0.2">
      <c r="B205" s="24" t="s">
        <v>273</v>
      </c>
      <c r="C205" s="25" t="s">
        <v>274</v>
      </c>
      <c r="D205" s="26">
        <v>263723105</v>
      </c>
      <c r="E205" s="26">
        <v>257418943</v>
      </c>
      <c r="F205" s="26">
        <v>209863943</v>
      </c>
      <c r="G205" s="26">
        <v>88801443</v>
      </c>
      <c r="H205" s="26">
        <v>81003081</v>
      </c>
      <c r="I205" s="27">
        <f t="shared" si="18"/>
        <v>97.609552640448399</v>
      </c>
      <c r="J205" s="27">
        <f t="shared" si="19"/>
        <v>81.526223577104815</v>
      </c>
      <c r="K205" s="27">
        <f t="shared" si="20"/>
        <v>42.313816147064387</v>
      </c>
      <c r="L205" s="28">
        <f t="shared" si="21"/>
        <v>91.218203515003694</v>
      </c>
    </row>
    <row r="206" spans="2:12" ht="22.5" x14ac:dyDescent="0.2">
      <c r="B206" s="24" t="s">
        <v>275</v>
      </c>
      <c r="C206" s="44" t="s">
        <v>276</v>
      </c>
      <c r="D206" s="26">
        <v>50000000</v>
      </c>
      <c r="E206" s="26">
        <v>0</v>
      </c>
      <c r="F206" s="26">
        <v>0</v>
      </c>
      <c r="G206" s="26">
        <v>0</v>
      </c>
      <c r="H206" s="26">
        <v>0</v>
      </c>
      <c r="I206" s="27">
        <f t="shared" si="18"/>
        <v>0</v>
      </c>
      <c r="J206" s="27">
        <v>0</v>
      </c>
      <c r="K206" s="27">
        <v>0</v>
      </c>
      <c r="L206" s="28">
        <v>0</v>
      </c>
    </row>
    <row r="207" spans="2:12" ht="22.5" x14ac:dyDescent="0.2">
      <c r="B207" s="24" t="s">
        <v>277</v>
      </c>
      <c r="C207" s="44" t="s">
        <v>278</v>
      </c>
      <c r="D207" s="26">
        <v>510000000</v>
      </c>
      <c r="E207" s="26">
        <v>49136320</v>
      </c>
      <c r="F207" s="26">
        <v>49136320</v>
      </c>
      <c r="G207" s="26">
        <v>908000</v>
      </c>
      <c r="H207" s="26">
        <v>0</v>
      </c>
      <c r="I207" s="27">
        <f t="shared" si="18"/>
        <v>9.6345725490196088</v>
      </c>
      <c r="J207" s="27">
        <f t="shared" si="19"/>
        <v>100</v>
      </c>
      <c r="K207" s="27">
        <f t="shared" si="20"/>
        <v>1.8479202349707915</v>
      </c>
      <c r="L207" s="28">
        <f t="shared" si="21"/>
        <v>0</v>
      </c>
    </row>
    <row r="208" spans="2:12" ht="22.5" x14ac:dyDescent="0.2">
      <c r="B208" s="24" t="s">
        <v>279</v>
      </c>
      <c r="C208" s="44" t="s">
        <v>280</v>
      </c>
      <c r="D208" s="26">
        <v>68694050</v>
      </c>
      <c r="E208" s="26">
        <v>68694050</v>
      </c>
      <c r="F208" s="26">
        <v>68694050</v>
      </c>
      <c r="G208" s="26">
        <v>68694050</v>
      </c>
      <c r="H208" s="26">
        <v>68694050</v>
      </c>
      <c r="I208" s="27">
        <f t="shared" si="18"/>
        <v>100</v>
      </c>
      <c r="J208" s="27">
        <f t="shared" si="19"/>
        <v>100</v>
      </c>
      <c r="K208" s="27">
        <f t="shared" si="20"/>
        <v>100</v>
      </c>
      <c r="L208" s="28">
        <f t="shared" si="21"/>
        <v>100</v>
      </c>
    </row>
    <row r="209" spans="2:12" ht="12.75" customHeight="1" x14ac:dyDescent="0.2">
      <c r="B209" s="24" t="s">
        <v>281</v>
      </c>
      <c r="C209" s="25" t="s">
        <v>282</v>
      </c>
      <c r="D209" s="26">
        <v>175890217</v>
      </c>
      <c r="E209" s="26">
        <v>164338050</v>
      </c>
      <c r="F209" s="26">
        <v>136838050</v>
      </c>
      <c r="G209" s="26">
        <v>17588135</v>
      </c>
      <c r="H209" s="26">
        <v>17588135</v>
      </c>
      <c r="I209" s="27">
        <f t="shared" si="18"/>
        <v>93.432171955305506</v>
      </c>
      <c r="J209" s="27">
        <f t="shared" si="19"/>
        <v>83.26620037173376</v>
      </c>
      <c r="K209" s="27">
        <f t="shared" si="20"/>
        <v>12.853248785699591</v>
      </c>
      <c r="L209" s="28">
        <f t="shared" si="21"/>
        <v>100</v>
      </c>
    </row>
    <row r="210" spans="2:12" ht="22.5" x14ac:dyDescent="0.2">
      <c r="B210" s="24" t="s">
        <v>283</v>
      </c>
      <c r="C210" s="44" t="s">
        <v>284</v>
      </c>
      <c r="D210" s="26">
        <v>70000000</v>
      </c>
      <c r="E210" s="26">
        <v>58954920</v>
      </c>
      <c r="F210" s="26">
        <v>58954920</v>
      </c>
      <c r="G210" s="26">
        <v>0</v>
      </c>
      <c r="H210" s="26">
        <v>0</v>
      </c>
      <c r="I210" s="27">
        <f t="shared" si="18"/>
        <v>84.221314285714286</v>
      </c>
      <c r="J210" s="27">
        <f t="shared" si="19"/>
        <v>100</v>
      </c>
      <c r="K210" s="27">
        <f t="shared" si="20"/>
        <v>0</v>
      </c>
      <c r="L210" s="28">
        <v>0</v>
      </c>
    </row>
    <row r="211" spans="2:12" ht="22.5" x14ac:dyDescent="0.2">
      <c r="B211" s="45" t="s">
        <v>285</v>
      </c>
      <c r="C211" s="50" t="s">
        <v>286</v>
      </c>
      <c r="D211" s="47">
        <f>D212</f>
        <v>2394526773</v>
      </c>
      <c r="E211" s="47">
        <v>2136298123</v>
      </c>
      <c r="F211" s="47">
        <v>0</v>
      </c>
      <c r="G211" s="47">
        <v>0</v>
      </c>
      <c r="H211" s="47">
        <v>0</v>
      </c>
      <c r="I211" s="48">
        <f t="shared" si="18"/>
        <v>89.215879608793173</v>
      </c>
      <c r="J211" s="48">
        <f t="shared" si="19"/>
        <v>0</v>
      </c>
      <c r="K211" s="48">
        <v>0</v>
      </c>
      <c r="L211" s="49">
        <v>0</v>
      </c>
    </row>
    <row r="212" spans="2:12" ht="22.5" x14ac:dyDescent="0.2">
      <c r="B212" s="24" t="s">
        <v>287</v>
      </c>
      <c r="C212" s="44" t="s">
        <v>288</v>
      </c>
      <c r="D212" s="26">
        <v>2394526773</v>
      </c>
      <c r="E212" s="26">
        <v>2136298123</v>
      </c>
      <c r="F212" s="26">
        <v>0</v>
      </c>
      <c r="G212" s="26">
        <v>0</v>
      </c>
      <c r="H212" s="26">
        <v>0</v>
      </c>
      <c r="I212" s="27">
        <f t="shared" si="18"/>
        <v>89.215879608793173</v>
      </c>
      <c r="J212" s="27">
        <f t="shared" si="19"/>
        <v>0</v>
      </c>
      <c r="K212" s="27">
        <v>0</v>
      </c>
      <c r="L212" s="28">
        <v>0</v>
      </c>
    </row>
    <row r="213" spans="2:12" x14ac:dyDescent="0.2">
      <c r="B213" s="24"/>
      <c r="C213" s="44"/>
      <c r="D213" s="26"/>
      <c r="E213" s="26"/>
      <c r="F213" s="26"/>
      <c r="G213" s="26"/>
      <c r="H213" s="26"/>
      <c r="I213" s="27"/>
      <c r="J213" s="27"/>
      <c r="K213" s="27"/>
      <c r="L213" s="28"/>
    </row>
    <row r="214" spans="2:12" ht="12.75" customHeight="1" thickBot="1" x14ac:dyDescent="0.25">
      <c r="B214" s="34" t="s">
        <v>289</v>
      </c>
      <c r="C214" s="68" t="s">
        <v>290</v>
      </c>
      <c r="D214" s="36">
        <f>D215</f>
        <v>540953806</v>
      </c>
      <c r="E214" s="36">
        <v>59642352</v>
      </c>
      <c r="F214" s="36">
        <v>59642352</v>
      </c>
      <c r="G214" s="36">
        <v>36358362</v>
      </c>
      <c r="H214" s="36">
        <v>36358362</v>
      </c>
      <c r="I214" s="37">
        <f t="shared" si="18"/>
        <v>11.025405744164409</v>
      </c>
      <c r="J214" s="37">
        <f t="shared" si="19"/>
        <v>100</v>
      </c>
      <c r="K214" s="37">
        <f t="shared" si="20"/>
        <v>60.960644207995017</v>
      </c>
      <c r="L214" s="38">
        <f t="shared" si="21"/>
        <v>100</v>
      </c>
    </row>
    <row r="215" spans="2:12" ht="12.75" customHeight="1" x14ac:dyDescent="0.2">
      <c r="B215" s="39" t="s">
        <v>291</v>
      </c>
      <c r="C215" s="69" t="s">
        <v>292</v>
      </c>
      <c r="D215" s="41">
        <f>D216+D217+D218</f>
        <v>540953806</v>
      </c>
      <c r="E215" s="41">
        <v>59642352</v>
      </c>
      <c r="F215" s="41">
        <v>59642352</v>
      </c>
      <c r="G215" s="41">
        <v>36358362</v>
      </c>
      <c r="H215" s="41">
        <v>36358362</v>
      </c>
      <c r="I215" s="42">
        <f t="shared" si="18"/>
        <v>11.025405744164409</v>
      </c>
      <c r="J215" s="42">
        <f t="shared" si="19"/>
        <v>100</v>
      </c>
      <c r="K215" s="42">
        <f t="shared" si="20"/>
        <v>60.960644207995017</v>
      </c>
      <c r="L215" s="43">
        <f t="shared" si="21"/>
        <v>100</v>
      </c>
    </row>
    <row r="216" spans="2:12" ht="22.5" x14ac:dyDescent="0.2">
      <c r="B216" s="24" t="s">
        <v>293</v>
      </c>
      <c r="C216" s="44" t="s">
        <v>294</v>
      </c>
      <c r="D216" s="26">
        <v>400000000</v>
      </c>
      <c r="E216" s="26">
        <v>0</v>
      </c>
      <c r="F216" s="26">
        <v>0</v>
      </c>
      <c r="G216" s="26">
        <v>0</v>
      </c>
      <c r="H216" s="26">
        <v>0</v>
      </c>
      <c r="I216" s="27">
        <f t="shared" si="18"/>
        <v>0</v>
      </c>
      <c r="J216" s="27">
        <v>0</v>
      </c>
      <c r="K216" s="27">
        <v>0</v>
      </c>
      <c r="L216" s="28">
        <v>0</v>
      </c>
    </row>
    <row r="217" spans="2:12" ht="12.75" customHeight="1" x14ac:dyDescent="0.2">
      <c r="B217" s="24" t="s">
        <v>295</v>
      </c>
      <c r="C217" s="25" t="s">
        <v>296</v>
      </c>
      <c r="D217" s="26">
        <v>75953806</v>
      </c>
      <c r="E217" s="26">
        <v>12805617</v>
      </c>
      <c r="F217" s="26">
        <v>12805617</v>
      </c>
      <c r="G217" s="26">
        <v>8604527</v>
      </c>
      <c r="H217" s="26">
        <v>8604527</v>
      </c>
      <c r="I217" s="27">
        <f t="shared" si="18"/>
        <v>16.859743671041315</v>
      </c>
      <c r="J217" s="27">
        <f t="shared" si="19"/>
        <v>100</v>
      </c>
      <c r="K217" s="27">
        <f t="shared" si="20"/>
        <v>67.19338084217263</v>
      </c>
      <c r="L217" s="28">
        <f t="shared" si="21"/>
        <v>100</v>
      </c>
    </row>
    <row r="218" spans="2:12" ht="22.5" x14ac:dyDescent="0.2">
      <c r="B218" s="24" t="s">
        <v>297</v>
      </c>
      <c r="C218" s="44" t="s">
        <v>298</v>
      </c>
      <c r="D218" s="26">
        <v>65000000</v>
      </c>
      <c r="E218" s="26">
        <v>46836735</v>
      </c>
      <c r="F218" s="26">
        <v>46836735</v>
      </c>
      <c r="G218" s="26">
        <v>27753835</v>
      </c>
      <c r="H218" s="26">
        <v>27753835</v>
      </c>
      <c r="I218" s="27">
        <f t="shared" si="18"/>
        <v>72.056515384615381</v>
      </c>
      <c r="J218" s="27">
        <f t="shared" si="19"/>
        <v>100</v>
      </c>
      <c r="K218" s="27">
        <f t="shared" si="20"/>
        <v>59.256553643203361</v>
      </c>
      <c r="L218" s="28">
        <f t="shared" si="21"/>
        <v>100</v>
      </c>
    </row>
    <row r="219" spans="2:12" x14ac:dyDescent="0.2">
      <c r="B219" s="24"/>
      <c r="C219" s="44"/>
      <c r="D219" s="26"/>
      <c r="E219" s="26"/>
      <c r="F219" s="26"/>
      <c r="G219" s="26"/>
      <c r="H219" s="26"/>
      <c r="I219" s="27"/>
      <c r="J219" s="27"/>
      <c r="K219" s="27"/>
      <c r="L219" s="28"/>
    </row>
    <row r="220" spans="2:12" ht="22.5" x14ac:dyDescent="0.2">
      <c r="B220" s="29" t="s">
        <v>299</v>
      </c>
      <c r="C220" s="30" t="s">
        <v>300</v>
      </c>
      <c r="D220" s="31">
        <f>D222+D230+D238</f>
        <v>29879379498</v>
      </c>
      <c r="E220" s="31">
        <v>16209786150</v>
      </c>
      <c r="F220" s="31">
        <v>8990157908</v>
      </c>
      <c r="G220" s="31">
        <v>3939088506</v>
      </c>
      <c r="H220" s="31">
        <v>3939088506</v>
      </c>
      <c r="I220" s="32">
        <f t="shared" si="18"/>
        <v>54.250745572159609</v>
      </c>
      <c r="J220" s="32">
        <f t="shared" si="19"/>
        <v>55.461298655072014</v>
      </c>
      <c r="K220" s="32">
        <f t="shared" si="20"/>
        <v>43.815565269379249</v>
      </c>
      <c r="L220" s="33">
        <f t="shared" si="21"/>
        <v>100</v>
      </c>
    </row>
    <row r="221" spans="2:12" x14ac:dyDescent="0.2">
      <c r="B221" s="29"/>
      <c r="C221" s="30"/>
      <c r="D221" s="31"/>
      <c r="E221" s="31"/>
      <c r="F221" s="31"/>
      <c r="G221" s="31"/>
      <c r="H221" s="31"/>
      <c r="I221" s="32"/>
      <c r="J221" s="32"/>
      <c r="K221" s="32"/>
      <c r="L221" s="33"/>
    </row>
    <row r="222" spans="2:12" ht="22.5" x14ac:dyDescent="0.2">
      <c r="B222" s="29" t="s">
        <v>301</v>
      </c>
      <c r="C222" s="30" t="s">
        <v>302</v>
      </c>
      <c r="D222" s="31">
        <f>D224</f>
        <v>8642746939</v>
      </c>
      <c r="E222" s="31">
        <v>7460226071</v>
      </c>
      <c r="F222" s="31">
        <v>2803166666</v>
      </c>
      <c r="G222" s="31">
        <v>244355054</v>
      </c>
      <c r="H222" s="31">
        <v>244355054</v>
      </c>
      <c r="I222" s="32">
        <f t="shared" si="18"/>
        <v>86.317765910003345</v>
      </c>
      <c r="J222" s="32">
        <f t="shared" si="19"/>
        <v>37.574821986919382</v>
      </c>
      <c r="K222" s="32">
        <f t="shared" si="20"/>
        <v>8.717107582785447</v>
      </c>
      <c r="L222" s="33">
        <f t="shared" si="21"/>
        <v>100</v>
      </c>
    </row>
    <row r="223" spans="2:12" x14ac:dyDescent="0.2">
      <c r="B223" s="29"/>
      <c r="C223" s="30"/>
      <c r="D223" s="31"/>
      <c r="E223" s="31"/>
      <c r="F223" s="31"/>
      <c r="G223" s="31"/>
      <c r="H223" s="31"/>
      <c r="I223" s="32"/>
      <c r="J223" s="32"/>
      <c r="K223" s="32"/>
      <c r="L223" s="33"/>
    </row>
    <row r="224" spans="2:12" ht="22.5" x14ac:dyDescent="0.2">
      <c r="B224" s="45" t="s">
        <v>303</v>
      </c>
      <c r="C224" s="50" t="s">
        <v>304</v>
      </c>
      <c r="D224" s="47">
        <f>D225+D226+D227+D228</f>
        <v>8642746939</v>
      </c>
      <c r="E224" s="47">
        <v>7460226071</v>
      </c>
      <c r="F224" s="47">
        <v>2803166666</v>
      </c>
      <c r="G224" s="47">
        <v>244355054</v>
      </c>
      <c r="H224" s="47">
        <v>244355054</v>
      </c>
      <c r="I224" s="48">
        <f t="shared" si="18"/>
        <v>86.317765910003345</v>
      </c>
      <c r="J224" s="48">
        <f t="shared" si="19"/>
        <v>37.574821986919382</v>
      </c>
      <c r="K224" s="48">
        <f t="shared" si="20"/>
        <v>8.717107582785447</v>
      </c>
      <c r="L224" s="49">
        <f t="shared" si="21"/>
        <v>100</v>
      </c>
    </row>
    <row r="225" spans="2:12" ht="22.5" x14ac:dyDescent="0.2">
      <c r="B225" s="24" t="s">
        <v>305</v>
      </c>
      <c r="C225" s="44" t="s">
        <v>306</v>
      </c>
      <c r="D225" s="26">
        <v>4520825487</v>
      </c>
      <c r="E225" s="26">
        <v>3825520954</v>
      </c>
      <c r="F225" s="26">
        <v>5152500</v>
      </c>
      <c r="G225" s="26">
        <v>5152500</v>
      </c>
      <c r="H225" s="26">
        <v>5152500</v>
      </c>
      <c r="I225" s="27">
        <f t="shared" si="18"/>
        <v>84.619965203270851</v>
      </c>
      <c r="J225" s="27">
        <f t="shared" si="19"/>
        <v>0.13468753829756175</v>
      </c>
      <c r="K225" s="27">
        <f t="shared" si="20"/>
        <v>100</v>
      </c>
      <c r="L225" s="28">
        <f t="shared" si="21"/>
        <v>100</v>
      </c>
    </row>
    <row r="226" spans="2:12" ht="67.5" x14ac:dyDescent="0.2">
      <c r="B226" s="24" t="s">
        <v>307</v>
      </c>
      <c r="C226" s="44" t="s">
        <v>308</v>
      </c>
      <c r="D226" s="26">
        <v>1408859239</v>
      </c>
      <c r="E226" s="26">
        <v>1400054958</v>
      </c>
      <c r="F226" s="26">
        <v>839299707</v>
      </c>
      <c r="G226" s="26">
        <v>43436987</v>
      </c>
      <c r="H226" s="26">
        <v>43436987</v>
      </c>
      <c r="I226" s="27">
        <f t="shared" si="18"/>
        <v>99.37507731388061</v>
      </c>
      <c r="J226" s="27">
        <f t="shared" si="19"/>
        <v>59.947625784558667</v>
      </c>
      <c r="K226" s="27">
        <f t="shared" si="20"/>
        <v>5.1753845065979514</v>
      </c>
      <c r="L226" s="28">
        <f t="shared" si="21"/>
        <v>100</v>
      </c>
    </row>
    <row r="227" spans="2:12" ht="45" x14ac:dyDescent="0.2">
      <c r="B227" s="24" t="s">
        <v>309</v>
      </c>
      <c r="C227" s="44" t="s">
        <v>310</v>
      </c>
      <c r="D227" s="26">
        <v>2631518581</v>
      </c>
      <c r="E227" s="26">
        <v>2153106527</v>
      </c>
      <c r="F227" s="26">
        <v>1958714459</v>
      </c>
      <c r="G227" s="26">
        <v>195765567</v>
      </c>
      <c r="H227" s="26">
        <v>195765567</v>
      </c>
      <c r="I227" s="27">
        <f t="shared" si="18"/>
        <v>81.819924911257928</v>
      </c>
      <c r="J227" s="27">
        <f t="shared" si="19"/>
        <v>90.971553633676763</v>
      </c>
      <c r="K227" s="27">
        <f t="shared" si="20"/>
        <v>9.994594469882351</v>
      </c>
      <c r="L227" s="28">
        <f t="shared" si="21"/>
        <v>100</v>
      </c>
    </row>
    <row r="228" spans="2:12" ht="33.75" x14ac:dyDescent="0.2">
      <c r="B228" s="24" t="s">
        <v>311</v>
      </c>
      <c r="C228" s="44" t="s">
        <v>312</v>
      </c>
      <c r="D228" s="26">
        <v>81543632</v>
      </c>
      <c r="E228" s="26">
        <v>81543632</v>
      </c>
      <c r="F228" s="26">
        <v>0</v>
      </c>
      <c r="G228" s="26">
        <v>0</v>
      </c>
      <c r="H228" s="26">
        <v>0</v>
      </c>
      <c r="I228" s="27">
        <f t="shared" si="18"/>
        <v>100</v>
      </c>
      <c r="J228" s="27">
        <f t="shared" si="19"/>
        <v>0</v>
      </c>
      <c r="K228" s="27">
        <v>0</v>
      </c>
      <c r="L228" s="28">
        <v>0</v>
      </c>
    </row>
    <row r="229" spans="2:12" x14ac:dyDescent="0.2">
      <c r="B229" s="24"/>
      <c r="C229" s="44"/>
      <c r="D229" s="26"/>
      <c r="E229" s="26"/>
      <c r="F229" s="26"/>
      <c r="G229" s="26"/>
      <c r="H229" s="26"/>
      <c r="I229" s="27"/>
      <c r="J229" s="27"/>
      <c r="K229" s="27"/>
      <c r="L229" s="28"/>
    </row>
    <row r="230" spans="2:12" ht="33.75" x14ac:dyDescent="0.2">
      <c r="B230" s="29" t="s">
        <v>313</v>
      </c>
      <c r="C230" s="30" t="s">
        <v>314</v>
      </c>
      <c r="D230" s="31">
        <f>D232+D234+D235+D236</f>
        <v>5414156794</v>
      </c>
      <c r="E230" s="31">
        <v>2328890021</v>
      </c>
      <c r="F230" s="31">
        <v>866003593</v>
      </c>
      <c r="G230" s="31">
        <v>549244153</v>
      </c>
      <c r="H230" s="31">
        <v>549244153</v>
      </c>
      <c r="I230" s="32">
        <f t="shared" si="18"/>
        <v>43.014824091923039</v>
      </c>
      <c r="J230" s="32">
        <f t="shared" si="19"/>
        <v>37.185250707036289</v>
      </c>
      <c r="K230" s="32">
        <f t="shared" si="20"/>
        <v>63.422849216746847</v>
      </c>
      <c r="L230" s="33">
        <f t="shared" si="21"/>
        <v>100</v>
      </c>
    </row>
    <row r="231" spans="2:12" x14ac:dyDescent="0.2">
      <c r="B231" s="29"/>
      <c r="C231" s="30"/>
      <c r="D231" s="31"/>
      <c r="E231" s="31"/>
      <c r="F231" s="31"/>
      <c r="G231" s="31"/>
      <c r="H231" s="31"/>
      <c r="I231" s="32"/>
      <c r="J231" s="32"/>
      <c r="K231" s="32"/>
      <c r="L231" s="33"/>
    </row>
    <row r="232" spans="2:12" ht="22.5" x14ac:dyDescent="0.2">
      <c r="B232" s="45" t="s">
        <v>315</v>
      </c>
      <c r="C232" s="50" t="s">
        <v>316</v>
      </c>
      <c r="D232" s="47">
        <f>D233</f>
        <v>500000000</v>
      </c>
      <c r="E232" s="47">
        <v>500000000</v>
      </c>
      <c r="F232" s="47">
        <v>500000000</v>
      </c>
      <c r="G232" s="47">
        <v>388000000</v>
      </c>
      <c r="H232" s="47">
        <v>388000000</v>
      </c>
      <c r="I232" s="48">
        <f t="shared" si="18"/>
        <v>100</v>
      </c>
      <c r="J232" s="48">
        <f t="shared" si="19"/>
        <v>100</v>
      </c>
      <c r="K232" s="48">
        <f t="shared" si="20"/>
        <v>77.600000000000009</v>
      </c>
      <c r="L232" s="49">
        <f t="shared" si="21"/>
        <v>100</v>
      </c>
    </row>
    <row r="233" spans="2:12" ht="23.25" thickBot="1" x14ac:dyDescent="0.25">
      <c r="B233" s="52" t="s">
        <v>317</v>
      </c>
      <c r="C233" s="63" t="s">
        <v>318</v>
      </c>
      <c r="D233" s="54">
        <v>500000000</v>
      </c>
      <c r="E233" s="54">
        <v>500000000</v>
      </c>
      <c r="F233" s="54">
        <v>500000000</v>
      </c>
      <c r="G233" s="54">
        <v>388000000</v>
      </c>
      <c r="H233" s="54">
        <v>388000000</v>
      </c>
      <c r="I233" s="55">
        <f t="shared" si="18"/>
        <v>100</v>
      </c>
      <c r="J233" s="55">
        <f t="shared" si="19"/>
        <v>100</v>
      </c>
      <c r="K233" s="55">
        <f t="shared" si="20"/>
        <v>77.600000000000009</v>
      </c>
      <c r="L233" s="56">
        <f t="shared" si="21"/>
        <v>100</v>
      </c>
    </row>
    <row r="234" spans="2:12" ht="33.75" x14ac:dyDescent="0.2">
      <c r="B234" s="39" t="s">
        <v>319</v>
      </c>
      <c r="C234" s="40" t="s">
        <v>320</v>
      </c>
      <c r="D234" s="41">
        <v>2265051073</v>
      </c>
      <c r="E234" s="41">
        <v>1260723823</v>
      </c>
      <c r="F234" s="41">
        <v>250080276</v>
      </c>
      <c r="G234" s="41">
        <v>84950041</v>
      </c>
      <c r="H234" s="41">
        <v>84950041</v>
      </c>
      <c r="I234" s="42">
        <f t="shared" si="18"/>
        <v>55.659840876356256</v>
      </c>
      <c r="J234" s="42">
        <f t="shared" si="19"/>
        <v>19.836245769110054</v>
      </c>
      <c r="K234" s="42">
        <f t="shared" si="20"/>
        <v>33.969108783293251</v>
      </c>
      <c r="L234" s="43">
        <f t="shared" si="21"/>
        <v>100</v>
      </c>
    </row>
    <row r="235" spans="2:12" ht="22.5" x14ac:dyDescent="0.2">
      <c r="B235" s="45" t="s">
        <v>321</v>
      </c>
      <c r="C235" s="50" t="s">
        <v>322</v>
      </c>
      <c r="D235" s="47">
        <v>2193893817</v>
      </c>
      <c r="E235" s="47">
        <v>447230646</v>
      </c>
      <c r="F235" s="47">
        <v>48297893</v>
      </c>
      <c r="G235" s="47">
        <v>37246328</v>
      </c>
      <c r="H235" s="47">
        <v>37246328</v>
      </c>
      <c r="I235" s="48">
        <f t="shared" si="18"/>
        <v>20.385245745920255</v>
      </c>
      <c r="J235" s="48">
        <f t="shared" si="19"/>
        <v>10.799325455885686</v>
      </c>
      <c r="K235" s="48">
        <f t="shared" si="20"/>
        <v>77.117914853966823</v>
      </c>
      <c r="L235" s="49">
        <f t="shared" si="21"/>
        <v>100</v>
      </c>
    </row>
    <row r="236" spans="2:12" ht="33.75" x14ac:dyDescent="0.2">
      <c r="B236" s="45" t="s">
        <v>323</v>
      </c>
      <c r="C236" s="50" t="s">
        <v>324</v>
      </c>
      <c r="D236" s="47">
        <v>455211904</v>
      </c>
      <c r="E236" s="47">
        <v>120935552</v>
      </c>
      <c r="F236" s="47">
        <v>67625424</v>
      </c>
      <c r="G236" s="47">
        <v>39047784</v>
      </c>
      <c r="H236" s="47">
        <v>39047784</v>
      </c>
      <c r="I236" s="48">
        <f t="shared" si="18"/>
        <v>26.566869393643977</v>
      </c>
      <c r="J236" s="48">
        <f t="shared" si="19"/>
        <v>55.918563963721766</v>
      </c>
      <c r="K236" s="48">
        <f t="shared" si="20"/>
        <v>57.741277895721588</v>
      </c>
      <c r="L236" s="49">
        <f t="shared" si="21"/>
        <v>100</v>
      </c>
    </row>
    <row r="237" spans="2:12" x14ac:dyDescent="0.2">
      <c r="B237" s="45"/>
      <c r="C237" s="50"/>
      <c r="D237" s="47"/>
      <c r="E237" s="47"/>
      <c r="F237" s="47"/>
      <c r="G237" s="47"/>
      <c r="H237" s="47"/>
      <c r="I237" s="48"/>
      <c r="J237" s="48"/>
      <c r="K237" s="48"/>
      <c r="L237" s="49"/>
    </row>
    <row r="238" spans="2:12" ht="22.5" x14ac:dyDescent="0.2">
      <c r="B238" s="29" t="s">
        <v>325</v>
      </c>
      <c r="C238" s="30" t="s">
        <v>326</v>
      </c>
      <c r="D238" s="31">
        <f>D240+D241+D242+D243+D244</f>
        <v>15822475765</v>
      </c>
      <c r="E238" s="31">
        <v>6420670058</v>
      </c>
      <c r="F238" s="31">
        <v>5320987649</v>
      </c>
      <c r="G238" s="31">
        <v>3145489299</v>
      </c>
      <c r="H238" s="31">
        <v>3145489299</v>
      </c>
      <c r="I238" s="32">
        <f t="shared" si="18"/>
        <v>40.579427349813358</v>
      </c>
      <c r="J238" s="32">
        <f t="shared" si="19"/>
        <v>82.872778089105793</v>
      </c>
      <c r="K238" s="32">
        <f t="shared" si="20"/>
        <v>59.114764147049804</v>
      </c>
      <c r="L238" s="33">
        <f t="shared" si="21"/>
        <v>100</v>
      </c>
    </row>
    <row r="239" spans="2:12" x14ac:dyDescent="0.2">
      <c r="B239" s="29"/>
      <c r="C239" s="30"/>
      <c r="D239" s="31"/>
      <c r="E239" s="31"/>
      <c r="F239" s="31"/>
      <c r="G239" s="31"/>
      <c r="H239" s="31"/>
      <c r="I239" s="32"/>
      <c r="J239" s="32"/>
      <c r="K239" s="32"/>
      <c r="L239" s="33"/>
    </row>
    <row r="240" spans="2:12" ht="33.75" x14ac:dyDescent="0.2">
      <c r="B240" s="45" t="s">
        <v>327</v>
      </c>
      <c r="C240" s="50" t="s">
        <v>328</v>
      </c>
      <c r="D240" s="47">
        <v>319026328</v>
      </c>
      <c r="E240" s="47">
        <v>7307850</v>
      </c>
      <c r="F240" s="47">
        <v>2500000</v>
      </c>
      <c r="G240" s="47">
        <v>2000000</v>
      </c>
      <c r="H240" s="47">
        <v>2000000</v>
      </c>
      <c r="I240" s="48">
        <f t="shared" si="18"/>
        <v>2.2906730130436133</v>
      </c>
      <c r="J240" s="48">
        <f t="shared" si="19"/>
        <v>34.209788104572482</v>
      </c>
      <c r="K240" s="48">
        <f t="shared" si="20"/>
        <v>80</v>
      </c>
      <c r="L240" s="49">
        <f t="shared" si="21"/>
        <v>100</v>
      </c>
    </row>
    <row r="241" spans="2:12" ht="33.75" x14ac:dyDescent="0.2">
      <c r="B241" s="45" t="s">
        <v>329</v>
      </c>
      <c r="C241" s="50" t="s">
        <v>330</v>
      </c>
      <c r="D241" s="47">
        <v>1581980545</v>
      </c>
      <c r="E241" s="47">
        <v>93230894</v>
      </c>
      <c r="F241" s="47">
        <v>90630894</v>
      </c>
      <c r="G241" s="47">
        <v>90630894</v>
      </c>
      <c r="H241" s="47">
        <v>90630894</v>
      </c>
      <c r="I241" s="48">
        <f t="shared" si="18"/>
        <v>5.8933021834348791</v>
      </c>
      <c r="J241" s="48">
        <f t="shared" si="19"/>
        <v>97.211224854284893</v>
      </c>
      <c r="K241" s="48">
        <f t="shared" si="20"/>
        <v>100</v>
      </c>
      <c r="L241" s="49">
        <f t="shared" si="21"/>
        <v>100</v>
      </c>
    </row>
    <row r="242" spans="2:12" ht="33.75" x14ac:dyDescent="0.2">
      <c r="B242" s="45" t="s">
        <v>331</v>
      </c>
      <c r="C242" s="50" t="s">
        <v>332</v>
      </c>
      <c r="D242" s="47">
        <v>13826184659</v>
      </c>
      <c r="E242" s="47">
        <v>6270640079</v>
      </c>
      <c r="F242" s="47">
        <v>5223365520</v>
      </c>
      <c r="G242" s="47">
        <v>3048367170</v>
      </c>
      <c r="H242" s="47">
        <v>3048367170</v>
      </c>
      <c r="I242" s="48">
        <f t="shared" si="18"/>
        <v>45.353365614990523</v>
      </c>
      <c r="J242" s="48">
        <f t="shared" si="19"/>
        <v>83.298761437332999</v>
      </c>
      <c r="K242" s="48">
        <f t="shared" si="20"/>
        <v>58.360211597828219</v>
      </c>
      <c r="L242" s="49">
        <f t="shared" si="21"/>
        <v>100</v>
      </c>
    </row>
    <row r="243" spans="2:12" ht="45" x14ac:dyDescent="0.2">
      <c r="B243" s="45" t="s">
        <v>333</v>
      </c>
      <c r="C243" s="50" t="s">
        <v>334</v>
      </c>
      <c r="D243" s="47">
        <v>90792998</v>
      </c>
      <c r="E243" s="47">
        <v>45000000</v>
      </c>
      <c r="F243" s="47">
        <v>0</v>
      </c>
      <c r="G243" s="47">
        <v>0</v>
      </c>
      <c r="H243" s="47">
        <v>0</v>
      </c>
      <c r="I243" s="48">
        <f t="shared" si="18"/>
        <v>49.563293416084797</v>
      </c>
      <c r="J243" s="48">
        <f t="shared" si="19"/>
        <v>0</v>
      </c>
      <c r="K243" s="48">
        <v>0</v>
      </c>
      <c r="L243" s="49">
        <v>0</v>
      </c>
    </row>
    <row r="244" spans="2:12" ht="22.5" x14ac:dyDescent="0.2">
      <c r="B244" s="45" t="s">
        <v>335</v>
      </c>
      <c r="C244" s="50" t="s">
        <v>336</v>
      </c>
      <c r="D244" s="47">
        <v>4491235</v>
      </c>
      <c r="E244" s="47">
        <v>4491235</v>
      </c>
      <c r="F244" s="47">
        <v>4491235</v>
      </c>
      <c r="G244" s="47">
        <v>4491235</v>
      </c>
      <c r="H244" s="47">
        <v>4491235</v>
      </c>
      <c r="I244" s="48">
        <f t="shared" si="18"/>
        <v>100</v>
      </c>
      <c r="J244" s="48">
        <f t="shared" si="19"/>
        <v>100</v>
      </c>
      <c r="K244" s="48">
        <f t="shared" si="20"/>
        <v>100</v>
      </c>
      <c r="L244" s="49">
        <f t="shared" si="21"/>
        <v>100</v>
      </c>
    </row>
    <row r="245" spans="2:12" x14ac:dyDescent="0.2">
      <c r="B245" s="45"/>
      <c r="C245" s="50"/>
      <c r="D245" s="47"/>
      <c r="E245" s="47"/>
      <c r="F245" s="47"/>
      <c r="G245" s="47"/>
      <c r="H245" s="47"/>
      <c r="I245" s="48"/>
      <c r="J245" s="48"/>
      <c r="K245" s="48"/>
      <c r="L245" s="49"/>
    </row>
    <row r="246" spans="2:12" ht="22.5" x14ac:dyDescent="0.2">
      <c r="B246" s="29" t="s">
        <v>337</v>
      </c>
      <c r="C246" s="30" t="s">
        <v>338</v>
      </c>
      <c r="D246" s="31">
        <f>D248</f>
        <v>4230000000</v>
      </c>
      <c r="E246" s="31">
        <v>3681332031</v>
      </c>
      <c r="F246" s="31">
        <v>2696724352</v>
      </c>
      <c r="G246" s="31">
        <v>1185379084.73</v>
      </c>
      <c r="H246" s="31">
        <v>1185379084.73</v>
      </c>
      <c r="I246" s="32">
        <f t="shared" si="18"/>
        <v>87.029126028368793</v>
      </c>
      <c r="J246" s="32">
        <f t="shared" si="19"/>
        <v>73.254037649721582</v>
      </c>
      <c r="K246" s="32">
        <f t="shared" si="20"/>
        <v>43.956256925216508</v>
      </c>
      <c r="L246" s="33">
        <f t="shared" si="21"/>
        <v>100</v>
      </c>
    </row>
    <row r="247" spans="2:12" x14ac:dyDescent="0.2">
      <c r="B247" s="29"/>
      <c r="C247" s="30"/>
      <c r="D247" s="31"/>
      <c r="E247" s="31"/>
      <c r="F247" s="31"/>
      <c r="G247" s="31"/>
      <c r="H247" s="31"/>
      <c r="I247" s="32"/>
      <c r="J247" s="32"/>
      <c r="K247" s="32"/>
      <c r="L247" s="33"/>
    </row>
    <row r="248" spans="2:12" x14ac:dyDescent="0.2">
      <c r="B248" s="29" t="s">
        <v>339</v>
      </c>
      <c r="C248" s="30" t="s">
        <v>260</v>
      </c>
      <c r="D248" s="31">
        <f>D250</f>
        <v>4230000000</v>
      </c>
      <c r="E248" s="31">
        <v>3681332031</v>
      </c>
      <c r="F248" s="31">
        <v>2696724352</v>
      </c>
      <c r="G248" s="31">
        <v>1185379084.73</v>
      </c>
      <c r="H248" s="31">
        <v>1185379084.73</v>
      </c>
      <c r="I248" s="32">
        <f t="shared" si="18"/>
        <v>87.029126028368793</v>
      </c>
      <c r="J248" s="32">
        <f t="shared" si="19"/>
        <v>73.254037649721582</v>
      </c>
      <c r="K248" s="32">
        <f t="shared" si="20"/>
        <v>43.956256925216508</v>
      </c>
      <c r="L248" s="33">
        <f t="shared" si="21"/>
        <v>100</v>
      </c>
    </row>
    <row r="249" spans="2:12" x14ac:dyDescent="0.2">
      <c r="B249" s="29"/>
      <c r="C249" s="30"/>
      <c r="D249" s="31"/>
      <c r="E249" s="31"/>
      <c r="F249" s="31"/>
      <c r="G249" s="31"/>
      <c r="H249" s="31"/>
      <c r="I249" s="32"/>
      <c r="J249" s="32"/>
      <c r="K249" s="32"/>
      <c r="L249" s="33"/>
    </row>
    <row r="250" spans="2:12" x14ac:dyDescent="0.2">
      <c r="B250" s="45" t="s">
        <v>340</v>
      </c>
      <c r="C250" s="50" t="s">
        <v>262</v>
      </c>
      <c r="D250" s="47">
        <f>D251+D252</f>
        <v>4230000000</v>
      </c>
      <c r="E250" s="47">
        <v>3681332031</v>
      </c>
      <c r="F250" s="47">
        <v>2696724352</v>
      </c>
      <c r="G250" s="47">
        <v>1185379084.73</v>
      </c>
      <c r="H250" s="47">
        <v>1185379084.73</v>
      </c>
      <c r="I250" s="48">
        <f t="shared" si="18"/>
        <v>87.029126028368793</v>
      </c>
      <c r="J250" s="48">
        <f t="shared" si="19"/>
        <v>73.254037649721582</v>
      </c>
      <c r="K250" s="48">
        <f t="shared" si="20"/>
        <v>43.956256925216508</v>
      </c>
      <c r="L250" s="49">
        <f t="shared" si="21"/>
        <v>100</v>
      </c>
    </row>
    <row r="251" spans="2:12" ht="33.75" x14ac:dyDescent="0.2">
      <c r="B251" s="24" t="s">
        <v>341</v>
      </c>
      <c r="C251" s="44" t="s">
        <v>342</v>
      </c>
      <c r="D251" s="26">
        <v>2930000000</v>
      </c>
      <c r="E251" s="26">
        <v>2844491552</v>
      </c>
      <c r="F251" s="26">
        <v>2063278380</v>
      </c>
      <c r="G251" s="26">
        <v>853471913.36000001</v>
      </c>
      <c r="H251" s="26">
        <v>853471913.36000001</v>
      </c>
      <c r="I251" s="27">
        <f t="shared" ref="I251:I338" si="22">E251/D251*100</f>
        <v>97.08162293515359</v>
      </c>
      <c r="J251" s="27">
        <f t="shared" ref="J251:J336" si="23">F251/E251*100</f>
        <v>72.535929261216523</v>
      </c>
      <c r="K251" s="27">
        <f t="shared" ref="K251:K333" si="24">G251/F251*100</f>
        <v>41.364845463073188</v>
      </c>
      <c r="L251" s="28">
        <f t="shared" ref="L251:L333" si="25">H251/G251*100</f>
        <v>100</v>
      </c>
    </row>
    <row r="252" spans="2:12" ht="23.25" thickBot="1" x14ac:dyDescent="0.25">
      <c r="B252" s="52" t="s">
        <v>343</v>
      </c>
      <c r="C252" s="63" t="s">
        <v>344</v>
      </c>
      <c r="D252" s="54">
        <v>1300000000</v>
      </c>
      <c r="E252" s="54">
        <v>836840479</v>
      </c>
      <c r="F252" s="54">
        <v>633445972</v>
      </c>
      <c r="G252" s="54">
        <v>331907171.37</v>
      </c>
      <c r="H252" s="54">
        <v>331907171.37</v>
      </c>
      <c r="I252" s="55">
        <f t="shared" si="22"/>
        <v>64.372344538461533</v>
      </c>
      <c r="J252" s="55">
        <f t="shared" si="23"/>
        <v>75.694948786051725</v>
      </c>
      <c r="K252" s="55">
        <f t="shared" si="24"/>
        <v>52.397076631817306</v>
      </c>
      <c r="L252" s="56">
        <f t="shared" si="25"/>
        <v>100</v>
      </c>
    </row>
    <row r="253" spans="2:12" ht="22.5" x14ac:dyDescent="0.2">
      <c r="B253" s="57" t="s">
        <v>345</v>
      </c>
      <c r="C253" s="58" t="s">
        <v>346</v>
      </c>
      <c r="D253" s="59">
        <f>D255</f>
        <v>3694266968</v>
      </c>
      <c r="E253" s="59">
        <v>967600484</v>
      </c>
      <c r="F253" s="59">
        <v>674901587</v>
      </c>
      <c r="G253" s="59">
        <v>110365000</v>
      </c>
      <c r="H253" s="59">
        <v>110365000</v>
      </c>
      <c r="I253" s="60">
        <f t="shared" si="22"/>
        <v>26.191948020579549</v>
      </c>
      <c r="J253" s="60">
        <f t="shared" si="23"/>
        <v>69.750025776134265</v>
      </c>
      <c r="K253" s="60">
        <f t="shared" si="24"/>
        <v>16.352754553531671</v>
      </c>
      <c r="L253" s="61">
        <f t="shared" si="25"/>
        <v>100</v>
      </c>
    </row>
    <row r="254" spans="2:12" x14ac:dyDescent="0.2">
      <c r="B254" s="29"/>
      <c r="C254" s="30"/>
      <c r="D254" s="31"/>
      <c r="E254" s="31"/>
      <c r="F254" s="31"/>
      <c r="G254" s="31"/>
      <c r="H254" s="31"/>
      <c r="I254" s="32"/>
      <c r="J254" s="32"/>
      <c r="K254" s="32"/>
      <c r="L254" s="33"/>
    </row>
    <row r="255" spans="2:12" x14ac:dyDescent="0.2">
      <c r="B255" s="29" t="s">
        <v>347</v>
      </c>
      <c r="C255" s="30" t="s">
        <v>348</v>
      </c>
      <c r="D255" s="31">
        <f>D257</f>
        <v>3694266968</v>
      </c>
      <c r="E255" s="31">
        <v>967600484</v>
      </c>
      <c r="F255" s="31">
        <v>674901587</v>
      </c>
      <c r="G255" s="31">
        <v>110365000</v>
      </c>
      <c r="H255" s="31">
        <v>110365000</v>
      </c>
      <c r="I255" s="32">
        <f t="shared" si="22"/>
        <v>26.191948020579549</v>
      </c>
      <c r="J255" s="32">
        <f t="shared" si="23"/>
        <v>69.750025776134265</v>
      </c>
      <c r="K255" s="32">
        <f t="shared" si="24"/>
        <v>16.352754553531671</v>
      </c>
      <c r="L255" s="33">
        <f t="shared" si="25"/>
        <v>100</v>
      </c>
    </row>
    <row r="256" spans="2:12" x14ac:dyDescent="0.2">
      <c r="B256" s="29"/>
      <c r="C256" s="30"/>
      <c r="D256" s="31"/>
      <c r="E256" s="31"/>
      <c r="F256" s="31"/>
      <c r="G256" s="31"/>
      <c r="H256" s="31"/>
      <c r="I256" s="32"/>
      <c r="J256" s="32"/>
      <c r="K256" s="32"/>
      <c r="L256" s="33"/>
    </row>
    <row r="257" spans="2:12" ht="22.5" x14ac:dyDescent="0.2">
      <c r="B257" s="45" t="s">
        <v>349</v>
      </c>
      <c r="C257" s="50" t="s">
        <v>350</v>
      </c>
      <c r="D257" s="47">
        <v>3694266968</v>
      </c>
      <c r="E257" s="47">
        <v>967600484</v>
      </c>
      <c r="F257" s="47">
        <v>674901587</v>
      </c>
      <c r="G257" s="47">
        <v>110365000</v>
      </c>
      <c r="H257" s="47">
        <v>110365000</v>
      </c>
      <c r="I257" s="48">
        <f t="shared" si="22"/>
        <v>26.191948020579549</v>
      </c>
      <c r="J257" s="48">
        <f t="shared" si="23"/>
        <v>69.750025776134265</v>
      </c>
      <c r="K257" s="48">
        <f t="shared" si="24"/>
        <v>16.352754553531671</v>
      </c>
      <c r="L257" s="49">
        <f t="shared" si="25"/>
        <v>100</v>
      </c>
    </row>
    <row r="258" spans="2:12" x14ac:dyDescent="0.2">
      <c r="B258" s="45"/>
      <c r="C258" s="50"/>
      <c r="D258" s="47"/>
      <c r="E258" s="47"/>
      <c r="F258" s="47"/>
      <c r="G258" s="47"/>
      <c r="H258" s="47"/>
      <c r="I258" s="48"/>
      <c r="J258" s="48"/>
      <c r="K258" s="48"/>
      <c r="L258" s="49"/>
    </row>
    <row r="259" spans="2:12" ht="33.75" x14ac:dyDescent="0.2">
      <c r="B259" s="29" t="s">
        <v>351</v>
      </c>
      <c r="C259" s="30" t="s">
        <v>352</v>
      </c>
      <c r="D259" s="31">
        <f>D261+D286</f>
        <v>20377235355</v>
      </c>
      <c r="E259" s="31">
        <v>17353153834</v>
      </c>
      <c r="F259" s="31">
        <v>9375505737</v>
      </c>
      <c r="G259" s="31">
        <v>4026941949</v>
      </c>
      <c r="H259" s="31">
        <v>3881555560</v>
      </c>
      <c r="I259" s="32">
        <f t="shared" si="22"/>
        <v>85.15951026566529</v>
      </c>
      <c r="J259" s="32">
        <f t="shared" si="23"/>
        <v>54.027676044861593</v>
      </c>
      <c r="K259" s="32">
        <f t="shared" si="24"/>
        <v>42.951730412876394</v>
      </c>
      <c r="L259" s="33">
        <f t="shared" si="25"/>
        <v>96.389657689599844</v>
      </c>
    </row>
    <row r="260" spans="2:12" x14ac:dyDescent="0.2">
      <c r="B260" s="29"/>
      <c r="C260" s="30"/>
      <c r="D260" s="31"/>
      <c r="E260" s="31"/>
      <c r="F260" s="31"/>
      <c r="G260" s="31"/>
      <c r="H260" s="31"/>
      <c r="I260" s="32"/>
      <c r="J260" s="32"/>
      <c r="K260" s="32"/>
      <c r="L260" s="33"/>
    </row>
    <row r="261" spans="2:12" ht="45" x14ac:dyDescent="0.2">
      <c r="B261" s="29" t="s">
        <v>353</v>
      </c>
      <c r="C261" s="30" t="s">
        <v>354</v>
      </c>
      <c r="D261" s="31">
        <f>D263+D268+D277</f>
        <v>882731170</v>
      </c>
      <c r="E261" s="31">
        <v>806910639</v>
      </c>
      <c r="F261" s="31">
        <v>574392197</v>
      </c>
      <c r="G261" s="31">
        <v>57724471</v>
      </c>
      <c r="H261" s="31">
        <v>47370359</v>
      </c>
      <c r="I261" s="32">
        <f t="shared" si="22"/>
        <v>91.410688375261515</v>
      </c>
      <c r="J261" s="32">
        <f t="shared" si="23"/>
        <v>71.18411497360367</v>
      </c>
      <c r="K261" s="32">
        <f t="shared" si="24"/>
        <v>10.049661416274427</v>
      </c>
      <c r="L261" s="33">
        <f t="shared" si="25"/>
        <v>82.062872434118972</v>
      </c>
    </row>
    <row r="262" spans="2:12" x14ac:dyDescent="0.2">
      <c r="B262" s="29"/>
      <c r="C262" s="30"/>
      <c r="D262" s="31"/>
      <c r="E262" s="31"/>
      <c r="F262" s="31"/>
      <c r="G262" s="31"/>
      <c r="H262" s="31"/>
      <c r="I262" s="32"/>
      <c r="J262" s="32"/>
      <c r="K262" s="32"/>
      <c r="L262" s="33"/>
    </row>
    <row r="263" spans="2:12" x14ac:dyDescent="0.2">
      <c r="B263" s="29" t="s">
        <v>355</v>
      </c>
      <c r="C263" s="30" t="s">
        <v>356</v>
      </c>
      <c r="D263" s="31">
        <f>D265</f>
        <v>264806186</v>
      </c>
      <c r="E263" s="31">
        <v>264806186</v>
      </c>
      <c r="F263" s="31">
        <v>89522453</v>
      </c>
      <c r="G263" s="31">
        <v>34522453</v>
      </c>
      <c r="H263" s="31">
        <v>24168341</v>
      </c>
      <c r="I263" s="32">
        <f t="shared" si="22"/>
        <v>100</v>
      </c>
      <c r="J263" s="32">
        <f t="shared" si="23"/>
        <v>33.806783124016597</v>
      </c>
      <c r="K263" s="32">
        <f t="shared" si="24"/>
        <v>38.562898851755101</v>
      </c>
      <c r="L263" s="33">
        <f t="shared" si="25"/>
        <v>70.007600560713342</v>
      </c>
    </row>
    <row r="264" spans="2:12" x14ac:dyDescent="0.2">
      <c r="B264" s="29"/>
      <c r="C264" s="30"/>
      <c r="D264" s="31"/>
      <c r="E264" s="31"/>
      <c r="F264" s="31"/>
      <c r="G264" s="31"/>
      <c r="H264" s="31"/>
      <c r="I264" s="32"/>
      <c r="J264" s="32"/>
      <c r="K264" s="32"/>
      <c r="L264" s="33"/>
    </row>
    <row r="265" spans="2:12" ht="22.5" x14ac:dyDescent="0.2">
      <c r="B265" s="45" t="s">
        <v>357</v>
      </c>
      <c r="C265" s="50" t="s">
        <v>358</v>
      </c>
      <c r="D265" s="47">
        <f>D266</f>
        <v>264806186</v>
      </c>
      <c r="E265" s="47">
        <v>264806186</v>
      </c>
      <c r="F265" s="47">
        <v>89522453</v>
      </c>
      <c r="G265" s="47">
        <v>34522453</v>
      </c>
      <c r="H265" s="47">
        <v>24168341</v>
      </c>
      <c r="I265" s="48">
        <f t="shared" si="22"/>
        <v>100</v>
      </c>
      <c r="J265" s="48">
        <f t="shared" si="23"/>
        <v>33.806783124016597</v>
      </c>
      <c r="K265" s="48">
        <f t="shared" si="24"/>
        <v>38.562898851755101</v>
      </c>
      <c r="L265" s="49">
        <f t="shared" si="25"/>
        <v>70.007600560713342</v>
      </c>
    </row>
    <row r="266" spans="2:12" x14ac:dyDescent="0.2">
      <c r="B266" s="24" t="s">
        <v>359</v>
      </c>
      <c r="C266" s="44" t="s">
        <v>360</v>
      </c>
      <c r="D266" s="26">
        <v>264806186</v>
      </c>
      <c r="E266" s="26">
        <v>264806186</v>
      </c>
      <c r="F266" s="26">
        <v>89522453</v>
      </c>
      <c r="G266" s="26">
        <v>34522453</v>
      </c>
      <c r="H266" s="26">
        <v>24168341</v>
      </c>
      <c r="I266" s="27">
        <f t="shared" si="22"/>
        <v>100</v>
      </c>
      <c r="J266" s="27">
        <f t="shared" si="23"/>
        <v>33.806783124016597</v>
      </c>
      <c r="K266" s="27">
        <f t="shared" si="24"/>
        <v>38.562898851755101</v>
      </c>
      <c r="L266" s="28">
        <f t="shared" si="25"/>
        <v>70.007600560713342</v>
      </c>
    </row>
    <row r="267" spans="2:12" x14ac:dyDescent="0.2">
      <c r="B267" s="24"/>
      <c r="C267" s="44"/>
      <c r="D267" s="26"/>
      <c r="E267" s="26"/>
      <c r="F267" s="26"/>
      <c r="G267" s="26"/>
      <c r="H267" s="26"/>
      <c r="I267" s="27"/>
      <c r="J267" s="27"/>
      <c r="K267" s="27"/>
      <c r="L267" s="28"/>
    </row>
    <row r="268" spans="2:12" ht="22.5" x14ac:dyDescent="0.2">
      <c r="B268" s="29" t="s">
        <v>361</v>
      </c>
      <c r="C268" s="30" t="s">
        <v>362</v>
      </c>
      <c r="D268" s="31">
        <f>D270+D273</f>
        <v>157798114</v>
      </c>
      <c r="E268" s="31">
        <v>81977583</v>
      </c>
      <c r="F268" s="31">
        <v>29885675</v>
      </c>
      <c r="G268" s="31">
        <v>23202018</v>
      </c>
      <c r="H268" s="31">
        <v>23202018</v>
      </c>
      <c r="I268" s="32">
        <f t="shared" si="22"/>
        <v>51.950926992701575</v>
      </c>
      <c r="J268" s="32">
        <f t="shared" si="23"/>
        <v>36.455911367867486</v>
      </c>
      <c r="K268" s="32">
        <f t="shared" si="24"/>
        <v>77.635917542434626</v>
      </c>
      <c r="L268" s="33">
        <f t="shared" si="25"/>
        <v>100</v>
      </c>
    </row>
    <row r="269" spans="2:12" x14ac:dyDescent="0.2">
      <c r="B269" s="29"/>
      <c r="C269" s="30"/>
      <c r="D269" s="31"/>
      <c r="E269" s="31"/>
      <c r="F269" s="31"/>
      <c r="G269" s="31"/>
      <c r="H269" s="31"/>
      <c r="I269" s="32"/>
      <c r="J269" s="32"/>
      <c r="K269" s="32"/>
      <c r="L269" s="33"/>
    </row>
    <row r="270" spans="2:12" ht="22.5" x14ac:dyDescent="0.2">
      <c r="B270" s="45" t="s">
        <v>363</v>
      </c>
      <c r="C270" s="50" t="s">
        <v>364</v>
      </c>
      <c r="D270" s="47">
        <f>D271+D272</f>
        <v>145816918</v>
      </c>
      <c r="E270" s="47">
        <v>69996387</v>
      </c>
      <c r="F270" s="47">
        <v>29885675</v>
      </c>
      <c r="G270" s="47">
        <v>23202018</v>
      </c>
      <c r="H270" s="47">
        <v>23202018</v>
      </c>
      <c r="I270" s="48">
        <f t="shared" si="22"/>
        <v>48.002925833338487</v>
      </c>
      <c r="J270" s="48">
        <f t="shared" si="23"/>
        <v>42.696025153412556</v>
      </c>
      <c r="K270" s="48">
        <f t="shared" si="24"/>
        <v>77.635917542434626</v>
      </c>
      <c r="L270" s="49">
        <f t="shared" si="25"/>
        <v>100</v>
      </c>
    </row>
    <row r="271" spans="2:12" x14ac:dyDescent="0.2">
      <c r="B271" s="24" t="s">
        <v>365</v>
      </c>
      <c r="C271" s="44" t="s">
        <v>366</v>
      </c>
      <c r="D271" s="26">
        <v>81364853</v>
      </c>
      <c r="E271" s="26">
        <v>33380369</v>
      </c>
      <c r="F271" s="26">
        <v>6683657</v>
      </c>
      <c r="G271" s="26">
        <v>0</v>
      </c>
      <c r="H271" s="26">
        <v>0</v>
      </c>
      <c r="I271" s="27">
        <f t="shared" si="22"/>
        <v>41.025538385720431</v>
      </c>
      <c r="J271" s="27">
        <f t="shared" si="23"/>
        <v>20.022717543955252</v>
      </c>
      <c r="K271" s="27">
        <f t="shared" si="24"/>
        <v>0</v>
      </c>
      <c r="L271" s="28">
        <v>0</v>
      </c>
    </row>
    <row r="272" spans="2:12" ht="12.75" customHeight="1" x14ac:dyDescent="0.2">
      <c r="B272" s="24" t="s">
        <v>367</v>
      </c>
      <c r="C272" s="44" t="s">
        <v>368</v>
      </c>
      <c r="D272" s="26">
        <v>64452065</v>
      </c>
      <c r="E272" s="26">
        <v>36616018</v>
      </c>
      <c r="F272" s="26">
        <v>23202018</v>
      </c>
      <c r="G272" s="26">
        <v>23202018</v>
      </c>
      <c r="H272" s="26">
        <v>23202018</v>
      </c>
      <c r="I272" s="27">
        <f t="shared" si="22"/>
        <v>56.811241036264704</v>
      </c>
      <c r="J272" s="27">
        <f t="shared" si="23"/>
        <v>63.365759761206149</v>
      </c>
      <c r="K272" s="27">
        <f t="shared" si="24"/>
        <v>100</v>
      </c>
      <c r="L272" s="28">
        <f t="shared" si="25"/>
        <v>100</v>
      </c>
    </row>
    <row r="273" spans="2:12" ht="12.75" customHeight="1" x14ac:dyDescent="0.2">
      <c r="B273" s="45" t="s">
        <v>369</v>
      </c>
      <c r="C273" s="50" t="s">
        <v>370</v>
      </c>
      <c r="D273" s="47">
        <f>D274+D275</f>
        <v>11981196</v>
      </c>
      <c r="E273" s="47">
        <v>11981196</v>
      </c>
      <c r="F273" s="47">
        <v>0</v>
      </c>
      <c r="G273" s="47">
        <v>0</v>
      </c>
      <c r="H273" s="47">
        <v>0</v>
      </c>
      <c r="I273" s="48">
        <f t="shared" si="22"/>
        <v>100</v>
      </c>
      <c r="J273" s="48">
        <f t="shared" si="23"/>
        <v>0</v>
      </c>
      <c r="K273" s="48">
        <v>0</v>
      </c>
      <c r="L273" s="49">
        <v>0</v>
      </c>
    </row>
    <row r="274" spans="2:12" ht="12.75" customHeight="1" x14ac:dyDescent="0.2">
      <c r="B274" s="24" t="s">
        <v>371</v>
      </c>
      <c r="C274" s="44" t="s">
        <v>372</v>
      </c>
      <c r="D274" s="26">
        <v>9000000</v>
      </c>
      <c r="E274" s="26">
        <v>9000000</v>
      </c>
      <c r="F274" s="26">
        <v>0</v>
      </c>
      <c r="G274" s="26">
        <v>0</v>
      </c>
      <c r="H274" s="26">
        <v>0</v>
      </c>
      <c r="I274" s="27">
        <f t="shared" si="22"/>
        <v>100</v>
      </c>
      <c r="J274" s="27">
        <f t="shared" si="23"/>
        <v>0</v>
      </c>
      <c r="K274" s="27">
        <v>0</v>
      </c>
      <c r="L274" s="28">
        <v>0</v>
      </c>
    </row>
    <row r="275" spans="2:12" ht="12.75" customHeight="1" x14ac:dyDescent="0.2">
      <c r="B275" s="24" t="s">
        <v>373</v>
      </c>
      <c r="C275" s="44" t="s">
        <v>374</v>
      </c>
      <c r="D275" s="26">
        <v>2981196</v>
      </c>
      <c r="E275" s="26">
        <v>2981196</v>
      </c>
      <c r="F275" s="26">
        <v>0</v>
      </c>
      <c r="G275" s="26">
        <v>0</v>
      </c>
      <c r="H275" s="26">
        <v>0</v>
      </c>
      <c r="I275" s="27">
        <f t="shared" si="22"/>
        <v>100</v>
      </c>
      <c r="J275" s="27">
        <f t="shared" si="23"/>
        <v>0</v>
      </c>
      <c r="K275" s="27">
        <v>0</v>
      </c>
      <c r="L275" s="28">
        <v>0</v>
      </c>
    </row>
    <row r="276" spans="2:12" ht="12.75" customHeight="1" x14ac:dyDescent="0.2">
      <c r="B276" s="24"/>
      <c r="C276" s="44"/>
      <c r="D276" s="26"/>
      <c r="E276" s="26"/>
      <c r="F276" s="26"/>
      <c r="G276" s="26"/>
      <c r="H276" s="26"/>
      <c r="I276" s="27"/>
      <c r="J276" s="27"/>
      <c r="K276" s="27"/>
      <c r="L276" s="28"/>
    </row>
    <row r="277" spans="2:12" ht="12.75" customHeight="1" x14ac:dyDescent="0.2">
      <c r="B277" s="29" t="s">
        <v>375</v>
      </c>
      <c r="C277" s="30" t="s">
        <v>376</v>
      </c>
      <c r="D277" s="31">
        <f>D279+D283</f>
        <v>460126870</v>
      </c>
      <c r="E277" s="31">
        <v>460126870</v>
      </c>
      <c r="F277" s="31">
        <v>454984069</v>
      </c>
      <c r="G277" s="31">
        <v>0</v>
      </c>
      <c r="H277" s="31">
        <v>0</v>
      </c>
      <c r="I277" s="32">
        <f t="shared" si="22"/>
        <v>100</v>
      </c>
      <c r="J277" s="32">
        <f t="shared" si="23"/>
        <v>98.882308046908889</v>
      </c>
      <c r="K277" s="32">
        <f t="shared" si="24"/>
        <v>0</v>
      </c>
      <c r="L277" s="33">
        <v>0</v>
      </c>
    </row>
    <row r="278" spans="2:12" ht="12.75" customHeight="1" x14ac:dyDescent="0.2">
      <c r="B278" s="29"/>
      <c r="C278" s="30"/>
      <c r="D278" s="31"/>
      <c r="E278" s="31"/>
      <c r="F278" s="31"/>
      <c r="G278" s="31"/>
      <c r="H278" s="31"/>
      <c r="I278" s="32"/>
      <c r="J278" s="32"/>
      <c r="K278" s="32"/>
      <c r="L278" s="33"/>
    </row>
    <row r="279" spans="2:12" ht="12.75" customHeight="1" x14ac:dyDescent="0.2">
      <c r="B279" s="45" t="s">
        <v>377</v>
      </c>
      <c r="C279" s="50" t="s">
        <v>378</v>
      </c>
      <c r="D279" s="47">
        <f>D280+D281+D282</f>
        <v>455126870</v>
      </c>
      <c r="E279" s="47">
        <v>455126870</v>
      </c>
      <c r="F279" s="47">
        <v>454984069</v>
      </c>
      <c r="G279" s="47">
        <v>0</v>
      </c>
      <c r="H279" s="47">
        <v>0</v>
      </c>
      <c r="I279" s="48">
        <f t="shared" si="22"/>
        <v>100</v>
      </c>
      <c r="J279" s="48">
        <f t="shared" si="23"/>
        <v>99.968623913591387</v>
      </c>
      <c r="K279" s="48">
        <f t="shared" si="24"/>
        <v>0</v>
      </c>
      <c r="L279" s="49">
        <v>0</v>
      </c>
    </row>
    <row r="280" spans="2:12" ht="12.75" customHeight="1" x14ac:dyDescent="0.2">
      <c r="B280" s="24" t="s">
        <v>379</v>
      </c>
      <c r="C280" s="44" t="s">
        <v>380</v>
      </c>
      <c r="D280" s="26">
        <v>453222869</v>
      </c>
      <c r="E280" s="26">
        <v>453222869</v>
      </c>
      <c r="F280" s="26">
        <v>453222869</v>
      </c>
      <c r="G280" s="26">
        <v>0</v>
      </c>
      <c r="H280" s="26">
        <v>0</v>
      </c>
      <c r="I280" s="27">
        <f t="shared" si="22"/>
        <v>100</v>
      </c>
      <c r="J280" s="27">
        <f t="shared" si="23"/>
        <v>100</v>
      </c>
      <c r="K280" s="27">
        <f t="shared" si="24"/>
        <v>0</v>
      </c>
      <c r="L280" s="28">
        <v>0</v>
      </c>
    </row>
    <row r="281" spans="2:12" ht="12.75" customHeight="1" thickBot="1" x14ac:dyDescent="0.25">
      <c r="B281" s="52" t="s">
        <v>381</v>
      </c>
      <c r="C281" s="63" t="s">
        <v>382</v>
      </c>
      <c r="D281" s="54">
        <v>1761200</v>
      </c>
      <c r="E281" s="54">
        <v>1761200</v>
      </c>
      <c r="F281" s="54">
        <v>1761200</v>
      </c>
      <c r="G281" s="54">
        <v>0</v>
      </c>
      <c r="H281" s="54">
        <v>0</v>
      </c>
      <c r="I281" s="55">
        <f t="shared" si="22"/>
        <v>100</v>
      </c>
      <c r="J281" s="55">
        <f t="shared" si="23"/>
        <v>100</v>
      </c>
      <c r="K281" s="55">
        <f t="shared" si="24"/>
        <v>0</v>
      </c>
      <c r="L281" s="56">
        <v>0</v>
      </c>
    </row>
    <row r="282" spans="2:12" ht="12.75" customHeight="1" x14ac:dyDescent="0.2">
      <c r="B282" s="16" t="s">
        <v>383</v>
      </c>
      <c r="C282" s="64" t="s">
        <v>384</v>
      </c>
      <c r="D282" s="18">
        <v>142801</v>
      </c>
      <c r="E282" s="18">
        <v>142801</v>
      </c>
      <c r="F282" s="18">
        <v>0</v>
      </c>
      <c r="G282" s="18">
        <v>0</v>
      </c>
      <c r="H282" s="18">
        <v>0</v>
      </c>
      <c r="I282" s="65">
        <f t="shared" si="22"/>
        <v>100</v>
      </c>
      <c r="J282" s="65">
        <f t="shared" si="23"/>
        <v>0</v>
      </c>
      <c r="K282" s="65">
        <v>0</v>
      </c>
      <c r="L282" s="66">
        <v>0</v>
      </c>
    </row>
    <row r="283" spans="2:12" ht="22.5" x14ac:dyDescent="0.2">
      <c r="B283" s="45" t="s">
        <v>385</v>
      </c>
      <c r="C283" s="50" t="s">
        <v>386</v>
      </c>
      <c r="D283" s="47">
        <f>D284</f>
        <v>5000000</v>
      </c>
      <c r="E283" s="47">
        <v>5000000</v>
      </c>
      <c r="F283" s="47">
        <v>0</v>
      </c>
      <c r="G283" s="47">
        <v>0</v>
      </c>
      <c r="H283" s="47">
        <v>0</v>
      </c>
      <c r="I283" s="48">
        <f t="shared" si="22"/>
        <v>100</v>
      </c>
      <c r="J283" s="48">
        <f t="shared" si="23"/>
        <v>0</v>
      </c>
      <c r="K283" s="48">
        <v>0</v>
      </c>
      <c r="L283" s="49">
        <v>0</v>
      </c>
    </row>
    <row r="284" spans="2:12" x14ac:dyDescent="0.2">
      <c r="B284" s="24" t="s">
        <v>387</v>
      </c>
      <c r="C284" s="44" t="s">
        <v>388</v>
      </c>
      <c r="D284" s="26">
        <v>5000000</v>
      </c>
      <c r="E284" s="26">
        <v>5000000</v>
      </c>
      <c r="F284" s="26">
        <v>0</v>
      </c>
      <c r="G284" s="26">
        <v>0</v>
      </c>
      <c r="H284" s="26">
        <v>0</v>
      </c>
      <c r="I284" s="27">
        <f t="shared" si="22"/>
        <v>100</v>
      </c>
      <c r="J284" s="27">
        <f t="shared" si="23"/>
        <v>0</v>
      </c>
      <c r="K284" s="27">
        <v>0</v>
      </c>
      <c r="L284" s="28">
        <v>0</v>
      </c>
    </row>
    <row r="285" spans="2:12" x14ac:dyDescent="0.2">
      <c r="B285" s="24"/>
      <c r="C285" s="44"/>
      <c r="D285" s="26"/>
      <c r="E285" s="26"/>
      <c r="F285" s="26"/>
      <c r="G285" s="26"/>
      <c r="H285" s="26"/>
      <c r="I285" s="27"/>
      <c r="J285" s="27"/>
      <c r="K285" s="27"/>
      <c r="L285" s="28"/>
    </row>
    <row r="286" spans="2:12" ht="33.75" x14ac:dyDescent="0.2">
      <c r="B286" s="29" t="s">
        <v>389</v>
      </c>
      <c r="C286" s="30" t="s">
        <v>390</v>
      </c>
      <c r="D286" s="31">
        <f>D288+D293+D303</f>
        <v>19494504185</v>
      </c>
      <c r="E286" s="31">
        <v>16546243195</v>
      </c>
      <c r="F286" s="31">
        <v>8801113540</v>
      </c>
      <c r="G286" s="31">
        <v>3969217478</v>
      </c>
      <c r="H286" s="31">
        <v>3834185201</v>
      </c>
      <c r="I286" s="32">
        <f t="shared" si="22"/>
        <v>84.87645050101591</v>
      </c>
      <c r="J286" s="32">
        <f t="shared" si="23"/>
        <v>53.191007990620797</v>
      </c>
      <c r="K286" s="32">
        <f t="shared" si="24"/>
        <v>45.099037297500885</v>
      </c>
      <c r="L286" s="33">
        <f t="shared" si="25"/>
        <v>96.598012637290921</v>
      </c>
    </row>
    <row r="287" spans="2:12" x14ac:dyDescent="0.2">
      <c r="B287" s="29"/>
      <c r="C287" s="30"/>
      <c r="D287" s="31"/>
      <c r="E287" s="31"/>
      <c r="F287" s="31"/>
      <c r="G287" s="31"/>
      <c r="H287" s="31"/>
      <c r="I287" s="32"/>
      <c r="J287" s="32"/>
      <c r="K287" s="32"/>
      <c r="L287" s="33"/>
    </row>
    <row r="288" spans="2:12" ht="12.75" customHeight="1" x14ac:dyDescent="0.2">
      <c r="B288" s="29" t="s">
        <v>391</v>
      </c>
      <c r="C288" s="30" t="s">
        <v>356</v>
      </c>
      <c r="D288" s="31">
        <f>D290</f>
        <v>9500000000</v>
      </c>
      <c r="E288" s="31">
        <v>8491517058</v>
      </c>
      <c r="F288" s="31">
        <v>5183994954</v>
      </c>
      <c r="G288" s="31">
        <v>1356019275</v>
      </c>
      <c r="H288" s="31">
        <v>1227890684</v>
      </c>
      <c r="I288" s="32">
        <f t="shared" si="22"/>
        <v>89.384390084210537</v>
      </c>
      <c r="J288" s="32">
        <f t="shared" si="23"/>
        <v>61.049102517153543</v>
      </c>
      <c r="K288" s="32">
        <f t="shared" si="24"/>
        <v>26.157804686011275</v>
      </c>
      <c r="L288" s="33">
        <f t="shared" si="25"/>
        <v>90.551123176328005</v>
      </c>
    </row>
    <row r="289" spans="2:12" ht="12.75" customHeight="1" x14ac:dyDescent="0.2">
      <c r="B289" s="29"/>
      <c r="C289" s="30"/>
      <c r="D289" s="31"/>
      <c r="E289" s="31"/>
      <c r="F289" s="31"/>
      <c r="G289" s="31"/>
      <c r="H289" s="31"/>
      <c r="I289" s="32"/>
      <c r="J289" s="32"/>
      <c r="K289" s="32"/>
      <c r="L289" s="33"/>
    </row>
    <row r="290" spans="2:12" ht="22.5" x14ac:dyDescent="0.2">
      <c r="B290" s="45" t="s">
        <v>392</v>
      </c>
      <c r="C290" s="50" t="s">
        <v>358</v>
      </c>
      <c r="D290" s="47">
        <f>D291</f>
        <v>9500000000</v>
      </c>
      <c r="E290" s="47">
        <v>8491517058</v>
      </c>
      <c r="F290" s="47">
        <v>5183994954</v>
      </c>
      <c r="G290" s="47">
        <v>1356019275</v>
      </c>
      <c r="H290" s="47">
        <v>1227890684</v>
      </c>
      <c r="I290" s="48">
        <f t="shared" si="22"/>
        <v>89.384390084210537</v>
      </c>
      <c r="J290" s="48">
        <f t="shared" si="23"/>
        <v>61.049102517153543</v>
      </c>
      <c r="K290" s="48">
        <f t="shared" si="24"/>
        <v>26.157804686011275</v>
      </c>
      <c r="L290" s="49">
        <f t="shared" si="25"/>
        <v>90.551123176328005</v>
      </c>
    </row>
    <row r="291" spans="2:12" ht="12.75" customHeight="1" x14ac:dyDescent="0.2">
      <c r="B291" s="24" t="s">
        <v>393</v>
      </c>
      <c r="C291" s="44" t="s">
        <v>394</v>
      </c>
      <c r="D291" s="26">
        <v>9500000000</v>
      </c>
      <c r="E291" s="26">
        <v>8491517058</v>
      </c>
      <c r="F291" s="26">
        <v>5183994954</v>
      </c>
      <c r="G291" s="26">
        <v>1356019275</v>
      </c>
      <c r="H291" s="26">
        <v>1227890684</v>
      </c>
      <c r="I291" s="27">
        <f t="shared" si="22"/>
        <v>89.384390084210537</v>
      </c>
      <c r="J291" s="27">
        <f t="shared" si="23"/>
        <v>61.049102517153543</v>
      </c>
      <c r="K291" s="27">
        <f t="shared" si="24"/>
        <v>26.157804686011275</v>
      </c>
      <c r="L291" s="28">
        <f t="shared" si="25"/>
        <v>90.551123176328005</v>
      </c>
    </row>
    <row r="292" spans="2:12" ht="12.75" customHeight="1" x14ac:dyDescent="0.2">
      <c r="B292" s="24"/>
      <c r="C292" s="44"/>
      <c r="D292" s="26"/>
      <c r="E292" s="26"/>
      <c r="F292" s="26"/>
      <c r="G292" s="26"/>
      <c r="H292" s="26"/>
      <c r="I292" s="27"/>
      <c r="J292" s="27"/>
      <c r="K292" s="27"/>
      <c r="L292" s="28"/>
    </row>
    <row r="293" spans="2:12" ht="12.75" customHeight="1" x14ac:dyDescent="0.2">
      <c r="B293" s="29" t="s">
        <v>395</v>
      </c>
      <c r="C293" s="30" t="s">
        <v>396</v>
      </c>
      <c r="D293" s="31">
        <f>D295+D298</f>
        <v>8157177349</v>
      </c>
      <c r="E293" s="31">
        <v>6650525571</v>
      </c>
      <c r="F293" s="31">
        <v>2761733135</v>
      </c>
      <c r="G293" s="31">
        <v>2359424378</v>
      </c>
      <c r="H293" s="31">
        <v>2356520692</v>
      </c>
      <c r="I293" s="32">
        <f t="shared" si="22"/>
        <v>81.529741066807844</v>
      </c>
      <c r="J293" s="32">
        <f t="shared" si="23"/>
        <v>41.52653960226386</v>
      </c>
      <c r="K293" s="32">
        <f t="shared" si="24"/>
        <v>85.43274323281058</v>
      </c>
      <c r="L293" s="33">
        <f t="shared" si="25"/>
        <v>99.876932440510714</v>
      </c>
    </row>
    <row r="294" spans="2:12" ht="12.75" customHeight="1" x14ac:dyDescent="0.2">
      <c r="B294" s="29"/>
      <c r="C294" s="30"/>
      <c r="D294" s="31"/>
      <c r="E294" s="31"/>
      <c r="F294" s="31"/>
      <c r="G294" s="31"/>
      <c r="H294" s="31"/>
      <c r="I294" s="32"/>
      <c r="J294" s="32"/>
      <c r="K294" s="32"/>
      <c r="L294" s="33"/>
    </row>
    <row r="295" spans="2:12" ht="12.75" customHeight="1" x14ac:dyDescent="0.2">
      <c r="B295" s="45" t="s">
        <v>397</v>
      </c>
      <c r="C295" s="50" t="s">
        <v>398</v>
      </c>
      <c r="D295" s="47">
        <f>D296+D297</f>
        <v>4909276365</v>
      </c>
      <c r="E295" s="47">
        <v>4808083907</v>
      </c>
      <c r="F295" s="47">
        <v>1881767717</v>
      </c>
      <c r="G295" s="47">
        <v>1557398045</v>
      </c>
      <c r="H295" s="47">
        <v>1554494359</v>
      </c>
      <c r="I295" s="48">
        <f t="shared" si="22"/>
        <v>97.938750021868032</v>
      </c>
      <c r="J295" s="48">
        <f t="shared" si="23"/>
        <v>39.137580653706337</v>
      </c>
      <c r="K295" s="48">
        <f t="shared" si="24"/>
        <v>82.762502030956028</v>
      </c>
      <c r="L295" s="49">
        <f t="shared" si="25"/>
        <v>99.813555307243234</v>
      </c>
    </row>
    <row r="296" spans="2:12" ht="12.75" customHeight="1" x14ac:dyDescent="0.2">
      <c r="B296" s="24" t="s">
        <v>399</v>
      </c>
      <c r="C296" s="44" t="s">
        <v>400</v>
      </c>
      <c r="D296" s="26">
        <v>2909276365</v>
      </c>
      <c r="E296" s="26">
        <v>2827045222</v>
      </c>
      <c r="F296" s="26">
        <v>1172806470</v>
      </c>
      <c r="G296" s="26">
        <v>913024629</v>
      </c>
      <c r="H296" s="26">
        <v>910120943</v>
      </c>
      <c r="I296" s="27">
        <f t="shared" si="22"/>
        <v>97.173484651053428</v>
      </c>
      <c r="J296" s="27">
        <f t="shared" si="23"/>
        <v>41.485239106656216</v>
      </c>
      <c r="K296" s="27">
        <f t="shared" si="24"/>
        <v>77.84955594591834</v>
      </c>
      <c r="L296" s="28">
        <f t="shared" si="25"/>
        <v>99.681970682085506</v>
      </c>
    </row>
    <row r="297" spans="2:12" ht="12.75" customHeight="1" x14ac:dyDescent="0.2">
      <c r="B297" s="24" t="s">
        <v>401</v>
      </c>
      <c r="C297" s="44" t="s">
        <v>402</v>
      </c>
      <c r="D297" s="26">
        <v>2000000000</v>
      </c>
      <c r="E297" s="26">
        <v>1981038685</v>
      </c>
      <c r="F297" s="26">
        <v>708961247</v>
      </c>
      <c r="G297" s="26">
        <v>644373416</v>
      </c>
      <c r="H297" s="26">
        <v>644373416</v>
      </c>
      <c r="I297" s="27">
        <f t="shared" si="22"/>
        <v>99.051934250000002</v>
      </c>
      <c r="J297" s="27">
        <f t="shared" si="23"/>
        <v>35.787349957782375</v>
      </c>
      <c r="K297" s="27">
        <f t="shared" si="24"/>
        <v>90.889793867675252</v>
      </c>
      <c r="L297" s="28">
        <f t="shared" si="25"/>
        <v>100</v>
      </c>
    </row>
    <row r="298" spans="2:12" ht="12.75" customHeight="1" x14ac:dyDescent="0.2">
      <c r="B298" s="45" t="s">
        <v>403</v>
      </c>
      <c r="C298" s="50" t="s">
        <v>404</v>
      </c>
      <c r="D298" s="47">
        <f>D299+D300+D301</f>
        <v>3247900984</v>
      </c>
      <c r="E298" s="47">
        <v>1842441664</v>
      </c>
      <c r="F298" s="47">
        <v>879965418</v>
      </c>
      <c r="G298" s="47">
        <v>802026333</v>
      </c>
      <c r="H298" s="47">
        <v>802026333</v>
      </c>
      <c r="I298" s="48">
        <f t="shared" si="22"/>
        <v>56.7271500293988</v>
      </c>
      <c r="J298" s="48">
        <f t="shared" si="23"/>
        <v>47.760829294837308</v>
      </c>
      <c r="K298" s="48">
        <f t="shared" si="24"/>
        <v>91.142937733037144</v>
      </c>
      <c r="L298" s="49">
        <f t="shared" si="25"/>
        <v>100</v>
      </c>
    </row>
    <row r="299" spans="2:12" ht="12.75" customHeight="1" x14ac:dyDescent="0.2">
      <c r="B299" s="24" t="s">
        <v>405</v>
      </c>
      <c r="C299" s="44" t="s">
        <v>406</v>
      </c>
      <c r="D299" s="26">
        <v>1993013297</v>
      </c>
      <c r="E299" s="26">
        <v>1063509641</v>
      </c>
      <c r="F299" s="26">
        <v>523499963</v>
      </c>
      <c r="G299" s="26">
        <v>498404123</v>
      </c>
      <c r="H299" s="26">
        <v>498404123</v>
      </c>
      <c r="I299" s="27">
        <f t="shared" si="22"/>
        <v>53.361893902105763</v>
      </c>
      <c r="J299" s="27">
        <f t="shared" si="23"/>
        <v>49.223809810295833</v>
      </c>
      <c r="K299" s="27">
        <f t="shared" si="24"/>
        <v>95.206142927654795</v>
      </c>
      <c r="L299" s="28">
        <f t="shared" si="25"/>
        <v>100</v>
      </c>
    </row>
    <row r="300" spans="2:12" ht="12.75" customHeight="1" x14ac:dyDescent="0.2">
      <c r="B300" s="24" t="s">
        <v>407</v>
      </c>
      <c r="C300" s="44" t="s">
        <v>408</v>
      </c>
      <c r="D300" s="26">
        <v>1090978637</v>
      </c>
      <c r="E300" s="26">
        <v>777919023</v>
      </c>
      <c r="F300" s="26">
        <v>355452455</v>
      </c>
      <c r="G300" s="26">
        <v>302609210</v>
      </c>
      <c r="H300" s="26">
        <v>302609210</v>
      </c>
      <c r="I300" s="27">
        <f t="shared" si="22"/>
        <v>71.304698058904336</v>
      </c>
      <c r="J300" s="27">
        <f t="shared" si="23"/>
        <v>45.692732082732476</v>
      </c>
      <c r="K300" s="27">
        <f t="shared" si="24"/>
        <v>85.133526507785689</v>
      </c>
      <c r="L300" s="28">
        <f t="shared" si="25"/>
        <v>100</v>
      </c>
    </row>
    <row r="301" spans="2:12" ht="22.5" x14ac:dyDescent="0.2">
      <c r="B301" s="24" t="s">
        <v>409</v>
      </c>
      <c r="C301" s="44" t="s">
        <v>410</v>
      </c>
      <c r="D301" s="26">
        <v>163909050</v>
      </c>
      <c r="E301" s="26">
        <v>1013000</v>
      </c>
      <c r="F301" s="26">
        <v>1013000</v>
      </c>
      <c r="G301" s="26">
        <v>1013000</v>
      </c>
      <c r="H301" s="26">
        <v>1013000</v>
      </c>
      <c r="I301" s="27">
        <f t="shared" si="22"/>
        <v>0.6180256672831671</v>
      </c>
      <c r="J301" s="27">
        <f t="shared" si="23"/>
        <v>100</v>
      </c>
      <c r="K301" s="27">
        <f t="shared" si="24"/>
        <v>100</v>
      </c>
      <c r="L301" s="28">
        <f t="shared" si="25"/>
        <v>100</v>
      </c>
    </row>
    <row r="302" spans="2:12" x14ac:dyDescent="0.2">
      <c r="B302" s="24"/>
      <c r="C302" s="44"/>
      <c r="D302" s="26"/>
      <c r="E302" s="26"/>
      <c r="F302" s="26"/>
      <c r="G302" s="26"/>
      <c r="H302" s="26"/>
      <c r="I302" s="27"/>
      <c r="J302" s="27"/>
      <c r="K302" s="27"/>
      <c r="L302" s="28"/>
    </row>
    <row r="303" spans="2:12" ht="12.75" customHeight="1" x14ac:dyDescent="0.2">
      <c r="B303" s="29" t="s">
        <v>411</v>
      </c>
      <c r="C303" s="30" t="s">
        <v>412</v>
      </c>
      <c r="D303" s="31">
        <f>D305+D312</f>
        <v>1837326836</v>
      </c>
      <c r="E303" s="31">
        <v>1404200566</v>
      </c>
      <c r="F303" s="31">
        <v>855385451</v>
      </c>
      <c r="G303" s="31">
        <v>253773825</v>
      </c>
      <c r="H303" s="31">
        <v>249773825</v>
      </c>
      <c r="I303" s="32">
        <f t="shared" si="22"/>
        <v>76.426280751281638</v>
      </c>
      <c r="J303" s="32">
        <f t="shared" si="23"/>
        <v>60.916187595383718</v>
      </c>
      <c r="K303" s="32">
        <f t="shared" si="24"/>
        <v>29.667774300266885</v>
      </c>
      <c r="L303" s="33">
        <f t="shared" si="25"/>
        <v>98.423793312805202</v>
      </c>
    </row>
    <row r="304" spans="2:12" ht="12.75" customHeight="1" x14ac:dyDescent="0.2">
      <c r="B304" s="29"/>
      <c r="C304" s="30"/>
      <c r="D304" s="31"/>
      <c r="E304" s="31"/>
      <c r="F304" s="31"/>
      <c r="G304" s="31"/>
      <c r="H304" s="31"/>
      <c r="I304" s="32"/>
      <c r="J304" s="32"/>
      <c r="K304" s="32"/>
      <c r="L304" s="33"/>
    </row>
    <row r="305" spans="2:12" ht="12.75" customHeight="1" x14ac:dyDescent="0.2">
      <c r="B305" s="45" t="s">
        <v>413</v>
      </c>
      <c r="C305" s="50" t="s">
        <v>414</v>
      </c>
      <c r="D305" s="47">
        <f>D306+D307+D308+D309+D310+D311</f>
        <v>1697955948</v>
      </c>
      <c r="E305" s="47">
        <v>1286684218</v>
      </c>
      <c r="F305" s="47">
        <v>804798782</v>
      </c>
      <c r="G305" s="47">
        <v>253773825</v>
      </c>
      <c r="H305" s="47">
        <v>249773825</v>
      </c>
      <c r="I305" s="48">
        <f t="shared" si="22"/>
        <v>75.778421667274017</v>
      </c>
      <c r="J305" s="48">
        <f t="shared" si="23"/>
        <v>62.548274917909964</v>
      </c>
      <c r="K305" s="48">
        <f t="shared" si="24"/>
        <v>31.532580649457291</v>
      </c>
      <c r="L305" s="49">
        <f t="shared" si="25"/>
        <v>98.423793312805202</v>
      </c>
    </row>
    <row r="306" spans="2:12" ht="12.75" customHeight="1" x14ac:dyDescent="0.2">
      <c r="B306" s="24" t="s">
        <v>415</v>
      </c>
      <c r="C306" s="44" t="s">
        <v>380</v>
      </c>
      <c r="D306" s="26">
        <v>1185559984</v>
      </c>
      <c r="E306" s="26">
        <v>987410421</v>
      </c>
      <c r="F306" s="26">
        <v>692815275</v>
      </c>
      <c r="G306" s="26">
        <v>244888825</v>
      </c>
      <c r="H306" s="26">
        <v>240888825</v>
      </c>
      <c r="I306" s="27">
        <f t="shared" si="22"/>
        <v>83.286416067160374</v>
      </c>
      <c r="J306" s="27">
        <f t="shared" si="23"/>
        <v>70.164873720732174</v>
      </c>
      <c r="K306" s="27">
        <f t="shared" si="24"/>
        <v>35.346914803516711</v>
      </c>
      <c r="L306" s="28">
        <f t="shared" si="25"/>
        <v>98.36660574446384</v>
      </c>
    </row>
    <row r="307" spans="2:12" ht="12.75" customHeight="1" x14ac:dyDescent="0.2">
      <c r="B307" s="24" t="s">
        <v>416</v>
      </c>
      <c r="C307" s="44" t="s">
        <v>417</v>
      </c>
      <c r="D307" s="26">
        <v>65563620</v>
      </c>
      <c r="E307" s="26">
        <v>38847500</v>
      </c>
      <c r="F307" s="26">
        <v>38847500</v>
      </c>
      <c r="G307" s="26">
        <v>0</v>
      </c>
      <c r="H307" s="26">
        <v>0</v>
      </c>
      <c r="I307" s="27">
        <f t="shared" si="22"/>
        <v>59.251609352869785</v>
      </c>
      <c r="J307" s="27">
        <f t="shared" si="23"/>
        <v>100</v>
      </c>
      <c r="K307" s="27">
        <f t="shared" si="24"/>
        <v>0</v>
      </c>
      <c r="L307" s="28">
        <v>0</v>
      </c>
    </row>
    <row r="308" spans="2:12" ht="12.75" customHeight="1" x14ac:dyDescent="0.2">
      <c r="B308" s="24" t="s">
        <v>418</v>
      </c>
      <c r="C308" s="44" t="s">
        <v>419</v>
      </c>
      <c r="D308" s="26">
        <v>109272700</v>
      </c>
      <c r="E308" s="26">
        <v>61953826</v>
      </c>
      <c r="F308" s="26">
        <v>23897446</v>
      </c>
      <c r="G308" s="26">
        <v>0</v>
      </c>
      <c r="H308" s="26">
        <v>0</v>
      </c>
      <c r="I308" s="27">
        <f t="shared" si="22"/>
        <v>56.696527128916919</v>
      </c>
      <c r="J308" s="27">
        <f t="shared" si="23"/>
        <v>38.572994668642416</v>
      </c>
      <c r="K308" s="27">
        <f t="shared" si="24"/>
        <v>0</v>
      </c>
      <c r="L308" s="28">
        <v>0</v>
      </c>
    </row>
    <row r="309" spans="2:12" ht="12.75" customHeight="1" x14ac:dyDescent="0.2">
      <c r="B309" s="24" t="s">
        <v>420</v>
      </c>
      <c r="C309" s="44" t="s">
        <v>421</v>
      </c>
      <c r="D309" s="26">
        <v>270985172</v>
      </c>
      <c r="E309" s="26">
        <v>178588471</v>
      </c>
      <c r="F309" s="26">
        <v>33636061</v>
      </c>
      <c r="G309" s="26">
        <v>8885000</v>
      </c>
      <c r="H309" s="26">
        <v>8885000</v>
      </c>
      <c r="I309" s="27">
        <f t="shared" si="22"/>
        <v>65.903410759316387</v>
      </c>
      <c r="J309" s="27">
        <f t="shared" si="23"/>
        <v>18.834396650386239</v>
      </c>
      <c r="K309" s="27">
        <f t="shared" si="24"/>
        <v>26.415102529395462</v>
      </c>
      <c r="L309" s="28">
        <f t="shared" si="25"/>
        <v>100</v>
      </c>
    </row>
    <row r="310" spans="2:12" ht="12.75" customHeight="1" x14ac:dyDescent="0.2">
      <c r="B310" s="24" t="s">
        <v>422</v>
      </c>
      <c r="C310" s="44" t="s">
        <v>423</v>
      </c>
      <c r="D310" s="26">
        <v>55647202</v>
      </c>
      <c r="E310" s="26">
        <v>19884000</v>
      </c>
      <c r="F310" s="26">
        <v>15602500</v>
      </c>
      <c r="G310" s="26">
        <v>0</v>
      </c>
      <c r="H310" s="26">
        <v>0</v>
      </c>
      <c r="I310" s="27">
        <f t="shared" si="22"/>
        <v>35.732254786143606</v>
      </c>
      <c r="J310" s="27">
        <f t="shared" si="23"/>
        <v>78.467612150472746</v>
      </c>
      <c r="K310" s="27">
        <f t="shared" si="24"/>
        <v>0</v>
      </c>
      <c r="L310" s="28">
        <v>0</v>
      </c>
    </row>
    <row r="311" spans="2:12" ht="12.75" customHeight="1" x14ac:dyDescent="0.2">
      <c r="B311" s="24" t="s">
        <v>424</v>
      </c>
      <c r="C311" s="44" t="s">
        <v>425</v>
      </c>
      <c r="D311" s="26">
        <v>10927270</v>
      </c>
      <c r="E311" s="26">
        <v>0</v>
      </c>
      <c r="F311" s="26">
        <v>0</v>
      </c>
      <c r="G311" s="26">
        <v>0</v>
      </c>
      <c r="H311" s="26">
        <v>0</v>
      </c>
      <c r="I311" s="27">
        <f t="shared" si="22"/>
        <v>0</v>
      </c>
      <c r="J311" s="27">
        <v>0</v>
      </c>
      <c r="K311" s="27">
        <v>0</v>
      </c>
      <c r="L311" s="28">
        <v>0</v>
      </c>
    </row>
    <row r="312" spans="2:12" ht="23.25" thickBot="1" x14ac:dyDescent="0.25">
      <c r="B312" s="70" t="s">
        <v>426</v>
      </c>
      <c r="C312" s="71" t="s">
        <v>427</v>
      </c>
      <c r="D312" s="72">
        <f>D313+D314+D315</f>
        <v>139370888</v>
      </c>
      <c r="E312" s="72">
        <v>117516348</v>
      </c>
      <c r="F312" s="72">
        <v>50586669</v>
      </c>
      <c r="G312" s="72">
        <v>0</v>
      </c>
      <c r="H312" s="72">
        <v>0</v>
      </c>
      <c r="I312" s="73">
        <f t="shared" si="22"/>
        <v>84.319149921754104</v>
      </c>
      <c r="J312" s="73">
        <f t="shared" si="23"/>
        <v>43.046495114024474</v>
      </c>
      <c r="K312" s="73">
        <f t="shared" si="24"/>
        <v>0</v>
      </c>
      <c r="L312" s="74">
        <v>0</v>
      </c>
    </row>
    <row r="313" spans="2:12" ht="12.75" customHeight="1" x14ac:dyDescent="0.2">
      <c r="B313" s="16" t="s">
        <v>428</v>
      </c>
      <c r="C313" s="64" t="s">
        <v>429</v>
      </c>
      <c r="D313" s="18">
        <v>16390905</v>
      </c>
      <c r="E313" s="18">
        <v>16390905</v>
      </c>
      <c r="F313" s="18">
        <v>16390905</v>
      </c>
      <c r="G313" s="18">
        <v>0</v>
      </c>
      <c r="H313" s="18">
        <v>0</v>
      </c>
      <c r="I313" s="65">
        <f t="shared" si="22"/>
        <v>100</v>
      </c>
      <c r="J313" s="65">
        <f t="shared" si="23"/>
        <v>100</v>
      </c>
      <c r="K313" s="65">
        <f t="shared" si="24"/>
        <v>0</v>
      </c>
      <c r="L313" s="66">
        <v>0</v>
      </c>
    </row>
    <row r="314" spans="2:12" ht="12.75" customHeight="1" x14ac:dyDescent="0.2">
      <c r="B314" s="24" t="s">
        <v>430</v>
      </c>
      <c r="C314" s="44" t="s">
        <v>431</v>
      </c>
      <c r="D314" s="26">
        <v>101125443</v>
      </c>
      <c r="E314" s="26">
        <v>101125443</v>
      </c>
      <c r="F314" s="26">
        <v>34195764</v>
      </c>
      <c r="G314" s="26">
        <v>0</v>
      </c>
      <c r="H314" s="26">
        <v>0</v>
      </c>
      <c r="I314" s="27">
        <f t="shared" si="22"/>
        <v>100</v>
      </c>
      <c r="J314" s="27">
        <f t="shared" si="23"/>
        <v>33.815193274357277</v>
      </c>
      <c r="K314" s="27">
        <f t="shared" si="24"/>
        <v>0</v>
      </c>
      <c r="L314" s="28">
        <v>0</v>
      </c>
    </row>
    <row r="315" spans="2:12" ht="12.75" customHeight="1" x14ac:dyDescent="0.2">
      <c r="B315" s="24" t="s">
        <v>432</v>
      </c>
      <c r="C315" s="44" t="s">
        <v>433</v>
      </c>
      <c r="D315" s="26">
        <v>21854540</v>
      </c>
      <c r="E315" s="26">
        <v>0</v>
      </c>
      <c r="F315" s="26">
        <v>0</v>
      </c>
      <c r="G315" s="26">
        <v>0</v>
      </c>
      <c r="H315" s="26">
        <v>0</v>
      </c>
      <c r="I315" s="27">
        <f t="shared" si="22"/>
        <v>0</v>
      </c>
      <c r="J315" s="27">
        <v>0</v>
      </c>
      <c r="K315" s="27">
        <v>0</v>
      </c>
      <c r="L315" s="28">
        <v>0</v>
      </c>
    </row>
    <row r="316" spans="2:12" ht="12.75" customHeight="1" x14ac:dyDescent="0.2">
      <c r="B316" s="24"/>
      <c r="C316" s="44"/>
      <c r="D316" s="26"/>
      <c r="E316" s="26"/>
      <c r="F316" s="26"/>
      <c r="G316" s="26"/>
      <c r="H316" s="26"/>
      <c r="I316" s="27"/>
      <c r="J316" s="27"/>
      <c r="K316" s="27"/>
      <c r="L316" s="28"/>
    </row>
    <row r="317" spans="2:12" ht="12.75" customHeight="1" x14ac:dyDescent="0.2">
      <c r="B317" s="29" t="s">
        <v>434</v>
      </c>
      <c r="C317" s="30" t="s">
        <v>435</v>
      </c>
      <c r="D317" s="31">
        <f>D319</f>
        <v>3442017420</v>
      </c>
      <c r="E317" s="31">
        <v>0</v>
      </c>
      <c r="F317" s="31">
        <v>0</v>
      </c>
      <c r="G317" s="31">
        <v>0</v>
      </c>
      <c r="H317" s="31">
        <v>0</v>
      </c>
      <c r="I317" s="32">
        <f t="shared" si="22"/>
        <v>0</v>
      </c>
      <c r="J317" s="32">
        <v>0</v>
      </c>
      <c r="K317" s="32">
        <v>0</v>
      </c>
      <c r="L317" s="33">
        <v>0</v>
      </c>
    </row>
    <row r="318" spans="2:12" ht="12.75" customHeight="1" x14ac:dyDescent="0.2">
      <c r="B318" s="29"/>
      <c r="C318" s="30"/>
      <c r="D318" s="31"/>
      <c r="E318" s="31"/>
      <c r="F318" s="31"/>
      <c r="G318" s="31"/>
      <c r="H318" s="31"/>
      <c r="I318" s="32"/>
      <c r="J318" s="32"/>
      <c r="K318" s="32"/>
      <c r="L318" s="33"/>
    </row>
    <row r="319" spans="2:12" ht="12.75" customHeight="1" x14ac:dyDescent="0.2">
      <c r="B319" s="29" t="s">
        <v>436</v>
      </c>
      <c r="C319" s="30" t="s">
        <v>435</v>
      </c>
      <c r="D319" s="31">
        <f>D321</f>
        <v>3442017420</v>
      </c>
      <c r="E319" s="31">
        <v>0</v>
      </c>
      <c r="F319" s="31">
        <v>0</v>
      </c>
      <c r="G319" s="31">
        <v>0</v>
      </c>
      <c r="H319" s="31">
        <v>0</v>
      </c>
      <c r="I319" s="32">
        <f t="shared" si="22"/>
        <v>0</v>
      </c>
      <c r="J319" s="32">
        <v>0</v>
      </c>
      <c r="K319" s="32">
        <v>0</v>
      </c>
      <c r="L319" s="33">
        <v>0</v>
      </c>
    </row>
    <row r="320" spans="2:12" ht="12.75" customHeight="1" x14ac:dyDescent="0.2">
      <c r="B320" s="29"/>
      <c r="C320" s="30"/>
      <c r="D320" s="31"/>
      <c r="E320" s="31"/>
      <c r="F320" s="31"/>
      <c r="G320" s="31"/>
      <c r="H320" s="31"/>
      <c r="I320" s="32"/>
      <c r="J320" s="32"/>
      <c r="K320" s="32"/>
      <c r="L320" s="33"/>
    </row>
    <row r="321" spans="2:12" ht="12.75" customHeight="1" x14ac:dyDescent="0.2">
      <c r="B321" s="29" t="s">
        <v>437</v>
      </c>
      <c r="C321" s="30" t="s">
        <v>438</v>
      </c>
      <c r="D321" s="31">
        <f>D323</f>
        <v>3442017420</v>
      </c>
      <c r="E321" s="31">
        <v>0</v>
      </c>
      <c r="F321" s="31">
        <v>0</v>
      </c>
      <c r="G321" s="31">
        <v>0</v>
      </c>
      <c r="H321" s="31">
        <v>0</v>
      </c>
      <c r="I321" s="32">
        <f t="shared" si="22"/>
        <v>0</v>
      </c>
      <c r="J321" s="32">
        <v>0</v>
      </c>
      <c r="K321" s="32">
        <v>0</v>
      </c>
      <c r="L321" s="33">
        <v>0</v>
      </c>
    </row>
    <row r="322" spans="2:12" ht="12.75" customHeight="1" x14ac:dyDescent="0.2">
      <c r="B322" s="29"/>
      <c r="C322" s="30"/>
      <c r="D322" s="31"/>
      <c r="E322" s="31"/>
      <c r="F322" s="31"/>
      <c r="G322" s="31"/>
      <c r="H322" s="31"/>
      <c r="I322" s="32"/>
      <c r="J322" s="32"/>
      <c r="K322" s="32"/>
      <c r="L322" s="33"/>
    </row>
    <row r="323" spans="2:12" ht="22.5" x14ac:dyDescent="0.2">
      <c r="B323" s="45" t="s">
        <v>439</v>
      </c>
      <c r="C323" s="50" t="s">
        <v>440</v>
      </c>
      <c r="D323" s="47">
        <f>D324</f>
        <v>3442017420</v>
      </c>
      <c r="E323" s="47">
        <v>0</v>
      </c>
      <c r="F323" s="47">
        <v>0</v>
      </c>
      <c r="G323" s="47">
        <v>0</v>
      </c>
      <c r="H323" s="47">
        <v>0</v>
      </c>
      <c r="I323" s="48">
        <f t="shared" si="22"/>
        <v>0</v>
      </c>
      <c r="J323" s="48">
        <v>0</v>
      </c>
      <c r="K323" s="48">
        <v>0</v>
      </c>
      <c r="L323" s="49">
        <v>0</v>
      </c>
    </row>
    <row r="324" spans="2:12" ht="22.5" x14ac:dyDescent="0.2">
      <c r="B324" s="24" t="s">
        <v>441</v>
      </c>
      <c r="C324" s="44" t="s">
        <v>442</v>
      </c>
      <c r="D324" s="26">
        <v>3442017420</v>
      </c>
      <c r="E324" s="26">
        <v>0</v>
      </c>
      <c r="F324" s="26">
        <v>0</v>
      </c>
      <c r="G324" s="26">
        <v>0</v>
      </c>
      <c r="H324" s="26">
        <v>0</v>
      </c>
      <c r="I324" s="27">
        <f t="shared" si="22"/>
        <v>0</v>
      </c>
      <c r="J324" s="27">
        <v>0</v>
      </c>
      <c r="K324" s="27">
        <v>0</v>
      </c>
      <c r="L324" s="28">
        <v>0</v>
      </c>
    </row>
    <row r="325" spans="2:12" x14ac:dyDescent="0.2">
      <c r="B325" s="24"/>
      <c r="C325" s="44"/>
      <c r="D325" s="26"/>
      <c r="E325" s="26"/>
      <c r="F325" s="26"/>
      <c r="G325" s="26"/>
      <c r="H325" s="26"/>
      <c r="I325" s="27"/>
      <c r="J325" s="27"/>
      <c r="K325" s="27"/>
      <c r="L325" s="28"/>
    </row>
    <row r="326" spans="2:12" ht="22.5" x14ac:dyDescent="0.2">
      <c r="B326" s="29" t="s">
        <v>443</v>
      </c>
      <c r="C326" s="30" t="s">
        <v>444</v>
      </c>
      <c r="D326" s="31">
        <f>D328</f>
        <v>40346999244</v>
      </c>
      <c r="E326" s="31">
        <v>6193722754</v>
      </c>
      <c r="F326" s="31">
        <v>1613682187</v>
      </c>
      <c r="G326" s="31">
        <v>274406069</v>
      </c>
      <c r="H326" s="31">
        <v>274406069</v>
      </c>
      <c r="I326" s="32">
        <f t="shared" si="22"/>
        <v>15.351136069731549</v>
      </c>
      <c r="J326" s="32">
        <f t="shared" si="23"/>
        <v>26.053510160070687</v>
      </c>
      <c r="K326" s="32">
        <f t="shared" si="24"/>
        <v>17.004963629805498</v>
      </c>
      <c r="L326" s="33">
        <f t="shared" si="25"/>
        <v>100</v>
      </c>
    </row>
    <row r="327" spans="2:12" x14ac:dyDescent="0.2">
      <c r="B327" s="29"/>
      <c r="C327" s="30"/>
      <c r="D327" s="31"/>
      <c r="E327" s="31"/>
      <c r="F327" s="31"/>
      <c r="G327" s="31"/>
      <c r="H327" s="31"/>
      <c r="I327" s="32"/>
      <c r="J327" s="32"/>
      <c r="K327" s="32"/>
      <c r="L327" s="33"/>
    </row>
    <row r="328" spans="2:12" ht="22.5" x14ac:dyDescent="0.2">
      <c r="B328" s="29" t="s">
        <v>445</v>
      </c>
      <c r="C328" s="30" t="s">
        <v>446</v>
      </c>
      <c r="D328" s="31">
        <f>D330</f>
        <v>40346999244</v>
      </c>
      <c r="E328" s="31">
        <v>6193722754</v>
      </c>
      <c r="F328" s="31">
        <v>1613682187</v>
      </c>
      <c r="G328" s="31">
        <v>274406069</v>
      </c>
      <c r="H328" s="31">
        <v>274406069</v>
      </c>
      <c r="I328" s="32">
        <f t="shared" si="22"/>
        <v>15.351136069731549</v>
      </c>
      <c r="J328" s="32">
        <f t="shared" si="23"/>
        <v>26.053510160070687</v>
      </c>
      <c r="K328" s="32">
        <f t="shared" si="24"/>
        <v>17.004963629805498</v>
      </c>
      <c r="L328" s="33">
        <f t="shared" si="25"/>
        <v>100</v>
      </c>
    </row>
    <row r="329" spans="2:12" x14ac:dyDescent="0.2">
      <c r="B329" s="29"/>
      <c r="C329" s="30"/>
      <c r="D329" s="31"/>
      <c r="E329" s="31"/>
      <c r="F329" s="31"/>
      <c r="G329" s="31"/>
      <c r="H329" s="31"/>
      <c r="I329" s="32"/>
      <c r="J329" s="32"/>
      <c r="K329" s="32"/>
      <c r="L329" s="33"/>
    </row>
    <row r="330" spans="2:12" ht="22.5" x14ac:dyDescent="0.2">
      <c r="B330" s="45" t="s">
        <v>447</v>
      </c>
      <c r="C330" s="50" t="s">
        <v>448</v>
      </c>
      <c r="D330" s="47">
        <f>D331+D332+D333+D334+D335+D336+D337+D338+D339+D340+D341</f>
        <v>40346999244</v>
      </c>
      <c r="E330" s="47">
        <v>6193722754</v>
      </c>
      <c r="F330" s="47">
        <v>1613682187</v>
      </c>
      <c r="G330" s="47">
        <v>274406069</v>
      </c>
      <c r="H330" s="47">
        <v>274406069</v>
      </c>
      <c r="I330" s="48">
        <f t="shared" si="22"/>
        <v>15.351136069731549</v>
      </c>
      <c r="J330" s="48">
        <f t="shared" si="23"/>
        <v>26.053510160070687</v>
      </c>
      <c r="K330" s="48">
        <f t="shared" si="24"/>
        <v>17.004963629805498</v>
      </c>
      <c r="L330" s="49">
        <f t="shared" si="25"/>
        <v>100</v>
      </c>
    </row>
    <row r="331" spans="2:12" ht="33.75" x14ac:dyDescent="0.2">
      <c r="B331" s="24" t="s">
        <v>449</v>
      </c>
      <c r="C331" s="44" t="s">
        <v>450</v>
      </c>
      <c r="D331" s="26">
        <v>1854250000</v>
      </c>
      <c r="E331" s="26">
        <v>563750000</v>
      </c>
      <c r="F331" s="26">
        <v>563750000</v>
      </c>
      <c r="G331" s="26">
        <v>191875000</v>
      </c>
      <c r="H331" s="26">
        <v>191875000</v>
      </c>
      <c r="I331" s="27">
        <f t="shared" si="22"/>
        <v>30.403127949305649</v>
      </c>
      <c r="J331" s="27">
        <f t="shared" si="23"/>
        <v>100</v>
      </c>
      <c r="K331" s="27">
        <f t="shared" si="24"/>
        <v>34.035476718403544</v>
      </c>
      <c r="L331" s="28">
        <f t="shared" si="25"/>
        <v>100</v>
      </c>
    </row>
    <row r="332" spans="2:12" ht="56.25" x14ac:dyDescent="0.2">
      <c r="B332" s="24" t="s">
        <v>451</v>
      </c>
      <c r="C332" s="44" t="s">
        <v>452</v>
      </c>
      <c r="D332" s="26">
        <v>2346969202</v>
      </c>
      <c r="E332" s="26">
        <v>1437385174</v>
      </c>
      <c r="F332" s="26">
        <v>135466850</v>
      </c>
      <c r="G332" s="26">
        <v>0</v>
      </c>
      <c r="H332" s="26">
        <v>0</v>
      </c>
      <c r="I332" s="27">
        <f t="shared" si="22"/>
        <v>61.24431342239658</v>
      </c>
      <c r="J332" s="27">
        <f t="shared" si="23"/>
        <v>9.4245336914821962</v>
      </c>
      <c r="K332" s="27">
        <f t="shared" si="24"/>
        <v>0</v>
      </c>
      <c r="L332" s="28">
        <v>0</v>
      </c>
    </row>
    <row r="333" spans="2:12" ht="79.5" thickBot="1" x14ac:dyDescent="0.25">
      <c r="B333" s="52" t="s">
        <v>453</v>
      </c>
      <c r="C333" s="63" t="s">
        <v>454</v>
      </c>
      <c r="D333" s="54">
        <v>3029257024</v>
      </c>
      <c r="E333" s="54">
        <v>2226644264</v>
      </c>
      <c r="F333" s="54">
        <v>914465337</v>
      </c>
      <c r="G333" s="54">
        <v>82531069</v>
      </c>
      <c r="H333" s="54">
        <v>82531069</v>
      </c>
      <c r="I333" s="55">
        <f t="shared" si="22"/>
        <v>73.504633194175611</v>
      </c>
      <c r="J333" s="55">
        <f t="shared" si="23"/>
        <v>41.069215760457013</v>
      </c>
      <c r="K333" s="55">
        <f t="shared" si="24"/>
        <v>9.0250625869266834</v>
      </c>
      <c r="L333" s="56">
        <f t="shared" si="25"/>
        <v>100</v>
      </c>
    </row>
    <row r="334" spans="2:12" ht="90" x14ac:dyDescent="0.2">
      <c r="B334" s="16" t="s">
        <v>455</v>
      </c>
      <c r="C334" s="64" t="s">
        <v>456</v>
      </c>
      <c r="D334" s="18">
        <v>1999833255</v>
      </c>
      <c r="E334" s="18">
        <v>0</v>
      </c>
      <c r="F334" s="18">
        <v>0</v>
      </c>
      <c r="G334" s="18">
        <v>0</v>
      </c>
      <c r="H334" s="18">
        <v>0</v>
      </c>
      <c r="I334" s="65">
        <f t="shared" si="22"/>
        <v>0</v>
      </c>
      <c r="J334" s="65">
        <v>0</v>
      </c>
      <c r="K334" s="65">
        <v>0</v>
      </c>
      <c r="L334" s="66">
        <v>0</v>
      </c>
    </row>
    <row r="335" spans="2:12" ht="56.25" x14ac:dyDescent="0.2">
      <c r="B335" s="24" t="s">
        <v>457</v>
      </c>
      <c r="C335" s="44" t="s">
        <v>458</v>
      </c>
      <c r="D335" s="26">
        <v>1996235775</v>
      </c>
      <c r="E335" s="26">
        <v>0</v>
      </c>
      <c r="F335" s="26">
        <v>0</v>
      </c>
      <c r="G335" s="26">
        <v>0</v>
      </c>
      <c r="H335" s="26">
        <v>0</v>
      </c>
      <c r="I335" s="27">
        <f t="shared" si="22"/>
        <v>0</v>
      </c>
      <c r="J335" s="27">
        <v>0</v>
      </c>
      <c r="K335" s="27">
        <v>0</v>
      </c>
      <c r="L335" s="28">
        <v>0</v>
      </c>
    </row>
    <row r="336" spans="2:12" ht="67.5" x14ac:dyDescent="0.2">
      <c r="B336" s="24" t="s">
        <v>459</v>
      </c>
      <c r="C336" s="44" t="s">
        <v>460</v>
      </c>
      <c r="D336" s="26">
        <v>1965943316</v>
      </c>
      <c r="E336" s="26">
        <v>1965943316</v>
      </c>
      <c r="F336" s="26">
        <v>0</v>
      </c>
      <c r="G336" s="26">
        <v>0</v>
      </c>
      <c r="H336" s="26">
        <v>0</v>
      </c>
      <c r="I336" s="27">
        <f t="shared" si="22"/>
        <v>100</v>
      </c>
      <c r="J336" s="27">
        <f t="shared" si="23"/>
        <v>0</v>
      </c>
      <c r="K336" s="27">
        <v>0</v>
      </c>
      <c r="L336" s="28">
        <v>0</v>
      </c>
    </row>
    <row r="337" spans="2:12" ht="78.75" x14ac:dyDescent="0.2">
      <c r="B337" s="24" t="s">
        <v>461</v>
      </c>
      <c r="C337" s="44" t="s">
        <v>462</v>
      </c>
      <c r="D337" s="26">
        <v>1999112639</v>
      </c>
      <c r="E337" s="26">
        <v>0</v>
      </c>
      <c r="F337" s="26">
        <v>0</v>
      </c>
      <c r="G337" s="26">
        <v>0</v>
      </c>
      <c r="H337" s="26">
        <v>0</v>
      </c>
      <c r="I337" s="27">
        <f t="shared" si="22"/>
        <v>0</v>
      </c>
      <c r="J337" s="27">
        <v>0</v>
      </c>
      <c r="K337" s="27">
        <v>0</v>
      </c>
      <c r="L337" s="28">
        <v>0</v>
      </c>
    </row>
    <row r="338" spans="2:12" ht="102" thickBot="1" x14ac:dyDescent="0.25">
      <c r="B338" s="52" t="s">
        <v>463</v>
      </c>
      <c r="C338" s="63" t="s">
        <v>464</v>
      </c>
      <c r="D338" s="54">
        <v>1998157619</v>
      </c>
      <c r="E338" s="54">
        <v>0</v>
      </c>
      <c r="F338" s="54">
        <v>0</v>
      </c>
      <c r="G338" s="54">
        <v>0</v>
      </c>
      <c r="H338" s="54">
        <v>0</v>
      </c>
      <c r="I338" s="55">
        <f t="shared" si="22"/>
        <v>0</v>
      </c>
      <c r="J338" s="55">
        <v>0</v>
      </c>
      <c r="K338" s="55">
        <v>0</v>
      </c>
      <c r="L338" s="56">
        <v>0</v>
      </c>
    </row>
    <row r="339" spans="2:12" ht="135" x14ac:dyDescent="0.2">
      <c r="B339" s="16" t="s">
        <v>465</v>
      </c>
      <c r="C339" s="64" t="s">
        <v>466</v>
      </c>
      <c r="D339" s="18">
        <v>374921465</v>
      </c>
      <c r="E339" s="18">
        <v>0</v>
      </c>
      <c r="F339" s="18">
        <v>0</v>
      </c>
      <c r="G339" s="18">
        <v>0</v>
      </c>
      <c r="H339" s="18">
        <v>0</v>
      </c>
      <c r="I339" s="65">
        <f t="shared" ref="I339:I341" si="26">E339/D339*100</f>
        <v>0</v>
      </c>
      <c r="J339" s="65">
        <v>0</v>
      </c>
      <c r="K339" s="65">
        <v>0</v>
      </c>
      <c r="L339" s="66">
        <v>0</v>
      </c>
    </row>
    <row r="340" spans="2:12" ht="101.25" x14ac:dyDescent="0.2">
      <c r="B340" s="24" t="s">
        <v>467</v>
      </c>
      <c r="C340" s="44" t="s">
        <v>468</v>
      </c>
      <c r="D340" s="26">
        <v>9089375640</v>
      </c>
      <c r="E340" s="26">
        <v>0</v>
      </c>
      <c r="F340" s="26">
        <v>0</v>
      </c>
      <c r="G340" s="26">
        <v>0</v>
      </c>
      <c r="H340" s="26">
        <v>0</v>
      </c>
      <c r="I340" s="27">
        <f t="shared" si="26"/>
        <v>0</v>
      </c>
      <c r="J340" s="27">
        <v>0</v>
      </c>
      <c r="K340" s="27">
        <v>0</v>
      </c>
      <c r="L340" s="28">
        <v>0</v>
      </c>
    </row>
    <row r="341" spans="2:12" ht="90" x14ac:dyDescent="0.2">
      <c r="B341" s="24" t="s">
        <v>469</v>
      </c>
      <c r="C341" s="44" t="s">
        <v>470</v>
      </c>
      <c r="D341" s="26">
        <v>13692943309</v>
      </c>
      <c r="E341" s="26">
        <v>0</v>
      </c>
      <c r="F341" s="26">
        <v>0</v>
      </c>
      <c r="G341" s="26">
        <v>0</v>
      </c>
      <c r="H341" s="26">
        <v>0</v>
      </c>
      <c r="I341" s="27">
        <f t="shared" si="26"/>
        <v>0</v>
      </c>
      <c r="J341" s="27">
        <v>0</v>
      </c>
      <c r="K341" s="27">
        <v>0</v>
      </c>
      <c r="L341" s="28">
        <v>0</v>
      </c>
    </row>
    <row r="342" spans="2:12" x14ac:dyDescent="0.2">
      <c r="B342" s="24"/>
      <c r="C342" s="25"/>
      <c r="D342" s="25"/>
      <c r="E342" s="25"/>
      <c r="F342" s="25"/>
      <c r="G342" s="25"/>
      <c r="H342" s="25"/>
      <c r="I342" s="25"/>
      <c r="J342" s="25"/>
      <c r="K342" s="25"/>
      <c r="L342" s="75"/>
    </row>
    <row r="343" spans="2:12" x14ac:dyDescent="0.2">
      <c r="B343" s="24"/>
      <c r="C343" s="25"/>
      <c r="D343" s="25"/>
      <c r="E343" s="25"/>
      <c r="F343" s="25"/>
      <c r="G343" s="25"/>
      <c r="H343" s="25"/>
      <c r="I343" s="25"/>
      <c r="J343" s="25"/>
      <c r="K343" s="25"/>
      <c r="L343" s="75"/>
    </row>
    <row r="344" spans="2:12" x14ac:dyDescent="0.2">
      <c r="B344" s="77" t="s">
        <v>512</v>
      </c>
      <c r="C344" s="78"/>
      <c r="D344" s="78"/>
      <c r="E344" s="78"/>
      <c r="F344" s="78"/>
      <c r="G344" s="78"/>
      <c r="H344" s="78"/>
      <c r="I344" s="78"/>
      <c r="J344" s="78"/>
      <c r="K344" s="78"/>
      <c r="L344" s="79"/>
    </row>
    <row r="345" spans="2:12" x14ac:dyDescent="0.2">
      <c r="B345" s="80" t="s">
        <v>513</v>
      </c>
      <c r="C345" s="81"/>
      <c r="D345" s="81"/>
      <c r="E345" s="81"/>
      <c r="F345" s="81"/>
      <c r="G345" s="81"/>
      <c r="H345" s="81"/>
      <c r="I345" s="81"/>
      <c r="J345" s="81"/>
      <c r="K345" s="81"/>
      <c r="L345" s="82"/>
    </row>
    <row r="346" spans="2:12" x14ac:dyDescent="0.2">
      <c r="B346" s="83" t="s">
        <v>514</v>
      </c>
      <c r="C346" s="84"/>
      <c r="D346" s="84"/>
      <c r="E346" s="84"/>
      <c r="F346" s="84"/>
      <c r="G346" s="84"/>
      <c r="H346" s="84"/>
      <c r="I346" s="84"/>
      <c r="J346" s="84"/>
      <c r="K346" s="84"/>
      <c r="L346" s="85"/>
    </row>
    <row r="347" spans="2:12" x14ac:dyDescent="0.2">
      <c r="B347" s="24"/>
      <c r="C347" s="25"/>
      <c r="D347" s="25"/>
      <c r="E347" s="25"/>
      <c r="F347" s="25"/>
      <c r="G347" s="25"/>
      <c r="H347" s="25"/>
      <c r="I347" s="25"/>
      <c r="J347" s="25"/>
      <c r="K347" s="25"/>
      <c r="L347" s="75"/>
    </row>
    <row r="348" spans="2:12" x14ac:dyDescent="0.2">
      <c r="B348" s="24"/>
      <c r="C348" s="25"/>
      <c r="D348" s="25"/>
      <c r="E348" s="25"/>
      <c r="F348" s="25"/>
      <c r="G348" s="25"/>
      <c r="H348" s="25"/>
      <c r="I348" s="25"/>
      <c r="J348" s="25"/>
      <c r="K348" s="25"/>
      <c r="L348" s="75"/>
    </row>
    <row r="349" spans="2:12" x14ac:dyDescent="0.2">
      <c r="B349" s="24"/>
      <c r="C349" s="25"/>
      <c r="D349" s="25"/>
      <c r="E349" s="25"/>
      <c r="F349" s="25"/>
      <c r="G349" s="25"/>
      <c r="H349" s="25"/>
      <c r="I349" s="25"/>
      <c r="J349" s="25"/>
      <c r="K349" s="25"/>
      <c r="L349" s="75"/>
    </row>
    <row r="350" spans="2:12" x14ac:dyDescent="0.2">
      <c r="B350" s="24"/>
      <c r="C350" s="25"/>
      <c r="D350" s="25"/>
      <c r="E350" s="25"/>
      <c r="F350" s="25"/>
      <c r="G350" s="25"/>
      <c r="H350" s="25"/>
      <c r="I350" s="25"/>
      <c r="J350" s="25"/>
      <c r="K350" s="25"/>
      <c r="L350" s="75"/>
    </row>
    <row r="351" spans="2:12" x14ac:dyDescent="0.2">
      <c r="B351" s="24"/>
      <c r="C351" s="25"/>
      <c r="D351" s="25"/>
      <c r="E351" s="25"/>
      <c r="F351" s="25"/>
      <c r="G351" s="25"/>
      <c r="H351" s="25"/>
      <c r="I351" s="25"/>
      <c r="J351" s="25"/>
      <c r="K351" s="25"/>
      <c r="L351" s="75"/>
    </row>
    <row r="352" spans="2:12" ht="12" thickBot="1" x14ac:dyDescent="0.25">
      <c r="B352" s="52"/>
      <c r="C352" s="53"/>
      <c r="D352" s="53"/>
      <c r="E352" s="53"/>
      <c r="F352" s="53"/>
      <c r="G352" s="53"/>
      <c r="H352" s="53"/>
      <c r="I352" s="53"/>
      <c r="J352" s="53"/>
      <c r="K352" s="53"/>
      <c r="L352" s="76"/>
    </row>
  </sheetData>
  <mergeCells count="18">
    <mergeCell ref="F7:F8"/>
    <mergeCell ref="G7:G8"/>
    <mergeCell ref="B344:L344"/>
    <mergeCell ref="B345:L345"/>
    <mergeCell ref="B346:L346"/>
    <mergeCell ref="C1:J1"/>
    <mergeCell ref="K1:L6"/>
    <mergeCell ref="C2:J2"/>
    <mergeCell ref="C3:J3"/>
    <mergeCell ref="C4:J4"/>
    <mergeCell ref="C5:J5"/>
    <mergeCell ref="B6:J6"/>
    <mergeCell ref="H7:H8"/>
    <mergeCell ref="I7:L7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2021-07-23T13:38:57Z</cp:lastPrinted>
  <dcterms:created xsi:type="dcterms:W3CDTF">2021-07-12T13:27:54Z</dcterms:created>
  <dcterms:modified xsi:type="dcterms:W3CDTF">2021-07-23T13:57:46Z</dcterms:modified>
</cp:coreProperties>
</file>