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MARZO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J18" i="3" l="1"/>
  <c r="J19" i="3"/>
  <c r="J21" i="3"/>
  <c r="J22" i="3"/>
  <c r="J24" i="3"/>
  <c r="J25" i="3"/>
  <c r="J27" i="3"/>
  <c r="J28" i="3"/>
  <c r="J29" i="3"/>
  <c r="J31" i="3"/>
  <c r="J34" i="3"/>
  <c r="J36" i="3"/>
  <c r="J37" i="3"/>
  <c r="J38" i="3"/>
  <c r="J39" i="3"/>
  <c r="J40" i="3"/>
  <c r="J41" i="3"/>
  <c r="J43" i="3"/>
  <c r="J44" i="3"/>
  <c r="J45" i="3"/>
  <c r="J46" i="3"/>
  <c r="J48" i="3"/>
  <c r="J49" i="3"/>
  <c r="J50" i="3"/>
  <c r="J52" i="3"/>
  <c r="J53" i="3"/>
  <c r="J56" i="3"/>
  <c r="J57" i="3"/>
  <c r="J58" i="3"/>
  <c r="J59" i="3"/>
  <c r="J60" i="3"/>
  <c r="J61" i="3"/>
  <c r="J62" i="3"/>
  <c r="J63" i="3"/>
  <c r="J64" i="3"/>
  <c r="J65" i="3"/>
  <c r="J67" i="3"/>
  <c r="J69" i="3"/>
  <c r="J71" i="3"/>
  <c r="J74" i="3"/>
  <c r="J75" i="3"/>
  <c r="J81" i="3"/>
  <c r="J82" i="3"/>
  <c r="J88" i="3"/>
  <c r="J89" i="3"/>
  <c r="J96" i="3"/>
  <c r="J97" i="3"/>
  <c r="J98" i="3"/>
  <c r="J99" i="3"/>
  <c r="J100" i="3"/>
  <c r="J101" i="3"/>
  <c r="J102" i="3"/>
  <c r="J103" i="3"/>
  <c r="J104" i="3"/>
  <c r="J105" i="3"/>
  <c r="J106" i="3"/>
  <c r="I18" i="3"/>
  <c r="I19" i="3"/>
  <c r="I21" i="3"/>
  <c r="I22" i="3"/>
  <c r="I24" i="3"/>
  <c r="I25" i="3"/>
  <c r="I27" i="3"/>
  <c r="I28" i="3"/>
  <c r="I29" i="3"/>
  <c r="I31" i="3"/>
  <c r="I33" i="3"/>
  <c r="I34" i="3"/>
  <c r="I36" i="3"/>
  <c r="I37" i="3"/>
  <c r="I38" i="3"/>
  <c r="I39" i="3"/>
  <c r="I40" i="3"/>
  <c r="I41" i="3"/>
  <c r="I43" i="3"/>
  <c r="I44" i="3"/>
  <c r="I45" i="3"/>
  <c r="I46" i="3"/>
  <c r="I48" i="3"/>
  <c r="I49" i="3"/>
  <c r="I50" i="3"/>
  <c r="I52" i="3"/>
  <c r="I53" i="3"/>
  <c r="I56" i="3"/>
  <c r="I57" i="3"/>
  <c r="I58" i="3"/>
  <c r="I59" i="3"/>
  <c r="I60" i="3"/>
  <c r="I61" i="3"/>
  <c r="I62" i="3"/>
  <c r="I63" i="3"/>
  <c r="I64" i="3"/>
  <c r="I65" i="3"/>
  <c r="I67" i="3"/>
  <c r="I69" i="3"/>
  <c r="I71" i="3"/>
  <c r="I74" i="3"/>
  <c r="I75" i="3"/>
  <c r="I81" i="3"/>
  <c r="I82" i="3"/>
  <c r="I88" i="3"/>
  <c r="I89" i="3"/>
  <c r="I90" i="3"/>
  <c r="I96" i="3"/>
  <c r="I97" i="3"/>
  <c r="I98" i="3"/>
  <c r="I99" i="3"/>
  <c r="I100" i="3"/>
  <c r="I101" i="3"/>
  <c r="I102" i="3"/>
  <c r="I103" i="3"/>
  <c r="I104" i="3"/>
  <c r="I105" i="3"/>
  <c r="I106" i="3"/>
  <c r="H17" i="3"/>
  <c r="J17" i="3" s="1"/>
  <c r="G17" i="3"/>
  <c r="G16" i="3" s="1"/>
  <c r="F17" i="3"/>
  <c r="F16" i="3" s="1"/>
  <c r="E17" i="3"/>
  <c r="E16" i="3" s="1"/>
  <c r="H20" i="3"/>
  <c r="G20" i="3"/>
  <c r="J20" i="3" s="1"/>
  <c r="F20" i="3"/>
  <c r="E20" i="3"/>
  <c r="H23" i="3"/>
  <c r="J23" i="3" s="1"/>
  <c r="G23" i="3"/>
  <c r="F23" i="3"/>
  <c r="E23" i="3"/>
  <c r="H26" i="3"/>
  <c r="J26" i="3" s="1"/>
  <c r="G26" i="3"/>
  <c r="F26" i="3"/>
  <c r="E26" i="3"/>
  <c r="H30" i="3"/>
  <c r="J30" i="3" s="1"/>
  <c r="G30" i="3"/>
  <c r="F30" i="3"/>
  <c r="E30" i="3"/>
  <c r="H32" i="3"/>
  <c r="G32" i="3"/>
  <c r="I32" i="3" s="1"/>
  <c r="F32" i="3"/>
  <c r="E32" i="3"/>
  <c r="H35" i="3"/>
  <c r="I35" i="3" s="1"/>
  <c r="G35" i="3"/>
  <c r="F35" i="3"/>
  <c r="E35" i="3"/>
  <c r="H42" i="3"/>
  <c r="J42" i="3" s="1"/>
  <c r="G42" i="3"/>
  <c r="F42" i="3"/>
  <c r="E42" i="3"/>
  <c r="H47" i="3"/>
  <c r="J47" i="3" s="1"/>
  <c r="G47" i="3"/>
  <c r="F47" i="3"/>
  <c r="E47" i="3"/>
  <c r="H51" i="3"/>
  <c r="I51" i="3" s="1"/>
  <c r="G51" i="3"/>
  <c r="F51" i="3"/>
  <c r="E51" i="3"/>
  <c r="H55" i="3"/>
  <c r="J55" i="3" s="1"/>
  <c r="G55" i="3"/>
  <c r="G54" i="3" s="1"/>
  <c r="F55" i="3"/>
  <c r="F54" i="3" s="1"/>
  <c r="E55" i="3"/>
  <c r="E54" i="3" s="1"/>
  <c r="H66" i="3"/>
  <c r="J66" i="3" s="1"/>
  <c r="G66" i="3"/>
  <c r="F66" i="3"/>
  <c r="E66" i="3"/>
  <c r="H68" i="3"/>
  <c r="J68" i="3" s="1"/>
  <c r="G68" i="3"/>
  <c r="I68" i="3" s="1"/>
  <c r="F68" i="3"/>
  <c r="E68" i="3"/>
  <c r="H70" i="3"/>
  <c r="J70" i="3" s="1"/>
  <c r="G70" i="3"/>
  <c r="F70" i="3"/>
  <c r="E70" i="3"/>
  <c r="H73" i="3"/>
  <c r="I73" i="3" s="1"/>
  <c r="G73" i="3"/>
  <c r="J73" i="3" s="1"/>
  <c r="F73" i="3"/>
  <c r="F72" i="3" s="1"/>
  <c r="E73" i="3"/>
  <c r="E72" i="3" s="1"/>
  <c r="H80" i="3"/>
  <c r="J80" i="3" s="1"/>
  <c r="G80" i="3"/>
  <c r="G79" i="3" s="1"/>
  <c r="G77" i="3" s="1"/>
  <c r="F80" i="3"/>
  <c r="F79" i="3" s="1"/>
  <c r="F77" i="3" s="1"/>
  <c r="E80" i="3"/>
  <c r="E79" i="3" s="1"/>
  <c r="E77" i="3" s="1"/>
  <c r="H87" i="3"/>
  <c r="I87" i="3" s="1"/>
  <c r="G87" i="3"/>
  <c r="G86" i="3" s="1"/>
  <c r="G84" i="3" s="1"/>
  <c r="F87" i="3"/>
  <c r="F86" i="3" s="1"/>
  <c r="F84" i="3" s="1"/>
  <c r="E87" i="3"/>
  <c r="E86" i="3" s="1"/>
  <c r="E84" i="3" s="1"/>
  <c r="H95" i="3"/>
  <c r="I95" i="3" s="1"/>
  <c r="G95" i="3"/>
  <c r="G94" i="3" s="1"/>
  <c r="G92" i="3" s="1"/>
  <c r="F95" i="3"/>
  <c r="F94" i="3" s="1"/>
  <c r="F92" i="3" s="1"/>
  <c r="E95" i="3"/>
  <c r="E94" i="3" s="1"/>
  <c r="E92" i="3" s="1"/>
  <c r="E14" i="3" l="1"/>
  <c r="E12" i="3" s="1"/>
  <c r="F14" i="3"/>
  <c r="F12" i="3" s="1"/>
  <c r="I20" i="3"/>
  <c r="J32" i="3"/>
  <c r="H94" i="3"/>
  <c r="H72" i="3"/>
  <c r="H54" i="3"/>
  <c r="H16" i="3"/>
  <c r="I55" i="3"/>
  <c r="I47" i="3"/>
  <c r="I23" i="3"/>
  <c r="J95" i="3"/>
  <c r="I80" i="3"/>
  <c r="I70" i="3"/>
  <c r="I66" i="3"/>
  <c r="I42" i="3"/>
  <c r="I30" i="3"/>
  <c r="I26" i="3"/>
  <c r="J87" i="3"/>
  <c r="J51" i="3"/>
  <c r="J35" i="3"/>
  <c r="G72" i="3"/>
  <c r="G14" i="3" s="1"/>
  <c r="G12" i="3" s="1"/>
  <c r="H86" i="3"/>
  <c r="H79" i="3"/>
  <c r="I17" i="3"/>
  <c r="J72" i="3" l="1"/>
  <c r="I72" i="3"/>
  <c r="J86" i="3"/>
  <c r="H84" i="3"/>
  <c r="I86" i="3"/>
  <c r="H92" i="3"/>
  <c r="J94" i="3"/>
  <c r="I94" i="3"/>
  <c r="J54" i="3"/>
  <c r="I54" i="3"/>
  <c r="I79" i="3"/>
  <c r="H77" i="3"/>
  <c r="J79" i="3"/>
  <c r="H14" i="3"/>
  <c r="I16" i="3"/>
  <c r="J16" i="3"/>
  <c r="J77" i="3" l="1"/>
  <c r="I77" i="3"/>
  <c r="I84" i="3"/>
  <c r="J84" i="3"/>
  <c r="J14" i="3"/>
  <c r="I14" i="3"/>
  <c r="H12" i="3"/>
  <c r="J92" i="3"/>
  <c r="I92" i="3"/>
  <c r="J12" i="3" l="1"/>
  <c r="I12" i="3"/>
  <c r="D95" i="3"/>
  <c r="D94" i="3" s="1"/>
  <c r="D92" i="3" s="1"/>
  <c r="D87" i="3"/>
  <c r="D86" i="3" s="1"/>
  <c r="D84" i="3" s="1"/>
  <c r="D80" i="3"/>
  <c r="D79" i="3" s="1"/>
  <c r="D77" i="3" s="1"/>
  <c r="D73" i="3"/>
  <c r="D72" i="3" s="1"/>
  <c r="D70" i="3"/>
  <c r="D68" i="3"/>
  <c r="D54" i="3" s="1"/>
  <c r="D66" i="3"/>
  <c r="D55" i="3"/>
  <c r="D51" i="3"/>
  <c r="D47" i="3"/>
  <c r="D42" i="3"/>
  <c r="D35" i="3"/>
  <c r="D32" i="3"/>
  <c r="D30" i="3"/>
  <c r="D26" i="3"/>
  <c r="D23" i="3"/>
  <c r="D20" i="3"/>
  <c r="D17" i="3"/>
  <c r="D16" i="3" l="1"/>
  <c r="D14" i="3" s="1"/>
  <c r="D12" i="3" s="1"/>
</calcChain>
</file>

<file path=xl/sharedStrings.xml><?xml version="1.0" encoding="utf-8"?>
<sst xmlns="http://schemas.openxmlformats.org/spreadsheetml/2006/main" count="195" uniqueCount="195">
  <si>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</si>
  <si>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</si>
  <si>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</si>
  <si>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</si>
  <si>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</si>
  <si>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</si>
  <si>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</si>
  <si>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</si>
  <si>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</si>
  <si>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</si>
  <si>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</si>
  <si>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</si>
  <si>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</si>
  <si>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</si>
  <si>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</si>
  <si>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</si>
  <si>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</si>
  <si>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</si>
  <si>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</si>
  <si>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</si>
  <si>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</si>
  <si>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</si>
  <si>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</si>
  <si>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</si>
  <si>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</si>
  <si>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</si>
  <si>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</si>
  <si>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</si>
  <si>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</si>
  <si>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</si>
  <si>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</si>
  <si>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</si>
  <si>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</si>
  <si>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</si>
  <si>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</si>
  <si>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</si>
  <si>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</si>
  <si>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</si>
  <si>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1310786</t>
  </si>
  <si>
    <t>CONTRATO INTERADMINISTRATIVO  N° 238-2020 MIN SALUD - UNICOR</t>
  </si>
  <si>
    <t>1310795</t>
  </si>
  <si>
    <t>CONVENIO N° CT-2019-000636 UNICOR-EPM E.S.P  ( ADICIÓN)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</si>
  <si>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</si>
  <si>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</si>
  <si>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</si>
  <si>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</si>
  <si>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</si>
  <si>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</si>
  <si>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</si>
  <si>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</si>
  <si>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</si>
  <si>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</si>
  <si>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</si>
  <si>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</si>
  <si>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</si>
  <si>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</si>
  <si>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</si>
  <si>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</si>
  <si>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</si>
  <si>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</si>
  <si>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</si>
  <si>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</si>
  <si>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</si>
  <si>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</si>
  <si>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</si>
  <si>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</si>
  <si>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</si>
  <si>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</si>
  <si>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</si>
  <si>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</si>
  <si>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</si>
  <si>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</si>
  <si>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</si>
  <si>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</si>
  <si>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</si>
  <si>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</si>
  <si>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</si>
  <si>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</si>
  <si>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</si>
  <si>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</si>
  <si>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</si>
  <si>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</si>
  <si>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</si>
  <si>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</si>
  <si>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</si>
  <si>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</si>
  <si>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</si>
  <si>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</si>
  <si>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</si>
  <si>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</si>
  <si>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</si>
  <si>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</si>
  <si>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</si>
  <si>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</si>
  <si>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</si>
  <si>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</si>
  <si>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</si>
  <si>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</si>
  <si>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</si>
  <si>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</si>
  <si>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</si>
  <si>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</si>
  <si>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</si>
  <si>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</si>
  <si>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</si>
  <si>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</si>
  <si>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</si>
  <si>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</si>
  <si>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</si>
  <si>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</si>
  <si>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</si>
  <si>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</si>
  <si>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</si>
  <si>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</si>
  <si>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</si>
  <si>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</si>
  <si>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</si>
  <si>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</si>
  <si>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</si>
  <si>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</si>
  <si>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</si>
  <si>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</si>
  <si>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</si>
  <si>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</si>
  <si>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</si>
  <si>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</si>
  <si>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</si>
  <si>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</si>
  <si>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</si>
  <si>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</si>
  <si>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</si>
  <si>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</si>
  <si>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</si>
  <si>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</si>
  <si>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</si>
  <si>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</si>
  <si>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</si>
  <si>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</si>
  <si>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</si>
  <si>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</si>
  <si>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</si>
  <si>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</si>
  <si>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</si>
  <si>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</si>
  <si>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</si>
  <si>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</si>
  <si>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</si>
  <si>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</si>
  <si>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</si>
  <si>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</si>
  <si>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</si>
  <si>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</si>
  <si>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</si>
  <si>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</si>
  <si>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</si>
  <si>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</si>
  <si>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</si>
  <si>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</si>
  <si>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</si>
  <si>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</si>
  <si>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</si>
  <si>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</si>
  <si>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</si>
  <si>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</si>
  <si>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</si>
  <si>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</si>
  <si>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</si>
  <si>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</si>
  <si>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</si>
  <si>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</si>
  <si>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</si>
  <si>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2020000100249</t>
  </si>
  <si>
    <t>1610112</t>
  </si>
  <si>
    <t>DESARROLLO Y VALIDACION DE PROTOTIPOS FUNCIONALES EN AMBIENTE RELEVANTE REALIZADOS POR EMPRESAS RELACIONADAS CON  LOS FOCOS PRIORIZADOS EN EL DPTO DE CORDOBA - BPIN N° 2020000100249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</si>
  <si>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</si>
  <si>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</si>
  <si>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</si>
  <si>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</si>
  <si>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</si>
  <si>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</si>
  <si>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</si>
  <si>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</si>
  <si>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</si>
  <si>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</si>
  <si>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</si>
  <si>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</si>
  <si>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</si>
  <si>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</si>
  <si>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</si>
  <si>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</si>
  <si>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</si>
  <si>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MARZO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</si>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</sst>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7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4" fontId="7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53200" y="57150"/>
          <a:ext cx="11811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8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3"/>
  <sheetViews>
    <sheetView tabSelected="1" workbookViewId="0">
      <selection activeCell="O32" sqref="O32"/>
    </sheetView>
  </sheetViews>
  <sheetFormatPr baseColWidth="10" defaultColWidth="17.85546875" defaultRowHeight="11.25" x14ac:dyDescent="0.2"/>
  <cols>
    <col min="1" max="1" width="10.7109375" style="10" customWidth="1"/>
    <col min="2" max="2" width="8" style="10" customWidth="1"/>
    <col min="3" max="3" width="18.85546875" style="10" customWidth="1"/>
    <col min="4" max="5" width="12.85546875" style="10" customWidth="1"/>
    <col min="6" max="6" width="12" style="10" customWidth="1"/>
    <col min="7" max="10" width="12.85546875" style="10" customWidth="1"/>
    <col min="11" max="16384" width="17.85546875" style="10"/>
  </cols>
  <sheetData>
    <row r="1" spans="2:10" x14ac:dyDescent="0.2">
      <c r="B1" s="1"/>
      <c r="C1" s="63" t="s">
        <v>174</v>
      </c>
      <c r="D1" s="63"/>
      <c r="E1" s="63"/>
      <c r="F1" s="63"/>
      <c r="G1" s="63"/>
      <c r="H1" s="63"/>
      <c r="I1" s="64"/>
      <c r="J1" s="2"/>
    </row>
    <row r="2" spans="2:10" x14ac:dyDescent="0.2">
      <c r="B2" s="3"/>
      <c r="C2" s="66" t="s">
        <v>175</v>
      </c>
      <c r="D2" s="66"/>
      <c r="E2" s="66"/>
      <c r="F2" s="66"/>
      <c r="G2" s="66"/>
      <c r="H2" s="66"/>
      <c r="I2" s="65"/>
      <c r="J2" s="4"/>
    </row>
    <row r="3" spans="2:10" x14ac:dyDescent="0.2">
      <c r="B3" s="3"/>
      <c r="C3" s="66" t="s">
        <v>176</v>
      </c>
      <c r="D3" s="66"/>
      <c r="E3" s="66"/>
      <c r="F3" s="66"/>
      <c r="G3" s="66"/>
      <c r="H3" s="66"/>
      <c r="I3" s="65"/>
      <c r="J3" s="4"/>
    </row>
    <row r="4" spans="2:10" x14ac:dyDescent="0.2">
      <c r="B4" s="5"/>
      <c r="C4" s="66" t="s">
        <v>177</v>
      </c>
      <c r="D4" s="66"/>
      <c r="E4" s="66"/>
      <c r="F4" s="66"/>
      <c r="G4" s="66"/>
      <c r="H4" s="66"/>
      <c r="I4" s="65"/>
      <c r="J4" s="4"/>
    </row>
    <row r="5" spans="2:10" x14ac:dyDescent="0.2">
      <c r="B5" s="3"/>
      <c r="C5" s="66" t="s">
        <v>178</v>
      </c>
      <c r="D5" s="66"/>
      <c r="E5" s="66"/>
      <c r="F5" s="66"/>
      <c r="G5" s="66"/>
      <c r="H5" s="66"/>
      <c r="I5" s="65"/>
      <c r="J5" s="4"/>
    </row>
    <row r="6" spans="2:10" x14ac:dyDescent="0.2">
      <c r="B6" s="3"/>
      <c r="C6" s="66" t="s">
        <v>191</v>
      </c>
      <c r="D6" s="66"/>
      <c r="E6" s="66"/>
      <c r="F6" s="66"/>
      <c r="G6" s="66"/>
      <c r="H6" s="66"/>
      <c r="I6" s="65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65"/>
      <c r="J7" s="4"/>
    </row>
    <row r="8" spans="2:10" x14ac:dyDescent="0.2">
      <c r="B8" s="56" t="s">
        <v>179</v>
      </c>
      <c r="C8" s="58" t="s">
        <v>180</v>
      </c>
      <c r="D8" s="58" t="s">
        <v>181</v>
      </c>
      <c r="E8" s="59" t="s">
        <v>182</v>
      </c>
      <c r="F8" s="60"/>
      <c r="G8" s="58" t="s">
        <v>183</v>
      </c>
      <c r="H8" s="61" t="s">
        <v>184</v>
      </c>
      <c r="I8" s="45" t="s">
        <v>185</v>
      </c>
      <c r="J8" s="47" t="s">
        <v>186</v>
      </c>
    </row>
    <row r="9" spans="2:10" x14ac:dyDescent="0.2">
      <c r="B9" s="57"/>
      <c r="C9" s="49"/>
      <c r="D9" s="49"/>
      <c r="E9" s="8" t="s">
        <v>187</v>
      </c>
      <c r="F9" s="8" t="s">
        <v>188</v>
      </c>
      <c r="G9" s="49"/>
      <c r="H9" s="62"/>
      <c r="I9" s="46"/>
      <c r="J9" s="48"/>
    </row>
    <row r="10" spans="2:10" ht="12" thickBot="1" x14ac:dyDescent="0.25">
      <c r="B10" s="8">
        <v>1</v>
      </c>
      <c r="C10" s="8">
        <v>2</v>
      </c>
      <c r="D10" s="8">
        <v>3</v>
      </c>
      <c r="E10" s="49">
        <v>4</v>
      </c>
      <c r="F10" s="49"/>
      <c r="G10" s="8">
        <v>5</v>
      </c>
      <c r="H10" s="8">
        <v>6</v>
      </c>
      <c r="I10" s="9" t="s">
        <v>189</v>
      </c>
      <c r="J10" s="9" t="s">
        <v>190</v>
      </c>
    </row>
    <row r="11" spans="2:10" x14ac:dyDescent="0.2">
      <c r="B11" s="11"/>
      <c r="C11" s="12"/>
      <c r="D11" s="13">
        <v>202893231084</v>
      </c>
      <c r="E11" s="13">
        <v>99899613365</v>
      </c>
      <c r="F11" s="13">
        <v>0</v>
      </c>
      <c r="G11" s="13">
        <v>302792844449</v>
      </c>
      <c r="H11" s="13">
        <v>52908819548.169998</v>
      </c>
      <c r="I11" s="12"/>
      <c r="J11" s="14"/>
    </row>
    <row r="12" spans="2:10" ht="22.5" x14ac:dyDescent="0.2">
      <c r="B12" s="15" t="s">
        <v>0</v>
      </c>
      <c r="C12" s="16" t="s">
        <v>1</v>
      </c>
      <c r="D12" s="17">
        <f>D14+D77+D84+D92</f>
        <v>202893231084</v>
      </c>
      <c r="E12" s="17">
        <f t="shared" ref="E12:H12" si="0">E14+E77+E84+E92</f>
        <v>99899613365</v>
      </c>
      <c r="F12" s="17">
        <f t="shared" si="0"/>
        <v>0</v>
      </c>
      <c r="G12" s="17">
        <f t="shared" si="0"/>
        <v>302792844449</v>
      </c>
      <c r="H12" s="17">
        <f t="shared" si="0"/>
        <v>52908819548.169998</v>
      </c>
      <c r="I12" s="17">
        <f>H12-G12</f>
        <v>-249884024900.83002</v>
      </c>
      <c r="J12" s="18">
        <f>H12/G12*100</f>
        <v>17.473602998924743</v>
      </c>
    </row>
    <row r="13" spans="2:10" ht="12.75" customHeight="1" x14ac:dyDescent="0.2">
      <c r="B13" s="15"/>
      <c r="C13" s="16"/>
      <c r="D13" s="17"/>
      <c r="E13" s="17"/>
      <c r="F13" s="17"/>
      <c r="G13" s="17"/>
      <c r="H13" s="17"/>
      <c r="I13" s="17"/>
      <c r="J13" s="18"/>
    </row>
    <row r="14" spans="2:10" ht="12.75" customHeight="1" x14ac:dyDescent="0.2">
      <c r="B14" s="15" t="s">
        <v>2</v>
      </c>
      <c r="C14" s="16" t="s">
        <v>3</v>
      </c>
      <c r="D14" s="17">
        <f>D16+D54+D72</f>
        <v>46696848668</v>
      </c>
      <c r="E14" s="17">
        <f t="shared" ref="E14:H14" si="1">E16+E54+E72</f>
        <v>58986609011</v>
      </c>
      <c r="F14" s="17">
        <f t="shared" si="1"/>
        <v>0</v>
      </c>
      <c r="G14" s="17">
        <f t="shared" si="1"/>
        <v>105683457679</v>
      </c>
      <c r="H14" s="17">
        <f t="shared" si="1"/>
        <v>12713960821.4</v>
      </c>
      <c r="I14" s="17">
        <f t="shared" ref="I14:I80" si="2">H14-G14</f>
        <v>-92969496857.600006</v>
      </c>
      <c r="J14" s="18">
        <f t="shared" ref="J14:J80" si="3">H14/G14*100</f>
        <v>12.030227909477594</v>
      </c>
    </row>
    <row r="15" spans="2:10" ht="12.75" customHeight="1" x14ac:dyDescent="0.2">
      <c r="B15" s="15"/>
      <c r="C15" s="16"/>
      <c r="D15" s="17"/>
      <c r="E15" s="17"/>
      <c r="F15" s="17"/>
      <c r="G15" s="17"/>
      <c r="H15" s="17"/>
      <c r="I15" s="17"/>
      <c r="J15" s="18"/>
    </row>
    <row r="16" spans="2:10" ht="12.75" customHeight="1" x14ac:dyDescent="0.2">
      <c r="B16" s="15" t="s">
        <v>4</v>
      </c>
      <c r="C16" s="16" t="s">
        <v>5</v>
      </c>
      <c r="D16" s="17">
        <f>D17+D20+D23+D26+D30+D32+D35+D42+D47+D51</f>
        <v>35976839362</v>
      </c>
      <c r="E16" s="17">
        <f t="shared" ref="E16:H16" si="4">E17+E20+E23+E26+E30+E32+E35+E42+E47+E51</f>
        <v>3428910455</v>
      </c>
      <c r="F16" s="17">
        <f t="shared" si="4"/>
        <v>0</v>
      </c>
      <c r="G16" s="17">
        <f t="shared" si="4"/>
        <v>39405749817</v>
      </c>
      <c r="H16" s="17">
        <f t="shared" si="4"/>
        <v>6514154010.6099997</v>
      </c>
      <c r="I16" s="17">
        <f t="shared" si="2"/>
        <v>-32891595806.389999</v>
      </c>
      <c r="J16" s="18">
        <f t="shared" si="3"/>
        <v>16.530973375361924</v>
      </c>
    </row>
    <row r="17" spans="2:10" ht="12.75" customHeight="1" x14ac:dyDescent="0.2">
      <c r="B17" s="19" t="s">
        <v>6</v>
      </c>
      <c r="C17" s="20" t="s">
        <v>7</v>
      </c>
      <c r="D17" s="21">
        <f>D18+D19</f>
        <v>979123890</v>
      </c>
      <c r="E17" s="21">
        <f t="shared" ref="E17:H17" si="5">E18+E19</f>
        <v>0</v>
      </c>
      <c r="F17" s="21">
        <f t="shared" si="5"/>
        <v>0</v>
      </c>
      <c r="G17" s="21">
        <f t="shared" si="5"/>
        <v>979123890</v>
      </c>
      <c r="H17" s="21">
        <f t="shared" si="5"/>
        <v>923147</v>
      </c>
      <c r="I17" s="21">
        <f t="shared" si="2"/>
        <v>-978200743</v>
      </c>
      <c r="J17" s="22">
        <f t="shared" si="3"/>
        <v>9.4282961474875263E-2</v>
      </c>
    </row>
    <row r="18" spans="2:10" ht="12.75" customHeight="1" x14ac:dyDescent="0.2">
      <c r="B18" s="23" t="s">
        <v>8</v>
      </c>
      <c r="C18" s="24" t="s">
        <v>9</v>
      </c>
      <c r="D18" s="25">
        <v>922302086</v>
      </c>
      <c r="E18" s="25">
        <v>0</v>
      </c>
      <c r="F18" s="25">
        <v>0</v>
      </c>
      <c r="G18" s="25">
        <v>922302086</v>
      </c>
      <c r="H18" s="25">
        <v>538972</v>
      </c>
      <c r="I18" s="25">
        <f t="shared" si="2"/>
        <v>-921763114</v>
      </c>
      <c r="J18" s="26">
        <f t="shared" si="3"/>
        <v>5.8437686326560032E-2</v>
      </c>
    </row>
    <row r="19" spans="2:10" ht="12.75" customHeight="1" x14ac:dyDescent="0.2">
      <c r="B19" s="23" t="s">
        <v>10</v>
      </c>
      <c r="C19" s="24" t="s">
        <v>11</v>
      </c>
      <c r="D19" s="25">
        <v>56821804</v>
      </c>
      <c r="E19" s="25">
        <v>0</v>
      </c>
      <c r="F19" s="25">
        <v>0</v>
      </c>
      <c r="G19" s="25">
        <v>56821804</v>
      </c>
      <c r="H19" s="25">
        <v>384175</v>
      </c>
      <c r="I19" s="25">
        <f t="shared" si="2"/>
        <v>-56437629</v>
      </c>
      <c r="J19" s="26">
        <f t="shared" si="3"/>
        <v>0.67610489804230778</v>
      </c>
    </row>
    <row r="20" spans="2:10" ht="22.5" x14ac:dyDescent="0.2">
      <c r="B20" s="19" t="s">
        <v>12</v>
      </c>
      <c r="C20" s="20" t="s">
        <v>13</v>
      </c>
      <c r="D20" s="21">
        <f>D21+D22</f>
        <v>11672166627</v>
      </c>
      <c r="E20" s="21">
        <f t="shared" ref="E20:H20" si="6">E21+E22</f>
        <v>0</v>
      </c>
      <c r="F20" s="21">
        <f t="shared" si="6"/>
        <v>0</v>
      </c>
      <c r="G20" s="21">
        <f t="shared" si="6"/>
        <v>11672166627</v>
      </c>
      <c r="H20" s="21">
        <f t="shared" si="6"/>
        <v>1111736668.24</v>
      </c>
      <c r="I20" s="21">
        <f t="shared" si="2"/>
        <v>-10560429958.76</v>
      </c>
      <c r="J20" s="22">
        <f t="shared" si="3"/>
        <v>9.5246812675577814</v>
      </c>
    </row>
    <row r="21" spans="2:10" ht="12.75" customHeight="1" x14ac:dyDescent="0.2">
      <c r="B21" s="23" t="s">
        <v>14</v>
      </c>
      <c r="C21" s="24" t="s">
        <v>15</v>
      </c>
      <c r="D21" s="25">
        <v>6352253780</v>
      </c>
      <c r="E21" s="25">
        <v>0</v>
      </c>
      <c r="F21" s="25">
        <v>0</v>
      </c>
      <c r="G21" s="25">
        <v>6352253780</v>
      </c>
      <c r="H21" s="25">
        <v>787872373.58000004</v>
      </c>
      <c r="I21" s="25">
        <f t="shared" si="2"/>
        <v>-5564381406.4200001</v>
      </c>
      <c r="J21" s="26">
        <f t="shared" si="3"/>
        <v>12.403036793973934</v>
      </c>
    </row>
    <row r="22" spans="2:10" ht="12.75" customHeight="1" x14ac:dyDescent="0.2">
      <c r="B22" s="23" t="s">
        <v>16</v>
      </c>
      <c r="C22" s="24" t="s">
        <v>17</v>
      </c>
      <c r="D22" s="25">
        <v>5319912847</v>
      </c>
      <c r="E22" s="25">
        <v>0</v>
      </c>
      <c r="F22" s="25">
        <v>0</v>
      </c>
      <c r="G22" s="25">
        <v>5319912847</v>
      </c>
      <c r="H22" s="25">
        <v>323864294.66000003</v>
      </c>
      <c r="I22" s="25">
        <f t="shared" si="2"/>
        <v>-4996048552.3400002</v>
      </c>
      <c r="J22" s="26">
        <f t="shared" si="3"/>
        <v>6.0877744424447346</v>
      </c>
    </row>
    <row r="23" spans="2:10" ht="22.5" x14ac:dyDescent="0.2">
      <c r="B23" s="19" t="s">
        <v>18</v>
      </c>
      <c r="C23" s="20" t="s">
        <v>19</v>
      </c>
      <c r="D23" s="21">
        <f>D24+D25</f>
        <v>5636595456</v>
      </c>
      <c r="E23" s="21">
        <f t="shared" ref="E23:H23" si="7">E24+E25</f>
        <v>0</v>
      </c>
      <c r="F23" s="21">
        <f t="shared" si="7"/>
        <v>0</v>
      </c>
      <c r="G23" s="21">
        <f t="shared" si="7"/>
        <v>5636595456</v>
      </c>
      <c r="H23" s="21">
        <f t="shared" si="7"/>
        <v>1967346344.95</v>
      </c>
      <c r="I23" s="21">
        <f t="shared" si="2"/>
        <v>-3669249111.0500002</v>
      </c>
      <c r="J23" s="22">
        <f t="shared" si="3"/>
        <v>34.903096386947801</v>
      </c>
    </row>
    <row r="24" spans="2:10" ht="12.75" customHeight="1" x14ac:dyDescent="0.2">
      <c r="B24" s="23" t="s">
        <v>20</v>
      </c>
      <c r="C24" s="24" t="s">
        <v>21</v>
      </c>
      <c r="D24" s="25">
        <v>3636595456</v>
      </c>
      <c r="E24" s="25">
        <v>0</v>
      </c>
      <c r="F24" s="25">
        <v>0</v>
      </c>
      <c r="G24" s="25">
        <v>3636595456</v>
      </c>
      <c r="H24" s="25">
        <v>1798092697.6800001</v>
      </c>
      <c r="I24" s="25">
        <f t="shared" si="2"/>
        <v>-1838502758.3199999</v>
      </c>
      <c r="J24" s="26">
        <f t="shared" si="3"/>
        <v>49.444397086108005</v>
      </c>
    </row>
    <row r="25" spans="2:10" ht="12.75" customHeight="1" x14ac:dyDescent="0.2">
      <c r="B25" s="23" t="s">
        <v>22</v>
      </c>
      <c r="C25" s="24" t="s">
        <v>23</v>
      </c>
      <c r="D25" s="25">
        <v>2000000000</v>
      </c>
      <c r="E25" s="25">
        <v>0</v>
      </c>
      <c r="F25" s="25">
        <v>0</v>
      </c>
      <c r="G25" s="25">
        <v>2000000000</v>
      </c>
      <c r="H25" s="25">
        <v>169253647.27000001</v>
      </c>
      <c r="I25" s="25">
        <f t="shared" si="2"/>
        <v>-1830746352.73</v>
      </c>
      <c r="J25" s="26">
        <f t="shared" si="3"/>
        <v>8.4626823635000008</v>
      </c>
    </row>
    <row r="26" spans="2:10" ht="22.5" x14ac:dyDescent="0.2">
      <c r="B26" s="19" t="s">
        <v>24</v>
      </c>
      <c r="C26" s="20" t="s">
        <v>25</v>
      </c>
      <c r="D26" s="21">
        <f>D27+D28+D29</f>
        <v>4018898968</v>
      </c>
      <c r="E26" s="21">
        <f t="shared" ref="E26:H26" si="8">E27+E28+E29</f>
        <v>0</v>
      </c>
      <c r="F26" s="21">
        <f t="shared" si="8"/>
        <v>0</v>
      </c>
      <c r="G26" s="21">
        <f t="shared" si="8"/>
        <v>4018898968</v>
      </c>
      <c r="H26" s="21">
        <f t="shared" si="8"/>
        <v>1170749134.8099999</v>
      </c>
      <c r="I26" s="21">
        <f t="shared" si="2"/>
        <v>-2848149833.1900001</v>
      </c>
      <c r="J26" s="22">
        <f t="shared" si="3"/>
        <v>29.131091478834108</v>
      </c>
    </row>
    <row r="27" spans="2:10" ht="12.75" customHeight="1" x14ac:dyDescent="0.2">
      <c r="B27" s="23" t="s">
        <v>26</v>
      </c>
      <c r="C27" s="24" t="s">
        <v>27</v>
      </c>
      <c r="D27" s="25">
        <v>2491266622</v>
      </c>
      <c r="E27" s="25">
        <v>0</v>
      </c>
      <c r="F27" s="25">
        <v>0</v>
      </c>
      <c r="G27" s="25">
        <v>2491266622</v>
      </c>
      <c r="H27" s="25">
        <v>1093240751.8099999</v>
      </c>
      <c r="I27" s="25">
        <f t="shared" si="2"/>
        <v>-1398025870.1900001</v>
      </c>
      <c r="J27" s="26">
        <f t="shared" si="3"/>
        <v>43.882928553521964</v>
      </c>
    </row>
    <row r="28" spans="2:10" ht="12.75" customHeight="1" x14ac:dyDescent="0.2">
      <c r="B28" s="23" t="s">
        <v>28</v>
      </c>
      <c r="C28" s="24" t="s">
        <v>29</v>
      </c>
      <c r="D28" s="25">
        <v>1363723296</v>
      </c>
      <c r="E28" s="25">
        <v>0</v>
      </c>
      <c r="F28" s="25">
        <v>0</v>
      </c>
      <c r="G28" s="25">
        <v>1363723296</v>
      </c>
      <c r="H28" s="25">
        <v>5698153</v>
      </c>
      <c r="I28" s="25">
        <f t="shared" si="2"/>
        <v>-1358025143</v>
      </c>
      <c r="J28" s="26">
        <f t="shared" si="3"/>
        <v>0.41783791599905323</v>
      </c>
    </row>
    <row r="29" spans="2:10" ht="22.5" x14ac:dyDescent="0.2">
      <c r="B29" s="23" t="s">
        <v>30</v>
      </c>
      <c r="C29" s="24" t="s">
        <v>31</v>
      </c>
      <c r="D29" s="25">
        <v>163909050</v>
      </c>
      <c r="E29" s="25">
        <v>0</v>
      </c>
      <c r="F29" s="25">
        <v>0</v>
      </c>
      <c r="G29" s="25">
        <v>163909050</v>
      </c>
      <c r="H29" s="25">
        <v>71810230</v>
      </c>
      <c r="I29" s="25">
        <f t="shared" si="2"/>
        <v>-92098820</v>
      </c>
      <c r="J29" s="26">
        <f t="shared" si="3"/>
        <v>43.811022027154692</v>
      </c>
    </row>
    <row r="30" spans="2:10" ht="22.5" x14ac:dyDescent="0.2">
      <c r="B30" s="19" t="s">
        <v>32</v>
      </c>
      <c r="C30" s="20" t="s">
        <v>33</v>
      </c>
      <c r="D30" s="21">
        <f>D31</f>
        <v>2656490176</v>
      </c>
      <c r="E30" s="21">
        <f t="shared" ref="E30:H30" si="9">E31</f>
        <v>0</v>
      </c>
      <c r="F30" s="21">
        <f t="shared" si="9"/>
        <v>0</v>
      </c>
      <c r="G30" s="21">
        <f t="shared" si="9"/>
        <v>2656490176</v>
      </c>
      <c r="H30" s="21">
        <f t="shared" si="9"/>
        <v>269787928.86000001</v>
      </c>
      <c r="I30" s="21">
        <f t="shared" si="2"/>
        <v>-2386702247.1399999</v>
      </c>
      <c r="J30" s="22">
        <f t="shared" si="3"/>
        <v>10.155803748020336</v>
      </c>
    </row>
    <row r="31" spans="2:10" ht="22.5" x14ac:dyDescent="0.2">
      <c r="B31" s="23" t="s">
        <v>34</v>
      </c>
      <c r="C31" s="24" t="s">
        <v>35</v>
      </c>
      <c r="D31" s="25">
        <v>2656490176</v>
      </c>
      <c r="E31" s="25">
        <v>0</v>
      </c>
      <c r="F31" s="25">
        <v>0</v>
      </c>
      <c r="G31" s="25">
        <v>2656490176</v>
      </c>
      <c r="H31" s="25">
        <v>269787928.86000001</v>
      </c>
      <c r="I31" s="25">
        <f t="shared" si="2"/>
        <v>-2386702247.1399999</v>
      </c>
      <c r="J31" s="26">
        <f t="shared" si="3"/>
        <v>10.155803748020336</v>
      </c>
    </row>
    <row r="32" spans="2:10" ht="34.5" thickBot="1" x14ac:dyDescent="0.25">
      <c r="B32" s="27" t="s">
        <v>36</v>
      </c>
      <c r="C32" s="28" t="s">
        <v>37</v>
      </c>
      <c r="D32" s="29">
        <f>D33+D34</f>
        <v>0</v>
      </c>
      <c r="E32" s="29">
        <f t="shared" ref="E32:H32" si="10">E33+E34</f>
        <v>799835490</v>
      </c>
      <c r="F32" s="29">
        <f t="shared" si="10"/>
        <v>0</v>
      </c>
      <c r="G32" s="29">
        <f t="shared" si="10"/>
        <v>799835490</v>
      </c>
      <c r="H32" s="29">
        <f t="shared" si="10"/>
        <v>0</v>
      </c>
      <c r="I32" s="29">
        <f t="shared" si="2"/>
        <v>-799835490</v>
      </c>
      <c r="J32" s="30">
        <f t="shared" si="3"/>
        <v>0</v>
      </c>
    </row>
    <row r="33" spans="2:10" ht="45" x14ac:dyDescent="0.2">
      <c r="B33" s="31" t="s">
        <v>38</v>
      </c>
      <c r="C33" s="32" t="s">
        <v>39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f t="shared" si="2"/>
        <v>0</v>
      </c>
      <c r="J33" s="34">
        <v>0</v>
      </c>
    </row>
    <row r="34" spans="2:10" ht="33.75" x14ac:dyDescent="0.2">
      <c r="B34" s="23" t="s">
        <v>40</v>
      </c>
      <c r="C34" s="24" t="s">
        <v>41</v>
      </c>
      <c r="D34" s="25">
        <v>0</v>
      </c>
      <c r="E34" s="25">
        <v>799835490</v>
      </c>
      <c r="F34" s="25">
        <v>0</v>
      </c>
      <c r="G34" s="25">
        <v>799835490</v>
      </c>
      <c r="H34" s="25">
        <v>0</v>
      </c>
      <c r="I34" s="25">
        <f t="shared" si="2"/>
        <v>-799835490</v>
      </c>
      <c r="J34" s="26">
        <f t="shared" si="3"/>
        <v>0</v>
      </c>
    </row>
    <row r="35" spans="2:10" ht="22.5" x14ac:dyDescent="0.2">
      <c r="B35" s="19" t="s">
        <v>42</v>
      </c>
      <c r="C35" s="20" t="s">
        <v>43</v>
      </c>
      <c r="D35" s="21">
        <f>D36+D37+D38+D39+D40+D41</f>
        <v>1697955947</v>
      </c>
      <c r="E35" s="21">
        <f t="shared" ref="E35:H35" si="11">E36+E37+E38+E39+E40+E41</f>
        <v>181236181</v>
      </c>
      <c r="F35" s="21">
        <f t="shared" si="11"/>
        <v>0</v>
      </c>
      <c r="G35" s="21">
        <f t="shared" si="11"/>
        <v>1879192128</v>
      </c>
      <c r="H35" s="21">
        <f t="shared" si="11"/>
        <v>92948000</v>
      </c>
      <c r="I35" s="21">
        <f t="shared" si="2"/>
        <v>-1786244128</v>
      </c>
      <c r="J35" s="22">
        <f t="shared" si="3"/>
        <v>4.9461680163019501</v>
      </c>
    </row>
    <row r="36" spans="2:10" ht="12.75" customHeight="1" x14ac:dyDescent="0.2">
      <c r="B36" s="23" t="s">
        <v>44</v>
      </c>
      <c r="C36" s="24" t="s">
        <v>45</v>
      </c>
      <c r="D36" s="25">
        <v>1185559983</v>
      </c>
      <c r="E36" s="25">
        <v>181236181</v>
      </c>
      <c r="F36" s="25">
        <v>0</v>
      </c>
      <c r="G36" s="25">
        <v>1366796164</v>
      </c>
      <c r="H36" s="25">
        <v>8050000</v>
      </c>
      <c r="I36" s="25">
        <f t="shared" si="2"/>
        <v>-1358746164</v>
      </c>
      <c r="J36" s="26">
        <f t="shared" si="3"/>
        <v>0.58896858302859556</v>
      </c>
    </row>
    <row r="37" spans="2:10" ht="12.75" customHeight="1" x14ac:dyDescent="0.2">
      <c r="B37" s="23" t="s">
        <v>46</v>
      </c>
      <c r="C37" s="24" t="s">
        <v>47</v>
      </c>
      <c r="D37" s="25">
        <v>65563620</v>
      </c>
      <c r="E37" s="25">
        <v>0</v>
      </c>
      <c r="F37" s="25">
        <v>0</v>
      </c>
      <c r="G37" s="25">
        <v>65563620</v>
      </c>
      <c r="H37" s="25">
        <v>3605000</v>
      </c>
      <c r="I37" s="25">
        <f t="shared" si="2"/>
        <v>-61958620</v>
      </c>
      <c r="J37" s="26">
        <f t="shared" si="3"/>
        <v>5.4984761366135668</v>
      </c>
    </row>
    <row r="38" spans="2:10" ht="12.75" customHeight="1" x14ac:dyDescent="0.2">
      <c r="B38" s="23" t="s">
        <v>48</v>
      </c>
      <c r="C38" s="24" t="s">
        <v>49</v>
      </c>
      <c r="D38" s="25">
        <v>109272700</v>
      </c>
      <c r="E38" s="25">
        <v>0</v>
      </c>
      <c r="F38" s="25">
        <v>0</v>
      </c>
      <c r="G38" s="25">
        <v>109272700</v>
      </c>
      <c r="H38" s="25">
        <v>28618000</v>
      </c>
      <c r="I38" s="25">
        <f t="shared" si="2"/>
        <v>-80654700</v>
      </c>
      <c r="J38" s="26">
        <f t="shared" si="3"/>
        <v>26.189524007368721</v>
      </c>
    </row>
    <row r="39" spans="2:10" ht="12.75" customHeight="1" x14ac:dyDescent="0.2">
      <c r="B39" s="23" t="s">
        <v>50</v>
      </c>
      <c r="C39" s="24" t="s">
        <v>51</v>
      </c>
      <c r="D39" s="25">
        <v>270985172</v>
      </c>
      <c r="E39" s="25">
        <v>0</v>
      </c>
      <c r="F39" s="25">
        <v>0</v>
      </c>
      <c r="G39" s="25">
        <v>270985172</v>
      </c>
      <c r="H39" s="25">
        <v>5735000</v>
      </c>
      <c r="I39" s="25">
        <f t="shared" si="2"/>
        <v>-265250172</v>
      </c>
      <c r="J39" s="26">
        <f t="shared" si="3"/>
        <v>2.1163519603943493</v>
      </c>
    </row>
    <row r="40" spans="2:10" ht="12.75" customHeight="1" x14ac:dyDescent="0.2">
      <c r="B40" s="23" t="s">
        <v>52</v>
      </c>
      <c r="C40" s="24" t="s">
        <v>53</v>
      </c>
      <c r="D40" s="25">
        <v>55647202</v>
      </c>
      <c r="E40" s="25">
        <v>0</v>
      </c>
      <c r="F40" s="25">
        <v>0</v>
      </c>
      <c r="G40" s="25">
        <v>55647202</v>
      </c>
      <c r="H40" s="25">
        <v>46940000</v>
      </c>
      <c r="I40" s="25">
        <f t="shared" si="2"/>
        <v>-8707202</v>
      </c>
      <c r="J40" s="26">
        <f t="shared" si="3"/>
        <v>84.352848504404591</v>
      </c>
    </row>
    <row r="41" spans="2:10" ht="12.75" customHeight="1" x14ac:dyDescent="0.2">
      <c r="B41" s="23" t="s">
        <v>54</v>
      </c>
      <c r="C41" s="24" t="s">
        <v>55</v>
      </c>
      <c r="D41" s="25">
        <v>10927270</v>
      </c>
      <c r="E41" s="25">
        <v>0</v>
      </c>
      <c r="F41" s="25">
        <v>0</v>
      </c>
      <c r="G41" s="25">
        <v>10927270</v>
      </c>
      <c r="H41" s="25">
        <v>0</v>
      </c>
      <c r="I41" s="25">
        <f t="shared" si="2"/>
        <v>-10927270</v>
      </c>
      <c r="J41" s="26">
        <f t="shared" si="3"/>
        <v>0</v>
      </c>
    </row>
    <row r="42" spans="2:10" ht="22.5" x14ac:dyDescent="0.2">
      <c r="B42" s="19" t="s">
        <v>56</v>
      </c>
      <c r="C42" s="20" t="s">
        <v>57</v>
      </c>
      <c r="D42" s="21">
        <f>D43+D44+D45+D46</f>
        <v>139370888</v>
      </c>
      <c r="E42" s="21">
        <f t="shared" ref="E42:H42" si="12">E43+E44+E45+E46</f>
        <v>2648000</v>
      </c>
      <c r="F42" s="21">
        <f t="shared" si="12"/>
        <v>0</v>
      </c>
      <c r="G42" s="21">
        <f t="shared" si="12"/>
        <v>142018888</v>
      </c>
      <c r="H42" s="21">
        <f t="shared" si="12"/>
        <v>6123000</v>
      </c>
      <c r="I42" s="21">
        <f t="shared" si="2"/>
        <v>-135895888</v>
      </c>
      <c r="J42" s="22">
        <f t="shared" si="3"/>
        <v>4.3113983542808754</v>
      </c>
    </row>
    <row r="43" spans="2:10" ht="12.75" customHeight="1" x14ac:dyDescent="0.2">
      <c r="B43" s="23" t="s">
        <v>58</v>
      </c>
      <c r="C43" s="24" t="s">
        <v>59</v>
      </c>
      <c r="D43" s="25">
        <v>16390905</v>
      </c>
      <c r="E43" s="25">
        <v>0</v>
      </c>
      <c r="F43" s="25">
        <v>0</v>
      </c>
      <c r="G43" s="25">
        <v>16390905</v>
      </c>
      <c r="H43" s="25">
        <v>10000</v>
      </c>
      <c r="I43" s="25">
        <f t="shared" si="2"/>
        <v>-16380905</v>
      </c>
      <c r="J43" s="26">
        <f t="shared" si="3"/>
        <v>6.1009443956877303E-2</v>
      </c>
    </row>
    <row r="44" spans="2:10" ht="12.75" customHeight="1" x14ac:dyDescent="0.2">
      <c r="B44" s="23" t="s">
        <v>60</v>
      </c>
      <c r="C44" s="24" t="s">
        <v>61</v>
      </c>
      <c r="D44" s="25">
        <v>101125443</v>
      </c>
      <c r="E44" s="25">
        <v>0</v>
      </c>
      <c r="F44" s="25">
        <v>0</v>
      </c>
      <c r="G44" s="25">
        <v>101125443</v>
      </c>
      <c r="H44" s="25">
        <v>6113000</v>
      </c>
      <c r="I44" s="25">
        <f t="shared" si="2"/>
        <v>-95012443</v>
      </c>
      <c r="J44" s="26">
        <f t="shared" si="3"/>
        <v>6.0449673382394975</v>
      </c>
    </row>
    <row r="45" spans="2:10" ht="12.75" customHeight="1" x14ac:dyDescent="0.2">
      <c r="B45" s="23" t="s">
        <v>62</v>
      </c>
      <c r="C45" s="24" t="s">
        <v>63</v>
      </c>
      <c r="D45" s="25">
        <v>21854540</v>
      </c>
      <c r="E45" s="25">
        <v>0</v>
      </c>
      <c r="F45" s="25">
        <v>0</v>
      </c>
      <c r="G45" s="25">
        <v>21854540</v>
      </c>
      <c r="H45" s="25">
        <v>0</v>
      </c>
      <c r="I45" s="25">
        <f t="shared" si="2"/>
        <v>-21854540</v>
      </c>
      <c r="J45" s="26">
        <f t="shared" si="3"/>
        <v>0</v>
      </c>
    </row>
    <row r="46" spans="2:10" ht="12.75" customHeight="1" x14ac:dyDescent="0.2">
      <c r="B46" s="23" t="s">
        <v>64</v>
      </c>
      <c r="C46" s="24" t="s">
        <v>65</v>
      </c>
      <c r="D46" s="25">
        <v>0</v>
      </c>
      <c r="E46" s="25">
        <v>2648000</v>
      </c>
      <c r="F46" s="25">
        <v>0</v>
      </c>
      <c r="G46" s="25">
        <v>2648000</v>
      </c>
      <c r="H46" s="25">
        <v>0</v>
      </c>
      <c r="I46" s="25">
        <f t="shared" si="2"/>
        <v>-2648000</v>
      </c>
      <c r="J46" s="26">
        <f t="shared" si="3"/>
        <v>0</v>
      </c>
    </row>
    <row r="47" spans="2:10" ht="22.5" x14ac:dyDescent="0.2">
      <c r="B47" s="19" t="s">
        <v>66</v>
      </c>
      <c r="C47" s="20" t="s">
        <v>67</v>
      </c>
      <c r="D47" s="21">
        <f>D48+D49+D50</f>
        <v>576237410</v>
      </c>
      <c r="E47" s="21">
        <f t="shared" ref="E47:H47" si="13">E48+E49+E50</f>
        <v>91254806</v>
      </c>
      <c r="F47" s="21">
        <f t="shared" si="13"/>
        <v>0</v>
      </c>
      <c r="G47" s="21">
        <f t="shared" si="13"/>
        <v>667492216</v>
      </c>
      <c r="H47" s="21">
        <f t="shared" si="13"/>
        <v>545818182</v>
      </c>
      <c r="I47" s="21">
        <f t="shared" si="2"/>
        <v>-121674034</v>
      </c>
      <c r="J47" s="22">
        <f t="shared" si="3"/>
        <v>81.771467728995958</v>
      </c>
    </row>
    <row r="48" spans="2:10" ht="22.5" x14ac:dyDescent="0.2">
      <c r="B48" s="23" t="s">
        <v>68</v>
      </c>
      <c r="C48" s="24" t="s">
        <v>69</v>
      </c>
      <c r="D48" s="25">
        <v>102279247</v>
      </c>
      <c r="E48" s="25">
        <v>0</v>
      </c>
      <c r="F48" s="25">
        <v>0</v>
      </c>
      <c r="G48" s="25">
        <v>102279247</v>
      </c>
      <c r="H48" s="25">
        <v>0</v>
      </c>
      <c r="I48" s="25">
        <f t="shared" si="2"/>
        <v>-102279247</v>
      </c>
      <c r="J48" s="26">
        <f t="shared" si="3"/>
        <v>0</v>
      </c>
    </row>
    <row r="49" spans="2:10" ht="22.5" x14ac:dyDescent="0.2">
      <c r="B49" s="23" t="s">
        <v>70</v>
      </c>
      <c r="C49" s="24" t="s">
        <v>71</v>
      </c>
      <c r="D49" s="25">
        <v>452398603</v>
      </c>
      <c r="E49" s="25">
        <v>91024856</v>
      </c>
      <c r="F49" s="25">
        <v>0</v>
      </c>
      <c r="G49" s="25">
        <v>543423459</v>
      </c>
      <c r="H49" s="25">
        <v>545818182</v>
      </c>
      <c r="I49" s="25">
        <f t="shared" si="2"/>
        <v>2394723</v>
      </c>
      <c r="J49" s="26">
        <f t="shared" si="3"/>
        <v>100.44067346750299</v>
      </c>
    </row>
    <row r="50" spans="2:10" ht="22.5" x14ac:dyDescent="0.2">
      <c r="B50" s="23" t="s">
        <v>72</v>
      </c>
      <c r="C50" s="24" t="s">
        <v>73</v>
      </c>
      <c r="D50" s="25">
        <v>21559560</v>
      </c>
      <c r="E50" s="25">
        <v>229950</v>
      </c>
      <c r="F50" s="25">
        <v>0</v>
      </c>
      <c r="G50" s="25">
        <v>21789510</v>
      </c>
      <c r="H50" s="25">
        <v>0</v>
      </c>
      <c r="I50" s="25">
        <f t="shared" si="2"/>
        <v>-21789510</v>
      </c>
      <c r="J50" s="26">
        <f t="shared" si="3"/>
        <v>0</v>
      </c>
    </row>
    <row r="51" spans="2:10" ht="12.75" customHeight="1" x14ac:dyDescent="0.2">
      <c r="B51" s="19" t="s">
        <v>74</v>
      </c>
      <c r="C51" s="20" t="s">
        <v>75</v>
      </c>
      <c r="D51" s="21">
        <f>D52+D53</f>
        <v>8600000000</v>
      </c>
      <c r="E51" s="21">
        <f t="shared" ref="E51:H51" si="14">E52+E53</f>
        <v>2353935978</v>
      </c>
      <c r="F51" s="21">
        <f t="shared" si="14"/>
        <v>0</v>
      </c>
      <c r="G51" s="21">
        <f t="shared" si="14"/>
        <v>10953935978</v>
      </c>
      <c r="H51" s="21">
        <f t="shared" si="14"/>
        <v>1348721604.75</v>
      </c>
      <c r="I51" s="21">
        <f t="shared" si="2"/>
        <v>-9605214373.25</v>
      </c>
      <c r="J51" s="22">
        <f t="shared" si="3"/>
        <v>12.312666492289043</v>
      </c>
    </row>
    <row r="52" spans="2:10" ht="22.5" x14ac:dyDescent="0.2">
      <c r="B52" s="23" t="s">
        <v>76</v>
      </c>
      <c r="C52" s="24" t="s">
        <v>77</v>
      </c>
      <c r="D52" s="25">
        <v>8000000000</v>
      </c>
      <c r="E52" s="25">
        <v>2353935978</v>
      </c>
      <c r="F52" s="25">
        <v>0</v>
      </c>
      <c r="G52" s="25">
        <v>10353935978</v>
      </c>
      <c r="H52" s="25">
        <v>6793924.6699999999</v>
      </c>
      <c r="I52" s="25">
        <f t="shared" si="2"/>
        <v>-10347142053.33</v>
      </c>
      <c r="J52" s="26">
        <f t="shared" si="3"/>
        <v>6.5616830975541121E-2</v>
      </c>
    </row>
    <row r="53" spans="2:10" ht="22.5" x14ac:dyDescent="0.2">
      <c r="B53" s="23" t="s">
        <v>78</v>
      </c>
      <c r="C53" s="24" t="s">
        <v>79</v>
      </c>
      <c r="D53" s="25">
        <v>600000000</v>
      </c>
      <c r="E53" s="25">
        <v>0</v>
      </c>
      <c r="F53" s="25">
        <v>0</v>
      </c>
      <c r="G53" s="25">
        <v>600000000</v>
      </c>
      <c r="H53" s="25">
        <v>1341927680.0799999</v>
      </c>
      <c r="I53" s="25">
        <f t="shared" si="2"/>
        <v>741927680.07999992</v>
      </c>
      <c r="J53" s="26">
        <f t="shared" si="3"/>
        <v>223.65461334666668</v>
      </c>
    </row>
    <row r="54" spans="2:10" ht="12.75" customHeight="1" x14ac:dyDescent="0.2">
      <c r="B54" s="15" t="s">
        <v>80</v>
      </c>
      <c r="C54" s="16" t="s">
        <v>81</v>
      </c>
      <c r="D54" s="17">
        <f>D55+D66+D68+D70</f>
        <v>4214718419</v>
      </c>
      <c r="E54" s="17">
        <f t="shared" ref="E54:H54" si="15">E55+E66+E68+E70</f>
        <v>55292892370</v>
      </c>
      <c r="F54" s="17">
        <f t="shared" si="15"/>
        <v>0</v>
      </c>
      <c r="G54" s="17">
        <f t="shared" si="15"/>
        <v>59507610789</v>
      </c>
      <c r="H54" s="17">
        <f t="shared" si="15"/>
        <v>4899800677.79</v>
      </c>
      <c r="I54" s="17">
        <f t="shared" si="2"/>
        <v>-54607810111.209999</v>
      </c>
      <c r="J54" s="18">
        <f t="shared" si="3"/>
        <v>8.2339059035045814</v>
      </c>
    </row>
    <row r="55" spans="2:10" ht="23.25" thickBot="1" x14ac:dyDescent="0.25">
      <c r="B55" s="27" t="s">
        <v>82</v>
      </c>
      <c r="C55" s="28" t="s">
        <v>83</v>
      </c>
      <c r="D55" s="29">
        <f>D56+D57+D58+D59+D60+D61+D62+D63+D64+D65</f>
        <v>1770594131</v>
      </c>
      <c r="E55" s="29">
        <f t="shared" ref="E55:H55" si="16">E56+E57+E58+E59+E60+E61+E62+E63+E64+E65</f>
        <v>55261980163</v>
      </c>
      <c r="F55" s="29">
        <f t="shared" si="16"/>
        <v>0</v>
      </c>
      <c r="G55" s="29">
        <f t="shared" si="16"/>
        <v>57032574294</v>
      </c>
      <c r="H55" s="29">
        <f t="shared" si="16"/>
        <v>3315842459.5599999</v>
      </c>
      <c r="I55" s="29">
        <f t="shared" si="2"/>
        <v>-53716731834.440002</v>
      </c>
      <c r="J55" s="30">
        <f t="shared" si="3"/>
        <v>5.8139449263976788</v>
      </c>
    </row>
    <row r="56" spans="2:10" ht="33.75" x14ac:dyDescent="0.2">
      <c r="B56" s="31" t="s">
        <v>84</v>
      </c>
      <c r="C56" s="32" t="s">
        <v>85</v>
      </c>
      <c r="D56" s="33">
        <v>1770594131</v>
      </c>
      <c r="E56" s="33">
        <v>3943229504</v>
      </c>
      <c r="F56" s="33">
        <v>0</v>
      </c>
      <c r="G56" s="33">
        <v>5713823635</v>
      </c>
      <c r="H56" s="33">
        <v>0</v>
      </c>
      <c r="I56" s="33">
        <f t="shared" si="2"/>
        <v>-5713823635</v>
      </c>
      <c r="J56" s="34">
        <f t="shared" si="3"/>
        <v>0</v>
      </c>
    </row>
    <row r="57" spans="2:10" ht="22.5" x14ac:dyDescent="0.2">
      <c r="B57" s="23" t="s">
        <v>86</v>
      </c>
      <c r="C57" s="24" t="s">
        <v>87</v>
      </c>
      <c r="D57" s="25">
        <v>0</v>
      </c>
      <c r="E57" s="25">
        <v>27038188592</v>
      </c>
      <c r="F57" s="25">
        <v>0</v>
      </c>
      <c r="G57" s="25">
        <v>27038188592</v>
      </c>
      <c r="H57" s="25">
        <v>0</v>
      </c>
      <c r="I57" s="25">
        <f t="shared" si="2"/>
        <v>-27038188592</v>
      </c>
      <c r="J57" s="26">
        <f t="shared" si="3"/>
        <v>0</v>
      </c>
    </row>
    <row r="58" spans="2:10" ht="22.5" x14ac:dyDescent="0.2">
      <c r="B58" s="23" t="s">
        <v>88</v>
      </c>
      <c r="C58" s="24" t="s">
        <v>89</v>
      </c>
      <c r="D58" s="25">
        <v>0</v>
      </c>
      <c r="E58" s="25">
        <v>4480772634</v>
      </c>
      <c r="F58" s="25">
        <v>0</v>
      </c>
      <c r="G58" s="25">
        <v>4480772634</v>
      </c>
      <c r="H58" s="25">
        <v>0</v>
      </c>
      <c r="I58" s="25">
        <f t="shared" si="2"/>
        <v>-4480772634</v>
      </c>
      <c r="J58" s="26">
        <f t="shared" si="3"/>
        <v>0</v>
      </c>
    </row>
    <row r="59" spans="2:10" ht="33.75" x14ac:dyDescent="0.2">
      <c r="B59" s="23" t="s">
        <v>90</v>
      </c>
      <c r="C59" s="24" t="s">
        <v>91</v>
      </c>
      <c r="D59" s="25">
        <v>0</v>
      </c>
      <c r="E59" s="25">
        <v>1235630032</v>
      </c>
      <c r="F59" s="25">
        <v>0</v>
      </c>
      <c r="G59" s="25">
        <v>1235630032</v>
      </c>
      <c r="H59" s="25">
        <v>0</v>
      </c>
      <c r="I59" s="25">
        <f t="shared" si="2"/>
        <v>-1235630032</v>
      </c>
      <c r="J59" s="26">
        <f t="shared" si="3"/>
        <v>0</v>
      </c>
    </row>
    <row r="60" spans="2:10" ht="33.75" x14ac:dyDescent="0.2">
      <c r="B60" s="23" t="s">
        <v>92</v>
      </c>
      <c r="C60" s="24" t="s">
        <v>93</v>
      </c>
      <c r="D60" s="25">
        <v>0</v>
      </c>
      <c r="E60" s="25">
        <v>15346943114</v>
      </c>
      <c r="F60" s="25">
        <v>0</v>
      </c>
      <c r="G60" s="25">
        <v>15346943114</v>
      </c>
      <c r="H60" s="25">
        <v>3315842459.5599999</v>
      </c>
      <c r="I60" s="25">
        <f t="shared" si="2"/>
        <v>-12031100654.440001</v>
      </c>
      <c r="J60" s="26">
        <f t="shared" si="3"/>
        <v>21.605882258957333</v>
      </c>
    </row>
    <row r="61" spans="2:10" ht="33.75" x14ac:dyDescent="0.2">
      <c r="B61" s="23" t="s">
        <v>94</v>
      </c>
      <c r="C61" s="24" t="s">
        <v>95</v>
      </c>
      <c r="D61" s="25">
        <v>0</v>
      </c>
      <c r="E61" s="25">
        <v>90792998</v>
      </c>
      <c r="F61" s="25">
        <v>0</v>
      </c>
      <c r="G61" s="25">
        <v>90792998</v>
      </c>
      <c r="H61" s="25">
        <v>0</v>
      </c>
      <c r="I61" s="25">
        <f t="shared" si="2"/>
        <v>-90792998</v>
      </c>
      <c r="J61" s="26">
        <f t="shared" si="3"/>
        <v>0</v>
      </c>
    </row>
    <row r="62" spans="2:10" ht="22.5" x14ac:dyDescent="0.2">
      <c r="B62" s="23" t="s">
        <v>96</v>
      </c>
      <c r="C62" s="24" t="s">
        <v>97</v>
      </c>
      <c r="D62" s="25">
        <v>0</v>
      </c>
      <c r="E62" s="25">
        <v>731510111</v>
      </c>
      <c r="F62" s="25">
        <v>0</v>
      </c>
      <c r="G62" s="25">
        <v>731510111</v>
      </c>
      <c r="H62" s="25">
        <v>0</v>
      </c>
      <c r="I62" s="25">
        <f t="shared" si="2"/>
        <v>-731510111</v>
      </c>
      <c r="J62" s="26">
        <f t="shared" si="3"/>
        <v>0</v>
      </c>
    </row>
    <row r="63" spans="2:10" ht="12.75" customHeight="1" x14ac:dyDescent="0.2">
      <c r="B63" s="23" t="s">
        <v>98</v>
      </c>
      <c r="C63" s="24" t="s">
        <v>99</v>
      </c>
      <c r="D63" s="25">
        <v>0</v>
      </c>
      <c r="E63" s="25">
        <v>625373861</v>
      </c>
      <c r="F63" s="25">
        <v>0</v>
      </c>
      <c r="G63" s="25">
        <v>625373861</v>
      </c>
      <c r="H63" s="25">
        <v>0</v>
      </c>
      <c r="I63" s="25">
        <f t="shared" si="2"/>
        <v>-625373861</v>
      </c>
      <c r="J63" s="26">
        <f t="shared" si="3"/>
        <v>0</v>
      </c>
    </row>
    <row r="64" spans="2:10" ht="22.5" x14ac:dyDescent="0.2">
      <c r="B64" s="23" t="s">
        <v>100</v>
      </c>
      <c r="C64" s="24" t="s">
        <v>101</v>
      </c>
      <c r="D64" s="25">
        <v>0</v>
      </c>
      <c r="E64" s="25">
        <v>81543632</v>
      </c>
      <c r="F64" s="25">
        <v>0</v>
      </c>
      <c r="G64" s="25">
        <v>81543632</v>
      </c>
      <c r="H64" s="25">
        <v>0</v>
      </c>
      <c r="I64" s="25">
        <f t="shared" si="2"/>
        <v>-81543632</v>
      </c>
      <c r="J64" s="26">
        <f t="shared" si="3"/>
        <v>0</v>
      </c>
    </row>
    <row r="65" spans="2:10" ht="22.5" x14ac:dyDescent="0.2">
      <c r="B65" s="23" t="s">
        <v>102</v>
      </c>
      <c r="C65" s="24" t="s">
        <v>103</v>
      </c>
      <c r="D65" s="25">
        <v>0</v>
      </c>
      <c r="E65" s="25">
        <v>1687995685</v>
      </c>
      <c r="F65" s="25">
        <v>0</v>
      </c>
      <c r="G65" s="25">
        <v>1687995685</v>
      </c>
      <c r="H65" s="25">
        <v>0</v>
      </c>
      <c r="I65" s="25">
        <f t="shared" si="2"/>
        <v>-1687995685</v>
      </c>
      <c r="J65" s="26">
        <f t="shared" si="3"/>
        <v>0</v>
      </c>
    </row>
    <row r="66" spans="2:10" ht="22.5" x14ac:dyDescent="0.2">
      <c r="B66" s="19" t="s">
        <v>104</v>
      </c>
      <c r="C66" s="20" t="s">
        <v>105</v>
      </c>
      <c r="D66" s="21">
        <f>D67</f>
        <v>317174288</v>
      </c>
      <c r="E66" s="21">
        <f t="shared" ref="E66:H66" si="17">E67</f>
        <v>9870398</v>
      </c>
      <c r="F66" s="21">
        <f t="shared" si="17"/>
        <v>0</v>
      </c>
      <c r="G66" s="21">
        <f t="shared" si="17"/>
        <v>327044686</v>
      </c>
      <c r="H66" s="21">
        <f t="shared" si="17"/>
        <v>18198850.23</v>
      </c>
      <c r="I66" s="21">
        <f t="shared" si="2"/>
        <v>-308845835.76999998</v>
      </c>
      <c r="J66" s="22">
        <f t="shared" si="3"/>
        <v>5.5646371915059953</v>
      </c>
    </row>
    <row r="67" spans="2:10" ht="22.5" x14ac:dyDescent="0.2">
      <c r="B67" s="23" t="s">
        <v>106</v>
      </c>
      <c r="C67" s="24" t="s">
        <v>107</v>
      </c>
      <c r="D67" s="25">
        <v>317174288</v>
      </c>
      <c r="E67" s="25">
        <v>9870398</v>
      </c>
      <c r="F67" s="25">
        <v>0</v>
      </c>
      <c r="G67" s="25">
        <v>327044686</v>
      </c>
      <c r="H67" s="25">
        <v>18198850.23</v>
      </c>
      <c r="I67" s="25">
        <f t="shared" si="2"/>
        <v>-308845835.76999998</v>
      </c>
      <c r="J67" s="26">
        <f t="shared" si="3"/>
        <v>5.5646371915059953</v>
      </c>
    </row>
    <row r="68" spans="2:10" ht="22.5" x14ac:dyDescent="0.2">
      <c r="B68" s="19" t="s">
        <v>108</v>
      </c>
      <c r="C68" s="20" t="s">
        <v>109</v>
      </c>
      <c r="D68" s="21">
        <f>D69</f>
        <v>66950000</v>
      </c>
      <c r="E68" s="21">
        <f t="shared" ref="E68:H68" si="18">E69</f>
        <v>21041809</v>
      </c>
      <c r="F68" s="21">
        <f t="shared" si="18"/>
        <v>0</v>
      </c>
      <c r="G68" s="21">
        <f t="shared" si="18"/>
        <v>87991809</v>
      </c>
      <c r="H68" s="21">
        <f t="shared" si="18"/>
        <v>41820516</v>
      </c>
      <c r="I68" s="21">
        <f t="shared" si="2"/>
        <v>-46171293</v>
      </c>
      <c r="J68" s="22">
        <f t="shared" si="3"/>
        <v>47.527737496566303</v>
      </c>
    </row>
    <row r="69" spans="2:10" ht="22.5" x14ac:dyDescent="0.2">
      <c r="B69" s="23" t="s">
        <v>110</v>
      </c>
      <c r="C69" s="24" t="s">
        <v>111</v>
      </c>
      <c r="D69" s="25">
        <v>66950000</v>
      </c>
      <c r="E69" s="25">
        <v>21041809</v>
      </c>
      <c r="F69" s="25">
        <v>0</v>
      </c>
      <c r="G69" s="25">
        <v>87991809</v>
      </c>
      <c r="H69" s="25">
        <v>41820516</v>
      </c>
      <c r="I69" s="25">
        <f t="shared" si="2"/>
        <v>-46171293</v>
      </c>
      <c r="J69" s="26">
        <f t="shared" si="3"/>
        <v>47.527737496566303</v>
      </c>
    </row>
    <row r="70" spans="2:10" ht="12.75" customHeight="1" x14ac:dyDescent="0.2">
      <c r="B70" s="19" t="s">
        <v>112</v>
      </c>
      <c r="C70" s="20" t="s">
        <v>113</v>
      </c>
      <c r="D70" s="21">
        <f>D71</f>
        <v>2060000000</v>
      </c>
      <c r="E70" s="21">
        <f t="shared" ref="E70:H70" si="19">E71</f>
        <v>0</v>
      </c>
      <c r="F70" s="21">
        <f t="shared" si="19"/>
        <v>0</v>
      </c>
      <c r="G70" s="21">
        <f t="shared" si="19"/>
        <v>2060000000</v>
      </c>
      <c r="H70" s="21">
        <f t="shared" si="19"/>
        <v>1523938852</v>
      </c>
      <c r="I70" s="21">
        <f t="shared" si="2"/>
        <v>-536061148</v>
      </c>
      <c r="J70" s="22">
        <f t="shared" si="3"/>
        <v>73.977614174757278</v>
      </c>
    </row>
    <row r="71" spans="2:10" ht="12.75" customHeight="1" x14ac:dyDescent="0.2">
      <c r="B71" s="23" t="s">
        <v>114</v>
      </c>
      <c r="C71" s="24" t="s">
        <v>115</v>
      </c>
      <c r="D71" s="25">
        <v>2060000000</v>
      </c>
      <c r="E71" s="25">
        <v>0</v>
      </c>
      <c r="F71" s="25">
        <v>0</v>
      </c>
      <c r="G71" s="25">
        <v>2060000000</v>
      </c>
      <c r="H71" s="25">
        <v>1523938852</v>
      </c>
      <c r="I71" s="25">
        <f t="shared" si="2"/>
        <v>-536061148</v>
      </c>
      <c r="J71" s="26">
        <f t="shared" si="3"/>
        <v>73.977614174757278</v>
      </c>
    </row>
    <row r="72" spans="2:10" ht="12.75" customHeight="1" x14ac:dyDescent="0.2">
      <c r="B72" s="15" t="s">
        <v>116</v>
      </c>
      <c r="C72" s="16" t="s">
        <v>117</v>
      </c>
      <c r="D72" s="17">
        <f>D73</f>
        <v>6505290887</v>
      </c>
      <c r="E72" s="17">
        <f t="shared" ref="E72:H72" si="20">E73</f>
        <v>264806186</v>
      </c>
      <c r="F72" s="17">
        <f t="shared" si="20"/>
        <v>0</v>
      </c>
      <c r="G72" s="17">
        <f t="shared" si="20"/>
        <v>6770097073</v>
      </c>
      <c r="H72" s="17">
        <f t="shared" si="20"/>
        <v>1300006133</v>
      </c>
      <c r="I72" s="17">
        <f t="shared" si="2"/>
        <v>-5470090940</v>
      </c>
      <c r="J72" s="18">
        <f t="shared" si="3"/>
        <v>19.202178624359586</v>
      </c>
    </row>
    <row r="73" spans="2:10" ht="33.75" x14ac:dyDescent="0.2">
      <c r="B73" s="19" t="s">
        <v>118</v>
      </c>
      <c r="C73" s="20" t="s">
        <v>119</v>
      </c>
      <c r="D73" s="21">
        <f>D74+D75</f>
        <v>6505290887</v>
      </c>
      <c r="E73" s="21">
        <f t="shared" ref="E73:H73" si="21">E74+E75</f>
        <v>264806186</v>
      </c>
      <c r="F73" s="21">
        <f t="shared" si="21"/>
        <v>0</v>
      </c>
      <c r="G73" s="21">
        <f t="shared" si="21"/>
        <v>6770097073</v>
      </c>
      <c r="H73" s="21">
        <f t="shared" si="21"/>
        <v>1300006133</v>
      </c>
      <c r="I73" s="21">
        <f t="shared" si="2"/>
        <v>-5470090940</v>
      </c>
      <c r="J73" s="22">
        <f t="shared" si="3"/>
        <v>19.202178624359586</v>
      </c>
    </row>
    <row r="74" spans="2:10" ht="22.5" x14ac:dyDescent="0.2">
      <c r="B74" s="23" t="s">
        <v>120</v>
      </c>
      <c r="C74" s="24" t="s">
        <v>121</v>
      </c>
      <c r="D74" s="25">
        <v>6479540887</v>
      </c>
      <c r="E74" s="25">
        <v>264806186</v>
      </c>
      <c r="F74" s="25">
        <v>0</v>
      </c>
      <c r="G74" s="25">
        <v>6744347073</v>
      </c>
      <c r="H74" s="25">
        <v>1300006133</v>
      </c>
      <c r="I74" s="25">
        <f t="shared" si="2"/>
        <v>-5444340940</v>
      </c>
      <c r="J74" s="26">
        <f t="shared" si="3"/>
        <v>19.275492778305896</v>
      </c>
    </row>
    <row r="75" spans="2:10" ht="23.25" thickBot="1" x14ac:dyDescent="0.25">
      <c r="B75" s="35" t="s">
        <v>122</v>
      </c>
      <c r="C75" s="36" t="s">
        <v>123</v>
      </c>
      <c r="D75" s="37">
        <v>25750000</v>
      </c>
      <c r="E75" s="37">
        <v>0</v>
      </c>
      <c r="F75" s="37">
        <v>0</v>
      </c>
      <c r="G75" s="37">
        <v>25750000</v>
      </c>
      <c r="H75" s="37">
        <v>0</v>
      </c>
      <c r="I75" s="37">
        <f t="shared" si="2"/>
        <v>-25750000</v>
      </c>
      <c r="J75" s="38">
        <f t="shared" si="3"/>
        <v>0</v>
      </c>
    </row>
    <row r="76" spans="2:10" ht="12.75" customHeight="1" x14ac:dyDescent="0.2">
      <c r="B76" s="31"/>
      <c r="C76" s="32"/>
      <c r="D76" s="33"/>
      <c r="E76" s="33"/>
      <c r="F76" s="33"/>
      <c r="G76" s="33"/>
      <c r="H76" s="33"/>
      <c r="I76" s="33"/>
      <c r="J76" s="34"/>
    </row>
    <row r="77" spans="2:10" ht="22.5" x14ac:dyDescent="0.2">
      <c r="B77" s="15" t="s">
        <v>124</v>
      </c>
      <c r="C77" s="16" t="s">
        <v>125</v>
      </c>
      <c r="D77" s="17">
        <f>D79</f>
        <v>109692670622</v>
      </c>
      <c r="E77" s="17">
        <f t="shared" ref="E77:H77" si="22">E79</f>
        <v>0</v>
      </c>
      <c r="F77" s="17">
        <f t="shared" si="22"/>
        <v>0</v>
      </c>
      <c r="G77" s="17">
        <f t="shared" si="22"/>
        <v>109692670622</v>
      </c>
      <c r="H77" s="17">
        <f t="shared" si="22"/>
        <v>28551277922</v>
      </c>
      <c r="I77" s="17">
        <f t="shared" si="2"/>
        <v>-81141392700</v>
      </c>
      <c r="J77" s="18">
        <f t="shared" si="3"/>
        <v>26.028428116576229</v>
      </c>
    </row>
    <row r="78" spans="2:10" ht="12.75" customHeight="1" x14ac:dyDescent="0.2">
      <c r="B78" s="15"/>
      <c r="C78" s="16"/>
      <c r="D78" s="17"/>
      <c r="E78" s="17"/>
      <c r="F78" s="17"/>
      <c r="G78" s="17"/>
      <c r="H78" s="17"/>
      <c r="I78" s="17"/>
      <c r="J78" s="18"/>
    </row>
    <row r="79" spans="2:10" ht="22.5" x14ac:dyDescent="0.2">
      <c r="B79" s="15" t="s">
        <v>126</v>
      </c>
      <c r="C79" s="16" t="s">
        <v>127</v>
      </c>
      <c r="D79" s="17">
        <f>D80</f>
        <v>109692670622</v>
      </c>
      <c r="E79" s="17">
        <f t="shared" ref="E79:H79" si="23">E80</f>
        <v>0</v>
      </c>
      <c r="F79" s="17">
        <f t="shared" si="23"/>
        <v>0</v>
      </c>
      <c r="G79" s="17">
        <f t="shared" si="23"/>
        <v>109692670622</v>
      </c>
      <c r="H79" s="17">
        <f t="shared" si="23"/>
        <v>28551277922</v>
      </c>
      <c r="I79" s="17">
        <f t="shared" si="2"/>
        <v>-81141392700</v>
      </c>
      <c r="J79" s="18">
        <f t="shared" si="3"/>
        <v>26.028428116576229</v>
      </c>
    </row>
    <row r="80" spans="2:10" ht="22.5" x14ac:dyDescent="0.2">
      <c r="B80" s="19" t="s">
        <v>128</v>
      </c>
      <c r="C80" s="20" t="s">
        <v>129</v>
      </c>
      <c r="D80" s="21">
        <f>D81+D82</f>
        <v>109692670622</v>
      </c>
      <c r="E80" s="21">
        <f t="shared" ref="E80:H80" si="24">E81+E82</f>
        <v>0</v>
      </c>
      <c r="F80" s="21">
        <f t="shared" si="24"/>
        <v>0</v>
      </c>
      <c r="G80" s="21">
        <f t="shared" si="24"/>
        <v>109692670622</v>
      </c>
      <c r="H80" s="21">
        <f t="shared" si="24"/>
        <v>28551277922</v>
      </c>
      <c r="I80" s="21">
        <f t="shared" si="2"/>
        <v>-81141392700</v>
      </c>
      <c r="J80" s="22">
        <f t="shared" si="3"/>
        <v>26.028428116576229</v>
      </c>
    </row>
    <row r="81" spans="2:10" ht="12.75" customHeight="1" x14ac:dyDescent="0.2">
      <c r="B81" s="23" t="s">
        <v>130</v>
      </c>
      <c r="C81" s="24" t="s">
        <v>131</v>
      </c>
      <c r="D81" s="25">
        <v>107708565514</v>
      </c>
      <c r="E81" s="25">
        <v>0</v>
      </c>
      <c r="F81" s="25">
        <v>0</v>
      </c>
      <c r="G81" s="25">
        <v>107708565514</v>
      </c>
      <c r="H81" s="25">
        <v>28551277922</v>
      </c>
      <c r="I81" s="25">
        <f t="shared" ref="I81:I106" si="25">H81-G81</f>
        <v>-79157287592</v>
      </c>
      <c r="J81" s="26">
        <f t="shared" ref="J81:J106" si="26">H81/G81*100</f>
        <v>26.507899149663167</v>
      </c>
    </row>
    <row r="82" spans="2:10" ht="12.75" customHeight="1" x14ac:dyDescent="0.2">
      <c r="B82" s="23" t="s">
        <v>132</v>
      </c>
      <c r="C82" s="24" t="s">
        <v>133</v>
      </c>
      <c r="D82" s="25">
        <v>1984105108</v>
      </c>
      <c r="E82" s="25">
        <v>0</v>
      </c>
      <c r="F82" s="25">
        <v>0</v>
      </c>
      <c r="G82" s="25">
        <v>1984105108</v>
      </c>
      <c r="H82" s="25">
        <v>0</v>
      </c>
      <c r="I82" s="25">
        <f t="shared" si="25"/>
        <v>-1984105108</v>
      </c>
      <c r="J82" s="26">
        <f t="shared" si="26"/>
        <v>0</v>
      </c>
    </row>
    <row r="83" spans="2:10" ht="12.75" customHeight="1" x14ac:dyDescent="0.2">
      <c r="B83" s="23"/>
      <c r="C83" s="24"/>
      <c r="D83" s="25"/>
      <c r="E83" s="25"/>
      <c r="F83" s="25"/>
      <c r="G83" s="25"/>
      <c r="H83" s="25"/>
      <c r="I83" s="25"/>
      <c r="J83" s="26"/>
    </row>
    <row r="84" spans="2:10" ht="22.5" x14ac:dyDescent="0.2">
      <c r="B84" s="15" t="s">
        <v>134</v>
      </c>
      <c r="C84" s="16" t="s">
        <v>135</v>
      </c>
      <c r="D84" s="17">
        <f>D86</f>
        <v>46503711794</v>
      </c>
      <c r="E84" s="17">
        <f t="shared" ref="E84:H84" si="27">E86</f>
        <v>566005110</v>
      </c>
      <c r="F84" s="17">
        <f t="shared" si="27"/>
        <v>0</v>
      </c>
      <c r="G84" s="17">
        <f t="shared" si="27"/>
        <v>47069716904</v>
      </c>
      <c r="H84" s="17">
        <f t="shared" si="27"/>
        <v>11643580804.77</v>
      </c>
      <c r="I84" s="17">
        <f t="shared" si="25"/>
        <v>-35426136099.229996</v>
      </c>
      <c r="J84" s="18">
        <f t="shared" si="26"/>
        <v>24.736883012314284</v>
      </c>
    </row>
    <row r="85" spans="2:10" ht="12.75" customHeight="1" x14ac:dyDescent="0.2">
      <c r="B85" s="15"/>
      <c r="C85" s="16"/>
      <c r="D85" s="17"/>
      <c r="E85" s="17"/>
      <c r="F85" s="17"/>
      <c r="G85" s="17"/>
      <c r="H85" s="17"/>
      <c r="I85" s="17"/>
      <c r="J85" s="18"/>
    </row>
    <row r="86" spans="2:10" ht="12.75" customHeight="1" x14ac:dyDescent="0.2">
      <c r="B86" s="15" t="s">
        <v>136</v>
      </c>
      <c r="C86" s="16" t="s">
        <v>137</v>
      </c>
      <c r="D86" s="17">
        <f>D87</f>
        <v>46503711794</v>
      </c>
      <c r="E86" s="17">
        <f t="shared" ref="E86:H86" si="28">E87</f>
        <v>566005110</v>
      </c>
      <c r="F86" s="17">
        <f t="shared" si="28"/>
        <v>0</v>
      </c>
      <c r="G86" s="17">
        <f t="shared" si="28"/>
        <v>47069716904</v>
      </c>
      <c r="H86" s="17">
        <f t="shared" si="28"/>
        <v>11643580804.77</v>
      </c>
      <c r="I86" s="17">
        <f t="shared" si="25"/>
        <v>-35426136099.229996</v>
      </c>
      <c r="J86" s="18">
        <f t="shared" si="26"/>
        <v>24.736883012314284</v>
      </c>
    </row>
    <row r="87" spans="2:10" ht="22.5" x14ac:dyDescent="0.2">
      <c r="B87" s="19" t="s">
        <v>138</v>
      </c>
      <c r="C87" s="20" t="s">
        <v>139</v>
      </c>
      <c r="D87" s="21">
        <f>D88+D89+D90</f>
        <v>46503711794</v>
      </c>
      <c r="E87" s="21">
        <f t="shared" ref="E87:H87" si="29">E88+E89+E90</f>
        <v>566005110</v>
      </c>
      <c r="F87" s="21">
        <f t="shared" si="29"/>
        <v>0</v>
      </c>
      <c r="G87" s="21">
        <f t="shared" si="29"/>
        <v>47069716904</v>
      </c>
      <c r="H87" s="21">
        <f t="shared" si="29"/>
        <v>11643580804.77</v>
      </c>
      <c r="I87" s="21">
        <f t="shared" si="25"/>
        <v>-35426136099.229996</v>
      </c>
      <c r="J87" s="22">
        <f t="shared" si="26"/>
        <v>24.736883012314284</v>
      </c>
    </row>
    <row r="88" spans="2:10" ht="12.75" customHeight="1" x14ac:dyDescent="0.2">
      <c r="B88" s="23" t="s">
        <v>140</v>
      </c>
      <c r="C88" s="24" t="s">
        <v>141</v>
      </c>
      <c r="D88" s="25">
        <v>43604124332</v>
      </c>
      <c r="E88" s="25">
        <v>0</v>
      </c>
      <c r="F88" s="25">
        <v>0</v>
      </c>
      <c r="G88" s="25">
        <v>43604124332</v>
      </c>
      <c r="H88" s="25">
        <v>11308098886</v>
      </c>
      <c r="I88" s="25">
        <f t="shared" si="25"/>
        <v>-32296025446</v>
      </c>
      <c r="J88" s="26">
        <f t="shared" si="26"/>
        <v>25.933553440726392</v>
      </c>
    </row>
    <row r="89" spans="2:10" ht="22.5" x14ac:dyDescent="0.2">
      <c r="B89" s="23" t="s">
        <v>142</v>
      </c>
      <c r="C89" s="24" t="s">
        <v>143</v>
      </c>
      <c r="D89" s="25">
        <v>2899587462</v>
      </c>
      <c r="E89" s="25">
        <v>566005110</v>
      </c>
      <c r="F89" s="25">
        <v>0</v>
      </c>
      <c r="G89" s="25">
        <v>3465592572</v>
      </c>
      <c r="H89" s="25">
        <v>0</v>
      </c>
      <c r="I89" s="25">
        <f t="shared" si="25"/>
        <v>-3465592572</v>
      </c>
      <c r="J89" s="26">
        <f t="shared" si="26"/>
        <v>0</v>
      </c>
    </row>
    <row r="90" spans="2:10" ht="33.75" x14ac:dyDescent="0.2">
      <c r="B90" s="23" t="s">
        <v>144</v>
      </c>
      <c r="C90" s="24" t="s">
        <v>145</v>
      </c>
      <c r="D90" s="25">
        <v>0</v>
      </c>
      <c r="E90" s="25">
        <v>0</v>
      </c>
      <c r="F90" s="25">
        <v>0</v>
      </c>
      <c r="G90" s="25">
        <v>0</v>
      </c>
      <c r="H90" s="25">
        <v>335481918.76999998</v>
      </c>
      <c r="I90" s="25">
        <f t="shared" si="25"/>
        <v>335481918.76999998</v>
      </c>
      <c r="J90" s="26">
        <v>0</v>
      </c>
    </row>
    <row r="91" spans="2:10" ht="12.75" customHeight="1" x14ac:dyDescent="0.2">
      <c r="B91" s="23"/>
      <c r="C91" s="24"/>
      <c r="D91" s="25"/>
      <c r="E91" s="25"/>
      <c r="F91" s="25"/>
      <c r="G91" s="25"/>
      <c r="H91" s="25"/>
      <c r="I91" s="25"/>
      <c r="J91" s="26"/>
    </row>
    <row r="92" spans="2:10" ht="22.5" x14ac:dyDescent="0.2">
      <c r="B92" s="15" t="s">
        <v>146</v>
      </c>
      <c r="C92" s="16" t="s">
        <v>147</v>
      </c>
      <c r="D92" s="17">
        <f>D94</f>
        <v>0</v>
      </c>
      <c r="E92" s="17">
        <f t="shared" ref="E92:H92" si="30">E94</f>
        <v>40346999244</v>
      </c>
      <c r="F92" s="17">
        <f t="shared" si="30"/>
        <v>0</v>
      </c>
      <c r="G92" s="17">
        <f t="shared" si="30"/>
        <v>40346999244</v>
      </c>
      <c r="H92" s="17">
        <f t="shared" si="30"/>
        <v>0</v>
      </c>
      <c r="I92" s="17">
        <f t="shared" si="25"/>
        <v>-40346999244</v>
      </c>
      <c r="J92" s="18">
        <f t="shared" si="26"/>
        <v>0</v>
      </c>
    </row>
    <row r="93" spans="2:10" ht="12.75" customHeight="1" x14ac:dyDescent="0.2">
      <c r="B93" s="15"/>
      <c r="C93" s="16"/>
      <c r="D93" s="17"/>
      <c r="E93" s="17"/>
      <c r="F93" s="17"/>
      <c r="G93" s="17"/>
      <c r="H93" s="17"/>
      <c r="I93" s="17"/>
      <c r="J93" s="18"/>
    </row>
    <row r="94" spans="2:10" ht="22.5" x14ac:dyDescent="0.2">
      <c r="B94" s="15" t="s">
        <v>148</v>
      </c>
      <c r="C94" s="16" t="s">
        <v>149</v>
      </c>
      <c r="D94" s="17">
        <f>D95</f>
        <v>0</v>
      </c>
      <c r="E94" s="17">
        <f t="shared" ref="E94:H94" si="31">E95</f>
        <v>40346999244</v>
      </c>
      <c r="F94" s="17">
        <f t="shared" si="31"/>
        <v>0</v>
      </c>
      <c r="G94" s="17">
        <f t="shared" si="31"/>
        <v>40346999244</v>
      </c>
      <c r="H94" s="17">
        <f t="shared" si="31"/>
        <v>0</v>
      </c>
      <c r="I94" s="17">
        <f t="shared" si="25"/>
        <v>-40346999244</v>
      </c>
      <c r="J94" s="18">
        <f t="shared" si="26"/>
        <v>0</v>
      </c>
    </row>
    <row r="95" spans="2:10" ht="22.5" x14ac:dyDescent="0.2">
      <c r="B95" s="19" t="s">
        <v>150</v>
      </c>
      <c r="C95" s="20" t="s">
        <v>151</v>
      </c>
      <c r="D95" s="21">
        <f>D96+D97+D98+D99+D100+D101+D102+D103+D104+D105+D106</f>
        <v>0</v>
      </c>
      <c r="E95" s="21">
        <f t="shared" ref="E95:H95" si="32">E96+E97+E98+E99+E100+E101+E102+E103+E104+E105+E106</f>
        <v>40346999244</v>
      </c>
      <c r="F95" s="21">
        <f t="shared" si="32"/>
        <v>0</v>
      </c>
      <c r="G95" s="21">
        <f t="shared" si="32"/>
        <v>40346999244</v>
      </c>
      <c r="H95" s="21">
        <f t="shared" si="32"/>
        <v>0</v>
      </c>
      <c r="I95" s="21">
        <f t="shared" si="25"/>
        <v>-40346999244</v>
      </c>
      <c r="J95" s="22">
        <f t="shared" si="26"/>
        <v>0</v>
      </c>
    </row>
    <row r="96" spans="2:10" ht="33.75" x14ac:dyDescent="0.2">
      <c r="B96" s="23" t="s">
        <v>152</v>
      </c>
      <c r="C96" s="24" t="s">
        <v>153</v>
      </c>
      <c r="D96" s="25">
        <v>0</v>
      </c>
      <c r="E96" s="25">
        <v>1854250000</v>
      </c>
      <c r="F96" s="25">
        <v>0</v>
      </c>
      <c r="G96" s="25">
        <v>1854250000</v>
      </c>
      <c r="H96" s="25">
        <v>0</v>
      </c>
      <c r="I96" s="25">
        <f t="shared" si="25"/>
        <v>-1854250000</v>
      </c>
      <c r="J96" s="26">
        <f t="shared" si="26"/>
        <v>0</v>
      </c>
    </row>
    <row r="97" spans="2:10" ht="68.25" thickBot="1" x14ac:dyDescent="0.25">
      <c r="B97" s="35" t="s">
        <v>154</v>
      </c>
      <c r="C97" s="36" t="s">
        <v>155</v>
      </c>
      <c r="D97" s="37">
        <v>0</v>
      </c>
      <c r="E97" s="37">
        <v>2346969202</v>
      </c>
      <c r="F97" s="37">
        <v>0</v>
      </c>
      <c r="G97" s="37">
        <v>2346969202</v>
      </c>
      <c r="H97" s="37">
        <v>0</v>
      </c>
      <c r="I97" s="37">
        <f t="shared" si="25"/>
        <v>-2346969202</v>
      </c>
      <c r="J97" s="38">
        <f t="shared" si="26"/>
        <v>0</v>
      </c>
    </row>
    <row r="98" spans="2:10" ht="101.25" x14ac:dyDescent="0.2">
      <c r="B98" s="31" t="s">
        <v>156</v>
      </c>
      <c r="C98" s="32" t="s">
        <v>157</v>
      </c>
      <c r="D98" s="33">
        <v>0</v>
      </c>
      <c r="E98" s="33">
        <v>3029257024</v>
      </c>
      <c r="F98" s="33">
        <v>0</v>
      </c>
      <c r="G98" s="33">
        <v>3029257024</v>
      </c>
      <c r="H98" s="33">
        <v>0</v>
      </c>
      <c r="I98" s="33">
        <f t="shared" si="25"/>
        <v>-3029257024</v>
      </c>
      <c r="J98" s="34">
        <f t="shared" si="26"/>
        <v>0</v>
      </c>
    </row>
    <row r="99" spans="2:10" ht="123.75" x14ac:dyDescent="0.2">
      <c r="B99" s="23" t="s">
        <v>158</v>
      </c>
      <c r="C99" s="24" t="s">
        <v>159</v>
      </c>
      <c r="D99" s="25">
        <v>0</v>
      </c>
      <c r="E99" s="25">
        <v>1999833255</v>
      </c>
      <c r="F99" s="25">
        <v>0</v>
      </c>
      <c r="G99" s="25">
        <v>1999833255</v>
      </c>
      <c r="H99" s="25">
        <v>0</v>
      </c>
      <c r="I99" s="25">
        <f t="shared" si="25"/>
        <v>-1999833255</v>
      </c>
      <c r="J99" s="26">
        <f t="shared" si="26"/>
        <v>0</v>
      </c>
    </row>
    <row r="100" spans="2:10" ht="78.75" x14ac:dyDescent="0.2">
      <c r="B100" s="23" t="s">
        <v>160</v>
      </c>
      <c r="C100" s="24" t="s">
        <v>161</v>
      </c>
      <c r="D100" s="25">
        <v>0</v>
      </c>
      <c r="E100" s="25">
        <v>1996235775</v>
      </c>
      <c r="F100" s="25">
        <v>0</v>
      </c>
      <c r="G100" s="25">
        <v>1996235775</v>
      </c>
      <c r="H100" s="25">
        <v>0</v>
      </c>
      <c r="I100" s="25">
        <f t="shared" si="25"/>
        <v>-1996235775</v>
      </c>
      <c r="J100" s="26">
        <f t="shared" si="26"/>
        <v>0</v>
      </c>
    </row>
    <row r="101" spans="2:10" ht="79.5" thickBot="1" x14ac:dyDescent="0.25">
      <c r="B101" s="35" t="s">
        <v>162</v>
      </c>
      <c r="C101" s="36" t="s">
        <v>163</v>
      </c>
      <c r="D101" s="37">
        <v>0</v>
      </c>
      <c r="E101" s="37">
        <v>1965943316</v>
      </c>
      <c r="F101" s="37">
        <v>0</v>
      </c>
      <c r="G101" s="37">
        <v>1965943316</v>
      </c>
      <c r="H101" s="37">
        <v>0</v>
      </c>
      <c r="I101" s="37">
        <f t="shared" si="25"/>
        <v>-1965943316</v>
      </c>
      <c r="J101" s="38">
        <f t="shared" si="26"/>
        <v>0</v>
      </c>
    </row>
    <row r="102" spans="2:10" ht="112.5" x14ac:dyDescent="0.2">
      <c r="B102" s="31" t="s">
        <v>164</v>
      </c>
      <c r="C102" s="32" t="s">
        <v>165</v>
      </c>
      <c r="D102" s="33">
        <v>0</v>
      </c>
      <c r="E102" s="33">
        <v>1999112639</v>
      </c>
      <c r="F102" s="33">
        <v>0</v>
      </c>
      <c r="G102" s="33">
        <v>1999112639</v>
      </c>
      <c r="H102" s="33">
        <v>0</v>
      </c>
      <c r="I102" s="33">
        <f t="shared" si="25"/>
        <v>-1999112639</v>
      </c>
      <c r="J102" s="34">
        <f t="shared" si="26"/>
        <v>0</v>
      </c>
    </row>
    <row r="103" spans="2:10" ht="123.75" x14ac:dyDescent="0.2">
      <c r="B103" s="23" t="s">
        <v>166</v>
      </c>
      <c r="C103" s="24" t="s">
        <v>167</v>
      </c>
      <c r="D103" s="25">
        <v>0</v>
      </c>
      <c r="E103" s="25">
        <v>1998157619</v>
      </c>
      <c r="F103" s="25">
        <v>0</v>
      </c>
      <c r="G103" s="25">
        <v>1998157619</v>
      </c>
      <c r="H103" s="25">
        <v>0</v>
      </c>
      <c r="I103" s="25">
        <f t="shared" si="25"/>
        <v>-1998157619</v>
      </c>
      <c r="J103" s="26">
        <f t="shared" si="26"/>
        <v>0</v>
      </c>
    </row>
    <row r="104" spans="2:10" ht="169.5" thickBot="1" x14ac:dyDescent="0.25">
      <c r="B104" s="35" t="s">
        <v>168</v>
      </c>
      <c r="C104" s="36" t="s">
        <v>169</v>
      </c>
      <c r="D104" s="37">
        <v>0</v>
      </c>
      <c r="E104" s="37">
        <v>374921465</v>
      </c>
      <c r="F104" s="37">
        <v>0</v>
      </c>
      <c r="G104" s="37">
        <v>374921465</v>
      </c>
      <c r="H104" s="37">
        <v>0</v>
      </c>
      <c r="I104" s="37">
        <f t="shared" si="25"/>
        <v>-374921465</v>
      </c>
      <c r="J104" s="38">
        <f t="shared" si="26"/>
        <v>0</v>
      </c>
    </row>
    <row r="105" spans="2:10" ht="123.75" x14ac:dyDescent="0.2">
      <c r="B105" s="31" t="s">
        <v>170</v>
      </c>
      <c r="C105" s="32" t="s">
        <v>171</v>
      </c>
      <c r="D105" s="33">
        <v>0</v>
      </c>
      <c r="E105" s="33">
        <v>9089375640</v>
      </c>
      <c r="F105" s="33">
        <v>0</v>
      </c>
      <c r="G105" s="33">
        <v>9089375640</v>
      </c>
      <c r="H105" s="33">
        <v>0</v>
      </c>
      <c r="I105" s="33">
        <f t="shared" si="25"/>
        <v>-9089375640</v>
      </c>
      <c r="J105" s="34">
        <f t="shared" si="26"/>
        <v>0</v>
      </c>
    </row>
    <row r="106" spans="2:10" ht="135" x14ac:dyDescent="0.2">
      <c r="B106" s="23" t="s">
        <v>172</v>
      </c>
      <c r="C106" s="24" t="s">
        <v>173</v>
      </c>
      <c r="D106" s="25">
        <v>0</v>
      </c>
      <c r="E106" s="25">
        <v>13692943309</v>
      </c>
      <c r="F106" s="25">
        <v>0</v>
      </c>
      <c r="G106" s="25">
        <v>13692943309</v>
      </c>
      <c r="H106" s="25">
        <v>0</v>
      </c>
      <c r="I106" s="25">
        <f t="shared" si="25"/>
        <v>-13692943309</v>
      </c>
      <c r="J106" s="26">
        <f t="shared" si="26"/>
        <v>0</v>
      </c>
    </row>
    <row r="107" spans="2:10" x14ac:dyDescent="0.2">
      <c r="B107" s="39"/>
      <c r="C107" s="40"/>
      <c r="D107" s="40"/>
      <c r="E107" s="40"/>
      <c r="F107" s="40"/>
      <c r="G107" s="40"/>
      <c r="H107" s="40"/>
      <c r="I107" s="40"/>
      <c r="J107" s="41"/>
    </row>
    <row r="108" spans="2:10" x14ac:dyDescent="0.2">
      <c r="B108" s="39"/>
      <c r="C108" s="40"/>
      <c r="D108" s="40"/>
      <c r="E108" s="40"/>
      <c r="F108" s="40"/>
      <c r="G108" s="40"/>
      <c r="H108" s="40"/>
      <c r="I108" s="40"/>
      <c r="J108" s="41"/>
    </row>
    <row r="109" spans="2:10" x14ac:dyDescent="0.2">
      <c r="B109" s="50" t="s">
        <v>192</v>
      </c>
      <c r="C109" s="51"/>
      <c r="D109" s="51"/>
      <c r="E109" s="51"/>
      <c r="F109" s="51"/>
      <c r="G109" s="51"/>
      <c r="H109" s="51"/>
      <c r="I109" s="51"/>
      <c r="J109" s="52"/>
    </row>
    <row r="110" spans="2:10" x14ac:dyDescent="0.2">
      <c r="B110" s="53" t="s">
        <v>193</v>
      </c>
      <c r="C110" s="54"/>
      <c r="D110" s="54"/>
      <c r="E110" s="54"/>
      <c r="F110" s="54"/>
      <c r="G110" s="54"/>
      <c r="H110" s="54"/>
      <c r="I110" s="54"/>
      <c r="J110" s="55"/>
    </row>
    <row r="111" spans="2:10" ht="21" customHeight="1" x14ac:dyDescent="0.2">
      <c r="B111" s="53" t="s">
        <v>194</v>
      </c>
      <c r="C111" s="54"/>
      <c r="D111" s="54"/>
      <c r="E111" s="54"/>
      <c r="F111" s="54"/>
      <c r="G111" s="54"/>
      <c r="H111" s="54"/>
      <c r="I111" s="54"/>
      <c r="J111" s="55"/>
    </row>
    <row r="112" spans="2:10" x14ac:dyDescent="0.2">
      <c r="B112" s="39"/>
      <c r="C112" s="40"/>
      <c r="D112" s="40"/>
      <c r="E112" s="40"/>
      <c r="F112" s="40"/>
      <c r="G112" s="40"/>
      <c r="H112" s="40"/>
      <c r="I112" s="40"/>
      <c r="J112" s="41"/>
    </row>
    <row r="113" spans="2:10" x14ac:dyDescent="0.2">
      <c r="B113" s="39"/>
      <c r="C113" s="40"/>
      <c r="D113" s="40"/>
      <c r="E113" s="40"/>
      <c r="F113" s="40"/>
      <c r="G113" s="40"/>
      <c r="H113" s="40"/>
      <c r="I113" s="40"/>
      <c r="J113" s="41"/>
    </row>
    <row r="114" spans="2:10" x14ac:dyDescent="0.2">
      <c r="B114" s="39"/>
      <c r="C114" s="40"/>
      <c r="D114" s="40"/>
      <c r="E114" s="40"/>
      <c r="F114" s="40"/>
      <c r="G114" s="40"/>
      <c r="H114" s="40"/>
      <c r="I114" s="40"/>
      <c r="J114" s="41"/>
    </row>
    <row r="115" spans="2:10" x14ac:dyDescent="0.2">
      <c r="B115" s="39"/>
      <c r="C115" s="40"/>
      <c r="D115" s="40"/>
      <c r="E115" s="40"/>
      <c r="F115" s="40"/>
      <c r="G115" s="40"/>
      <c r="H115" s="40"/>
      <c r="I115" s="40"/>
      <c r="J115" s="41"/>
    </row>
    <row r="116" spans="2:10" x14ac:dyDescent="0.2">
      <c r="B116" s="39"/>
      <c r="C116" s="40"/>
      <c r="D116" s="40"/>
      <c r="E116" s="40"/>
      <c r="F116" s="40"/>
      <c r="G116" s="40"/>
      <c r="H116" s="40"/>
      <c r="I116" s="40"/>
      <c r="J116" s="41"/>
    </row>
    <row r="117" spans="2:10" x14ac:dyDescent="0.2">
      <c r="B117" s="39"/>
      <c r="C117" s="40"/>
      <c r="D117" s="40"/>
      <c r="E117" s="40"/>
      <c r="F117" s="40"/>
      <c r="G117" s="40"/>
      <c r="H117" s="40"/>
      <c r="I117" s="40"/>
      <c r="J117" s="41"/>
    </row>
    <row r="118" spans="2:10" x14ac:dyDescent="0.2">
      <c r="B118" s="39"/>
      <c r="C118" s="40"/>
      <c r="D118" s="40"/>
      <c r="E118" s="40"/>
      <c r="F118" s="40"/>
      <c r="G118" s="40"/>
      <c r="H118" s="40"/>
      <c r="I118" s="40"/>
      <c r="J118" s="41"/>
    </row>
    <row r="119" spans="2:10" x14ac:dyDescent="0.2">
      <c r="B119" s="39"/>
      <c r="C119" s="40"/>
      <c r="D119" s="40"/>
      <c r="E119" s="40"/>
      <c r="F119" s="40"/>
      <c r="G119" s="40"/>
      <c r="H119" s="40"/>
      <c r="I119" s="40"/>
      <c r="J119" s="41"/>
    </row>
    <row r="120" spans="2:10" x14ac:dyDescent="0.2">
      <c r="B120" s="39"/>
      <c r="C120" s="40"/>
      <c r="D120" s="40"/>
      <c r="E120" s="40"/>
      <c r="F120" s="40"/>
      <c r="G120" s="40"/>
      <c r="H120" s="40"/>
      <c r="I120" s="40"/>
      <c r="J120" s="41"/>
    </row>
    <row r="121" spans="2:10" x14ac:dyDescent="0.2">
      <c r="B121" s="39"/>
      <c r="C121" s="40"/>
      <c r="D121" s="40"/>
      <c r="E121" s="40"/>
      <c r="F121" s="40"/>
      <c r="G121" s="40"/>
      <c r="H121" s="40"/>
      <c r="I121" s="40"/>
      <c r="J121" s="41"/>
    </row>
    <row r="122" spans="2:10" x14ac:dyDescent="0.2">
      <c r="B122" s="39"/>
      <c r="C122" s="40"/>
      <c r="D122" s="40"/>
      <c r="E122" s="40"/>
      <c r="F122" s="40"/>
      <c r="G122" s="40"/>
      <c r="H122" s="40"/>
      <c r="I122" s="40"/>
      <c r="J122" s="41"/>
    </row>
    <row r="123" spans="2:10" ht="12" thickBot="1" x14ac:dyDescent="0.25">
      <c r="B123" s="42"/>
      <c r="C123" s="43"/>
      <c r="D123" s="43"/>
      <c r="E123" s="43"/>
      <c r="F123" s="43"/>
      <c r="G123" s="43"/>
      <c r="H123" s="43"/>
      <c r="I123" s="43"/>
      <c r="J123" s="44"/>
    </row>
  </sheetData>
  <mergeCells count="19">
    <mergeCell ref="C1:H1"/>
    <mergeCell ref="I1:I7"/>
    <mergeCell ref="C2:H2"/>
    <mergeCell ref="C3:H3"/>
    <mergeCell ref="C4:H4"/>
    <mergeCell ref="C5:H5"/>
    <mergeCell ref="C6:H6"/>
    <mergeCell ref="B111:J111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09:J109"/>
    <mergeCell ref="B110:J1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2021-05-11T17:27:07Z</cp:lastPrinted>
  <dcterms:created xsi:type="dcterms:W3CDTF">2021-05-06T13:21:11Z</dcterms:created>
  <dcterms:modified xsi:type="dcterms:W3CDTF">2021-05-13T14:54:08Z</dcterms:modified>
</cp:coreProperties>
</file>