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ABRIL\"/>
    </mc:Choice>
  </mc:AlternateContent>
  <bookViews>
    <workbookView xWindow="0" yWindow="0" windowWidth="28800" windowHeight="12030"/>
  </bookViews>
  <sheets>
    <sheet name="Hoja1" sheetId="3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L30" i="3" l="1"/>
  <c r="L31" i="3"/>
  <c r="L32" i="3"/>
  <c r="L33" i="3"/>
  <c r="L34" i="3"/>
  <c r="L36" i="3"/>
  <c r="L38" i="3"/>
  <c r="L40" i="3"/>
  <c r="L41" i="3"/>
  <c r="L42" i="3"/>
  <c r="L43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4" i="3"/>
  <c r="L67" i="3"/>
  <c r="L68" i="3"/>
  <c r="L70" i="3"/>
  <c r="L71" i="3"/>
  <c r="L73" i="3"/>
  <c r="L74" i="3"/>
  <c r="L76" i="3"/>
  <c r="L82" i="3"/>
  <c r="L83" i="3"/>
  <c r="L84" i="3"/>
  <c r="L89" i="3"/>
  <c r="L91" i="3"/>
  <c r="L93" i="3"/>
  <c r="L94" i="3"/>
  <c r="L95" i="3"/>
  <c r="L96" i="3"/>
  <c r="L97" i="3"/>
  <c r="L98" i="3"/>
  <c r="L99" i="3"/>
  <c r="L100" i="3"/>
  <c r="L105" i="3"/>
  <c r="L106" i="3"/>
  <c r="L107" i="3"/>
  <c r="L108" i="3"/>
  <c r="L109" i="3"/>
  <c r="L112" i="3"/>
  <c r="L115" i="3"/>
  <c r="L116" i="3"/>
  <c r="L117" i="3"/>
  <c r="L119" i="3"/>
  <c r="L122" i="3"/>
  <c r="L123" i="3"/>
  <c r="L124" i="3"/>
  <c r="L125" i="3"/>
  <c r="L126" i="3"/>
  <c r="L127" i="3"/>
  <c r="L128" i="3"/>
  <c r="L129" i="3"/>
  <c r="L130" i="3"/>
  <c r="L133" i="3"/>
  <c r="L134" i="3"/>
  <c r="L135" i="3"/>
  <c r="L138" i="3"/>
  <c r="L139" i="3"/>
  <c r="L140" i="3"/>
  <c r="L141" i="3"/>
  <c r="L142" i="3"/>
  <c r="L144" i="3"/>
  <c r="L146" i="3"/>
  <c r="L148" i="3"/>
  <c r="L149" i="3"/>
  <c r="L150" i="3"/>
  <c r="L153" i="3"/>
  <c r="L154" i="3"/>
  <c r="L155" i="3"/>
  <c r="L156" i="3"/>
  <c r="L162" i="3"/>
  <c r="L164" i="3"/>
  <c r="L165" i="3"/>
  <c r="L166" i="3"/>
  <c r="L167" i="3"/>
  <c r="L168" i="3"/>
  <c r="L169" i="3"/>
  <c r="L170" i="3"/>
  <c r="L172" i="3"/>
  <c r="L175" i="3"/>
  <c r="L176" i="3"/>
  <c r="L180" i="3"/>
  <c r="L181" i="3"/>
  <c r="L183" i="3"/>
  <c r="L184" i="3"/>
  <c r="L185" i="3"/>
  <c r="L186" i="3"/>
  <c r="L187" i="3"/>
  <c r="L188" i="3"/>
  <c r="L192" i="3"/>
  <c r="L193" i="3"/>
  <c r="L194" i="3"/>
  <c r="L195" i="3"/>
  <c r="L196" i="3"/>
  <c r="L197" i="3"/>
  <c r="L198" i="3"/>
  <c r="L200" i="3"/>
  <c r="L201" i="3"/>
  <c r="L204" i="3"/>
  <c r="L205" i="3"/>
  <c r="L206" i="3"/>
  <c r="L207" i="3"/>
  <c r="L208" i="3"/>
  <c r="L209" i="3"/>
  <c r="L210" i="3"/>
  <c r="L211" i="3"/>
  <c r="L212" i="3"/>
  <c r="L213" i="3"/>
  <c r="L218" i="3"/>
  <c r="L220" i="3"/>
  <c r="L221" i="3"/>
  <c r="L222" i="3"/>
  <c r="L223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68" i="3"/>
  <c r="L269" i="3"/>
  <c r="L270" i="3"/>
  <c r="L271" i="3"/>
  <c r="L273" i="3"/>
  <c r="K30" i="3"/>
  <c r="K31" i="3"/>
  <c r="K32" i="3"/>
  <c r="K33" i="3"/>
  <c r="K34" i="3"/>
  <c r="K36" i="3"/>
  <c r="K38" i="3"/>
  <c r="K40" i="3"/>
  <c r="K41" i="3"/>
  <c r="K42" i="3"/>
  <c r="K43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4" i="3"/>
  <c r="K65" i="3"/>
  <c r="K67" i="3"/>
  <c r="K68" i="3"/>
  <c r="K70" i="3"/>
  <c r="K71" i="3"/>
  <c r="K73" i="3"/>
  <c r="K74" i="3"/>
  <c r="K76" i="3"/>
  <c r="K82" i="3"/>
  <c r="K83" i="3"/>
  <c r="K84" i="3"/>
  <c r="K89" i="3"/>
  <c r="K91" i="3"/>
  <c r="K93" i="3"/>
  <c r="K94" i="3"/>
  <c r="K95" i="3"/>
  <c r="K96" i="3"/>
  <c r="K97" i="3"/>
  <c r="K98" i="3"/>
  <c r="K99" i="3"/>
  <c r="K100" i="3"/>
  <c r="K105" i="3"/>
  <c r="K106" i="3"/>
  <c r="K107" i="3"/>
  <c r="K108" i="3"/>
  <c r="K109" i="3"/>
  <c r="K112" i="3"/>
  <c r="K115" i="3"/>
  <c r="K116" i="3"/>
  <c r="K117" i="3"/>
  <c r="K119" i="3"/>
  <c r="K122" i="3"/>
  <c r="K123" i="3"/>
  <c r="K124" i="3"/>
  <c r="K125" i="3"/>
  <c r="K126" i="3"/>
  <c r="K127" i="3"/>
  <c r="K128" i="3"/>
  <c r="K129" i="3"/>
  <c r="K130" i="3"/>
  <c r="K133" i="3"/>
  <c r="K134" i="3"/>
  <c r="K135" i="3"/>
  <c r="K138" i="3"/>
  <c r="K139" i="3"/>
  <c r="K140" i="3"/>
  <c r="K141" i="3"/>
  <c r="K142" i="3"/>
  <c r="K144" i="3"/>
  <c r="K146" i="3"/>
  <c r="K148" i="3"/>
  <c r="K149" i="3"/>
  <c r="K150" i="3"/>
  <c r="K153" i="3"/>
  <c r="K154" i="3"/>
  <c r="K155" i="3"/>
  <c r="K156" i="3"/>
  <c r="K162" i="3"/>
  <c r="K164" i="3"/>
  <c r="K165" i="3"/>
  <c r="K166" i="3"/>
  <c r="K167" i="3"/>
  <c r="K168" i="3"/>
  <c r="K169" i="3"/>
  <c r="K170" i="3"/>
  <c r="K172" i="3"/>
  <c r="K175" i="3"/>
  <c r="K176" i="3"/>
  <c r="K177" i="3"/>
  <c r="K180" i="3"/>
  <c r="K181" i="3"/>
  <c r="K183" i="3"/>
  <c r="K184" i="3"/>
  <c r="K185" i="3"/>
  <c r="K186" i="3"/>
  <c r="K187" i="3"/>
  <c r="K188" i="3"/>
  <c r="K189" i="3"/>
  <c r="K190" i="3"/>
  <c r="K192" i="3"/>
  <c r="K193" i="3"/>
  <c r="K194" i="3"/>
  <c r="K195" i="3"/>
  <c r="K196" i="3"/>
  <c r="K197" i="3"/>
  <c r="K198" i="3"/>
  <c r="K200" i="3"/>
  <c r="K201" i="3"/>
  <c r="K203" i="3"/>
  <c r="K204" i="3"/>
  <c r="K205" i="3"/>
  <c r="K206" i="3"/>
  <c r="K207" i="3"/>
  <c r="K208" i="3"/>
  <c r="K209" i="3"/>
  <c r="K210" i="3"/>
  <c r="K211" i="3"/>
  <c r="K212" i="3"/>
  <c r="K213" i="3"/>
  <c r="K218" i="3"/>
  <c r="K220" i="3"/>
  <c r="K221" i="3"/>
  <c r="K222" i="3"/>
  <c r="K223" i="3"/>
  <c r="K224" i="3"/>
  <c r="K225" i="3"/>
  <c r="K226" i="3"/>
  <c r="K231" i="3"/>
  <c r="K232" i="3"/>
  <c r="K233" i="3"/>
  <c r="K234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8" i="3"/>
  <c r="K259" i="3"/>
  <c r="K260" i="3"/>
  <c r="K268" i="3"/>
  <c r="K269" i="3"/>
  <c r="K270" i="3"/>
  <c r="K271" i="3"/>
  <c r="K273" i="3"/>
  <c r="J30" i="3"/>
  <c r="J31" i="3"/>
  <c r="J32" i="3"/>
  <c r="J33" i="3"/>
  <c r="J34" i="3"/>
  <c r="J36" i="3"/>
  <c r="J38" i="3"/>
  <c r="J40" i="3"/>
  <c r="J41" i="3"/>
  <c r="J42" i="3"/>
  <c r="J43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3" i="3"/>
  <c r="J74" i="3"/>
  <c r="J76" i="3"/>
  <c r="J82" i="3"/>
  <c r="J83" i="3"/>
  <c r="J84" i="3"/>
  <c r="J85" i="3"/>
  <c r="J89" i="3"/>
  <c r="J91" i="3"/>
  <c r="J93" i="3"/>
  <c r="J94" i="3"/>
  <c r="J95" i="3"/>
  <c r="J96" i="3"/>
  <c r="J97" i="3"/>
  <c r="J98" i="3"/>
  <c r="J99" i="3"/>
  <c r="J100" i="3"/>
  <c r="J105" i="3"/>
  <c r="J106" i="3"/>
  <c r="J107" i="3"/>
  <c r="J108" i="3"/>
  <c r="J109" i="3"/>
  <c r="J112" i="3"/>
  <c r="J115" i="3"/>
  <c r="J116" i="3"/>
  <c r="J117" i="3"/>
  <c r="J119" i="3"/>
  <c r="J122" i="3"/>
  <c r="J123" i="3"/>
  <c r="J124" i="3"/>
  <c r="J125" i="3"/>
  <c r="J126" i="3"/>
  <c r="J127" i="3"/>
  <c r="J128" i="3"/>
  <c r="J129" i="3"/>
  <c r="J130" i="3"/>
  <c r="J133" i="3"/>
  <c r="J134" i="3"/>
  <c r="J135" i="3"/>
  <c r="J138" i="3"/>
  <c r="J139" i="3"/>
  <c r="J140" i="3"/>
  <c r="J141" i="3"/>
  <c r="J142" i="3"/>
  <c r="J144" i="3"/>
  <c r="J146" i="3"/>
  <c r="J148" i="3"/>
  <c r="J149" i="3"/>
  <c r="J150" i="3"/>
  <c r="J153" i="3"/>
  <c r="J154" i="3"/>
  <c r="J155" i="3"/>
  <c r="J156" i="3"/>
  <c r="J162" i="3"/>
  <c r="J164" i="3"/>
  <c r="J165" i="3"/>
  <c r="J166" i="3"/>
  <c r="J167" i="3"/>
  <c r="J168" i="3"/>
  <c r="J169" i="3"/>
  <c r="J170" i="3"/>
  <c r="J172" i="3"/>
  <c r="J174" i="3"/>
  <c r="J175" i="3"/>
  <c r="J176" i="3"/>
  <c r="J177" i="3"/>
  <c r="J180" i="3"/>
  <c r="J181" i="3"/>
  <c r="J183" i="3"/>
  <c r="J184" i="3"/>
  <c r="J185" i="3"/>
  <c r="J186" i="3"/>
  <c r="J187" i="3"/>
  <c r="J188" i="3"/>
  <c r="J189" i="3"/>
  <c r="J190" i="3"/>
  <c r="J192" i="3"/>
  <c r="J193" i="3"/>
  <c r="J194" i="3"/>
  <c r="J195" i="3"/>
  <c r="J196" i="3"/>
  <c r="J197" i="3"/>
  <c r="J198" i="3"/>
  <c r="J200" i="3"/>
  <c r="J201" i="3"/>
  <c r="J203" i="3"/>
  <c r="J204" i="3"/>
  <c r="J205" i="3"/>
  <c r="J206" i="3"/>
  <c r="J207" i="3"/>
  <c r="J208" i="3"/>
  <c r="J209" i="3"/>
  <c r="J210" i="3"/>
  <c r="J211" i="3"/>
  <c r="J212" i="3"/>
  <c r="J213" i="3"/>
  <c r="J218" i="3"/>
  <c r="J220" i="3"/>
  <c r="J221" i="3"/>
  <c r="J222" i="3"/>
  <c r="J223" i="3"/>
  <c r="J224" i="3"/>
  <c r="J225" i="3"/>
  <c r="J226" i="3"/>
  <c r="J228" i="3"/>
  <c r="J230" i="3"/>
  <c r="J231" i="3"/>
  <c r="J232" i="3"/>
  <c r="J233" i="3"/>
  <c r="J234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8" i="3"/>
  <c r="J259" i="3"/>
  <c r="J260" i="3"/>
  <c r="J268" i="3"/>
  <c r="J269" i="3"/>
  <c r="J270" i="3"/>
  <c r="J271" i="3"/>
  <c r="J272" i="3"/>
  <c r="J273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2" i="3"/>
  <c r="I53" i="3"/>
  <c r="I54" i="3"/>
  <c r="I55" i="3"/>
  <c r="I56" i="3"/>
  <c r="I57" i="3"/>
  <c r="I58" i="3"/>
  <c r="I61" i="3"/>
  <c r="I63" i="3"/>
  <c r="I64" i="3"/>
  <c r="I65" i="3"/>
  <c r="I66" i="3"/>
  <c r="I67" i="3"/>
  <c r="I68" i="3"/>
  <c r="I69" i="3"/>
  <c r="I71" i="3"/>
  <c r="I72" i="3"/>
  <c r="I74" i="3"/>
  <c r="I75" i="3"/>
  <c r="I79" i="3"/>
  <c r="I81" i="3"/>
  <c r="I84" i="3"/>
  <c r="I86" i="3"/>
  <c r="I87" i="3"/>
  <c r="I88" i="3"/>
  <c r="I90" i="3"/>
  <c r="I91" i="3"/>
  <c r="I92" i="3"/>
  <c r="I94" i="3"/>
  <c r="I98" i="3"/>
  <c r="I100" i="3"/>
  <c r="I104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4" i="3"/>
  <c r="I125" i="3"/>
  <c r="I126" i="3"/>
  <c r="I127" i="3"/>
  <c r="I128" i="3"/>
  <c r="I129" i="3"/>
  <c r="I130" i="3"/>
  <c r="I132" i="3"/>
  <c r="I134" i="3"/>
  <c r="I135" i="3"/>
  <c r="I136" i="3"/>
  <c r="I137" i="3"/>
  <c r="I138" i="3"/>
  <c r="I139" i="3"/>
  <c r="I140" i="3"/>
  <c r="I142" i="3"/>
  <c r="I143" i="3"/>
  <c r="I144" i="3"/>
  <c r="I150" i="3"/>
  <c r="I152" i="3"/>
  <c r="I155" i="3"/>
  <c r="I156" i="3"/>
  <c r="I157" i="3"/>
  <c r="I160" i="3"/>
  <c r="I167" i="3"/>
  <c r="I170" i="3"/>
  <c r="I171" i="3"/>
  <c r="I172" i="3"/>
  <c r="I173" i="3"/>
  <c r="I174" i="3"/>
  <c r="I175" i="3"/>
  <c r="I176" i="3"/>
  <c r="I177" i="3"/>
  <c r="I179" i="3"/>
  <c r="I182" i="3"/>
  <c r="I183" i="3"/>
  <c r="I184" i="3"/>
  <c r="I188" i="3"/>
  <c r="I189" i="3"/>
  <c r="I190" i="3"/>
  <c r="I191" i="3"/>
  <c r="I194" i="3"/>
  <c r="I195" i="3"/>
  <c r="I196" i="3"/>
  <c r="I197" i="3"/>
  <c r="I199" i="3"/>
  <c r="I200" i="3"/>
  <c r="I201" i="3"/>
  <c r="I202" i="3"/>
  <c r="I203" i="3"/>
  <c r="I207" i="3"/>
  <c r="I208" i="3"/>
  <c r="I212" i="3"/>
  <c r="I213" i="3"/>
  <c r="I214" i="3"/>
  <c r="I215" i="3"/>
  <c r="I216" i="3"/>
  <c r="I223" i="3"/>
  <c r="I226" i="3"/>
  <c r="I227" i="3"/>
  <c r="I229" i="3"/>
  <c r="I230" i="3"/>
  <c r="I233" i="3"/>
  <c r="I234" i="3"/>
  <c r="I235" i="3"/>
  <c r="I237" i="3"/>
  <c r="I241" i="3"/>
  <c r="I244" i="3"/>
  <c r="I245" i="3"/>
  <c r="I247" i="3"/>
  <c r="I248" i="3"/>
  <c r="I249" i="3"/>
  <c r="I252" i="3"/>
  <c r="I253" i="3"/>
  <c r="I254" i="3"/>
  <c r="I255" i="3"/>
  <c r="I256" i="3"/>
  <c r="I257" i="3"/>
  <c r="I259" i="3"/>
  <c r="I260" i="3"/>
  <c r="I261" i="3"/>
  <c r="I266" i="3"/>
  <c r="I267" i="3"/>
  <c r="I271" i="3"/>
  <c r="I272" i="3"/>
  <c r="I273" i="3"/>
  <c r="I274" i="3"/>
  <c r="I275" i="3"/>
  <c r="I276" i="3"/>
  <c r="I277" i="3"/>
  <c r="I278" i="3"/>
  <c r="I279" i="3"/>
  <c r="I280" i="3"/>
  <c r="I281" i="3"/>
  <c r="H15" i="3"/>
  <c r="G15" i="3"/>
  <c r="F15" i="3"/>
  <c r="E15" i="3"/>
  <c r="H18" i="3"/>
  <c r="G18" i="3"/>
  <c r="F18" i="3"/>
  <c r="E18" i="3"/>
  <c r="H19" i="3"/>
  <c r="G19" i="3"/>
  <c r="F19" i="3"/>
  <c r="E19" i="3"/>
  <c r="H20" i="3"/>
  <c r="L20" i="3" s="1"/>
  <c r="G20" i="3"/>
  <c r="F20" i="3"/>
  <c r="E20" i="3"/>
  <c r="H24" i="3"/>
  <c r="H12" i="3" s="1"/>
  <c r="G24" i="3"/>
  <c r="G12" i="3" s="1"/>
  <c r="F24" i="3"/>
  <c r="F12" i="3" s="1"/>
  <c r="E24" i="3"/>
  <c r="H25" i="3"/>
  <c r="H14" i="3" s="1"/>
  <c r="L14" i="3" s="1"/>
  <c r="G25" i="3"/>
  <c r="G14" i="3" s="1"/>
  <c r="F25" i="3"/>
  <c r="F14" i="3" s="1"/>
  <c r="E25" i="3"/>
  <c r="E14" i="3" s="1"/>
  <c r="H26" i="3"/>
  <c r="H16" i="3" s="1"/>
  <c r="G26" i="3"/>
  <c r="G16" i="3" s="1"/>
  <c r="F26" i="3"/>
  <c r="F16" i="3" s="1"/>
  <c r="E26" i="3"/>
  <c r="E16" i="3" s="1"/>
  <c r="H27" i="3"/>
  <c r="H17" i="3" s="1"/>
  <c r="G27" i="3"/>
  <c r="G17" i="3" s="1"/>
  <c r="F27" i="3"/>
  <c r="F17" i="3" s="1"/>
  <c r="E27" i="3"/>
  <c r="H28" i="3"/>
  <c r="G28" i="3"/>
  <c r="G13" i="3" s="1"/>
  <c r="F28" i="3"/>
  <c r="F13" i="3" s="1"/>
  <c r="E28" i="3"/>
  <c r="D15" i="3"/>
  <c r="D18" i="3"/>
  <c r="D270" i="3"/>
  <c r="D269" i="3" s="1"/>
  <c r="D268" i="3" s="1"/>
  <c r="D20" i="3" s="1"/>
  <c r="D266" i="3"/>
  <c r="D265" i="3" s="1"/>
  <c r="D264" i="3" s="1"/>
  <c r="D263" i="3" s="1"/>
  <c r="I263" i="3" s="1"/>
  <c r="D258" i="3"/>
  <c r="I258" i="3" s="1"/>
  <c r="D251" i="3"/>
  <c r="D246" i="3"/>
  <c r="I246" i="3" s="1"/>
  <c r="D243" i="3"/>
  <c r="I243" i="3" s="1"/>
  <c r="D240" i="3"/>
  <c r="I240" i="3" s="1"/>
  <c r="D236" i="3"/>
  <c r="I236" i="3" s="1"/>
  <c r="D232" i="3"/>
  <c r="I232" i="3" s="1"/>
  <c r="D228" i="3"/>
  <c r="I228" i="3" s="1"/>
  <c r="D225" i="3"/>
  <c r="D222" i="3"/>
  <c r="D221" i="3" s="1"/>
  <c r="I221" i="3" s="1"/>
  <c r="D211" i="3"/>
  <c r="I211" i="3" s="1"/>
  <c r="D206" i="3"/>
  <c r="D205" i="3" s="1"/>
  <c r="D204" i="3" s="1"/>
  <c r="I204" i="3" s="1"/>
  <c r="D198" i="3"/>
  <c r="I198" i="3" s="1"/>
  <c r="D193" i="3"/>
  <c r="D192" i="3" s="1"/>
  <c r="I192" i="3" s="1"/>
  <c r="D187" i="3"/>
  <c r="D186" i="3" s="1"/>
  <c r="I186" i="3" s="1"/>
  <c r="D181" i="3"/>
  <c r="D180" i="3" s="1"/>
  <c r="I180" i="3" s="1"/>
  <c r="D178" i="3"/>
  <c r="I178" i="3" s="1"/>
  <c r="D169" i="3"/>
  <c r="D166" i="3"/>
  <c r="D165" i="3" s="1"/>
  <c r="I165" i="3" s="1"/>
  <c r="D159" i="3"/>
  <c r="D158" i="3" s="1"/>
  <c r="I158" i="3" s="1"/>
  <c r="D154" i="3"/>
  <c r="D153" i="3" s="1"/>
  <c r="I153" i="3" s="1"/>
  <c r="D151" i="3"/>
  <c r="I151" i="3" s="1"/>
  <c r="D149" i="3"/>
  <c r="D141" i="3"/>
  <c r="I141" i="3" s="1"/>
  <c r="D133" i="3"/>
  <c r="I133" i="3" s="1"/>
  <c r="D131" i="3"/>
  <c r="I131" i="3" s="1"/>
  <c r="D123" i="3"/>
  <c r="I123" i="3" s="1"/>
  <c r="D107" i="3"/>
  <c r="D106" i="3" s="1"/>
  <c r="I106" i="3" s="1"/>
  <c r="D103" i="3"/>
  <c r="D102" i="3" s="1"/>
  <c r="D101" i="3" s="1"/>
  <c r="D27" i="3" s="1"/>
  <c r="D17" i="3" s="1"/>
  <c r="D99" i="3"/>
  <c r="I99" i="3" s="1"/>
  <c r="D97" i="3"/>
  <c r="I97" i="3" s="1"/>
  <c r="D93" i="3"/>
  <c r="I93" i="3" s="1"/>
  <c r="D89" i="3"/>
  <c r="I89" i="3" s="1"/>
  <c r="D85" i="3"/>
  <c r="I85" i="3" s="1"/>
  <c r="D83" i="3"/>
  <c r="I83" i="3" s="1"/>
  <c r="D80" i="3"/>
  <c r="I80" i="3" s="1"/>
  <c r="D78" i="3"/>
  <c r="I78" i="3" s="1"/>
  <c r="D73" i="3"/>
  <c r="I73" i="3" s="1"/>
  <c r="D70" i="3"/>
  <c r="I70" i="3" s="1"/>
  <c r="D62" i="3"/>
  <c r="I62" i="3" s="1"/>
  <c r="D60" i="3"/>
  <c r="I60" i="3" s="1"/>
  <c r="D51" i="3"/>
  <c r="I51" i="3" s="1"/>
  <c r="D45" i="3"/>
  <c r="I45" i="3" s="1"/>
  <c r="D31" i="3"/>
  <c r="I31" i="3" s="1"/>
  <c r="D148" i="3" l="1"/>
  <c r="I148" i="3" s="1"/>
  <c r="D210" i="3"/>
  <c r="D209" i="3" s="1"/>
  <c r="I209" i="3" s="1"/>
  <c r="I20" i="3"/>
  <c r="K13" i="3"/>
  <c r="K16" i="3"/>
  <c r="K12" i="3"/>
  <c r="K20" i="3"/>
  <c r="I149" i="3"/>
  <c r="D224" i="3"/>
  <c r="I224" i="3" s="1"/>
  <c r="D239" i="3"/>
  <c r="I239" i="3" s="1"/>
  <c r="D250" i="3"/>
  <c r="I250" i="3" s="1"/>
  <c r="D19" i="3"/>
  <c r="I19" i="3" s="1"/>
  <c r="K14" i="3"/>
  <c r="J20" i="3"/>
  <c r="I270" i="3"/>
  <c r="L26" i="3"/>
  <c r="I27" i="3"/>
  <c r="I103" i="3"/>
  <c r="D168" i="3"/>
  <c r="I168" i="3" s="1"/>
  <c r="L28" i="3"/>
  <c r="L16" i="3"/>
  <c r="L25" i="3"/>
  <c r="I187" i="3"/>
  <c r="J16" i="3"/>
  <c r="I107" i="3"/>
  <c r="J14" i="3"/>
  <c r="L12" i="3"/>
  <c r="D122" i="3"/>
  <c r="I122" i="3" s="1"/>
  <c r="E13" i="3"/>
  <c r="I269" i="3"/>
  <c r="I265" i="3"/>
  <c r="I210" i="3"/>
  <c r="I206" i="3"/>
  <c r="I166" i="3"/>
  <c r="I102" i="3"/>
  <c r="J28" i="3"/>
  <c r="K28" i="3"/>
  <c r="J24" i="3"/>
  <c r="H22" i="3"/>
  <c r="H13" i="3"/>
  <c r="L13" i="3" s="1"/>
  <c r="I268" i="3"/>
  <c r="I264" i="3"/>
  <c r="I251" i="3"/>
  <c r="I205" i="3"/>
  <c r="I193" i="3"/>
  <c r="I181" i="3"/>
  <c r="I169" i="3"/>
  <c r="I159" i="3"/>
  <c r="I101" i="3"/>
  <c r="J26" i="3"/>
  <c r="K26" i="3"/>
  <c r="L24" i="3"/>
  <c r="I225" i="3"/>
  <c r="K24" i="3"/>
  <c r="E22" i="3"/>
  <c r="E17" i="3"/>
  <c r="I17" i="3" s="1"/>
  <c r="E12" i="3"/>
  <c r="J12" i="3" s="1"/>
  <c r="I222" i="3"/>
  <c r="I154" i="3"/>
  <c r="J25" i="3"/>
  <c r="K25" i="3"/>
  <c r="F11" i="3"/>
  <c r="G11" i="3"/>
  <c r="F22" i="3"/>
  <c r="G22" i="3"/>
  <c r="D77" i="3"/>
  <c r="I77" i="3" s="1"/>
  <c r="D231" i="3"/>
  <c r="D30" i="3"/>
  <c r="I30" i="3" s="1"/>
  <c r="D59" i="3"/>
  <c r="I59" i="3" s="1"/>
  <c r="D82" i="3"/>
  <c r="D96" i="3"/>
  <c r="D185" i="3"/>
  <c r="I185" i="3" s="1"/>
  <c r="D242" i="3"/>
  <c r="I242" i="3" s="1"/>
  <c r="D146" i="3"/>
  <c r="I146" i="3" s="1"/>
  <c r="D238" i="3" l="1"/>
  <c r="I238" i="3" s="1"/>
  <c r="L22" i="3"/>
  <c r="K22" i="3"/>
  <c r="D164" i="3"/>
  <c r="H11" i="3"/>
  <c r="D105" i="3"/>
  <c r="I105" i="3" s="1"/>
  <c r="K11" i="3"/>
  <c r="D95" i="3"/>
  <c r="I96" i="3"/>
  <c r="D220" i="3"/>
  <c r="I220" i="3" s="1"/>
  <c r="I231" i="3"/>
  <c r="L11" i="3"/>
  <c r="D76" i="3"/>
  <c r="I82" i="3"/>
  <c r="E11" i="3"/>
  <c r="J11" i="3" s="1"/>
  <c r="J22" i="3"/>
  <c r="J13" i="3"/>
  <c r="D24" i="3"/>
  <c r="I24" i="3" s="1"/>
  <c r="D28" i="3" l="1"/>
  <c r="I28" i="3" s="1"/>
  <c r="I164" i="3"/>
  <c r="D162" i="3"/>
  <c r="I162" i="3" s="1"/>
  <c r="D218" i="3"/>
  <c r="I218" i="3" s="1"/>
  <c r="D26" i="3"/>
  <c r="I95" i="3"/>
  <c r="D25" i="3"/>
  <c r="D22" i="3" s="1"/>
  <c r="I22" i="3" s="1"/>
  <c r="I76" i="3"/>
  <c r="D12" i="3"/>
  <c r="D13" i="3" l="1"/>
  <c r="I13" i="3" s="1"/>
  <c r="I12" i="3"/>
  <c r="D14" i="3"/>
  <c r="I14" i="3" s="1"/>
  <c r="I25" i="3"/>
  <c r="D16" i="3"/>
  <c r="I16" i="3" s="1"/>
  <c r="I26" i="3"/>
  <c r="D11" i="3" l="1"/>
  <c r="I11" i="3" s="1"/>
</calcChain>
</file>

<file path=xl/sharedStrings.xml><?xml version="1.0" encoding="utf-8"?>
<sst xmlns="http://schemas.openxmlformats.org/spreadsheetml/2006/main" count="546" uniqueCount="525">
  <si>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</si>
  <si>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</si>
  <si>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</si>
  <si>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</si>
  <si>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</si>
  <si>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</si>
  <si>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</si>
  <si>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</si>
  <si>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</si>
  <si>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</si>
  <si>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</si>
  <si>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</si>
  <si>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</si>
  <si>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</si>
  <si>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</si>
  <si>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</si>
  <si>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</si>
  <si>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</si>
  <si>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</si>
  <si>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</si>
  <si>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</si>
  <si>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</si>
  <si>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</si>
  <si>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</si>
  <si>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</si>
  <si>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</si>
  <si>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</si>
  <si>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</si>
  <si>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</si>
  <si>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</si>
  <si>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</si>
  <si>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</si>
  <si>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</si>
  <si>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</si>
  <si>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</si>
  <si>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</si>
  <si>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</si>
  <si>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</si>
  <si>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</si>
  <si>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</si>
  <si>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</si>
  <si>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</si>
  <si>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</si>
  <si>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</si>
  <si>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</si>
  <si>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</si>
  <si>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</si>
  <si>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</si>
  <si>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</si>
  <si>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</si>
  <si>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</si>
  <si>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</si>
  <si>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</si>
  <si>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</si>
  <si>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</si>
  <si>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</si>
  <si>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</si>
  <si>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</si>
  <si>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</si>
  <si>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</si>
  <si>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</si>
  <si>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</si>
  <si>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</si>
  <si>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</si>
  <si>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</si>
  <si>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</si>
  <si>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</si>
  <si>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</si>
  <si>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</si>
  <si>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</si>
  <si>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2106201</t>
  </si>
  <si>
    <t>Mantenimiento de vehículos, maquinaria y equipos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</si>
  <si>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</si>
  <si>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</si>
  <si>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</si>
  <si>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</si>
  <si>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</si>
  <si>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</si>
  <si>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</si>
  <si>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</si>
  <si>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2106211</t>
  </si>
  <si>
    <t>Comunicaciones y transporte de archivo</t>
  </si>
  <si>
    <t>2106214</t>
  </si>
  <si>
    <t>Mantenimiento de infraestructura física</t>
  </si>
  <si>
    <t>21063</t>
  </si>
  <si>
    <t>Bienestar Institucional - Nación</t>
  </si>
  <si>
    <t>2106301</t>
  </si>
  <si>
    <t>Programas de bienestar</t>
  </si>
  <si>
    <t>2106303</t>
  </si>
  <si>
    <t>BIENESTAR LABORAL</t>
  </si>
  <si>
    <t>21064</t>
  </si>
  <si>
    <t>Otros gastos generales - Nación</t>
  </si>
  <si>
    <t>2106401</t>
  </si>
  <si>
    <t>Impuestos y multas</t>
  </si>
  <si>
    <t>2106407</t>
  </si>
  <si>
    <t>Sentencias y conciliaciones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</si>
  <si>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</si>
  <si>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</si>
  <si>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</si>
  <si>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</si>
  <si>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</si>
  <si>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</si>
  <si>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</si>
  <si>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</si>
  <si>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21554</t>
  </si>
  <si>
    <t>SERVICIOS PERSONALES INDIRECTOS</t>
  </si>
  <si>
    <t>2155401</t>
  </si>
  <si>
    <t>PERSONAL DE APOYO CON VINCULACION TEMPORAL</t>
  </si>
  <si>
    <t>2156</t>
  </si>
  <si>
    <t>GASTOS GENERALES - RECURSOS DEL BALANCE</t>
  </si>
  <si>
    <t>21561</t>
  </si>
  <si>
    <t>ADQUISION DE DE BIENES</t>
  </si>
  <si>
    <t>2156101</t>
  </si>
  <si>
    <t>MATERIALES Y SUMINISTRO</t>
  </si>
  <si>
    <t>21562</t>
  </si>
  <si>
    <t>ADQUISICION DE SERVICIOS-RECURSOS DEL BALANCE</t>
  </si>
  <si>
    <t>2156204</t>
  </si>
  <si>
    <t>SERVICIO DE ASEO Y MANTENIMIENTO</t>
  </si>
  <si>
    <t>2156205</t>
  </si>
  <si>
    <t>SERVICIOS PUBLICOS</t>
  </si>
  <si>
    <t>2156214</t>
  </si>
  <si>
    <t>MANTENIMIENTO DE INFRAESTRUCTURA FISICA- REC. ESTAMPILLA REC. DEL BALANCE</t>
  </si>
  <si>
    <t>21563</t>
  </si>
  <si>
    <t>BIENESTAR UNIVERSITARIO - RECURSOS DEL BALANCE</t>
  </si>
  <si>
    <t>2156302</t>
  </si>
  <si>
    <t>PLAN PADRINO</t>
  </si>
  <si>
    <t>2156304</t>
  </si>
  <si>
    <t>Programas de Bienestar-  Rec de estampillas - Recursos de Balance</t>
  </si>
  <si>
    <t>2156305</t>
  </si>
  <si>
    <t>PROGRAMA SUBSIDIO DE MATRICULA</t>
  </si>
  <si>
    <t>21566</t>
  </si>
  <si>
    <t>OTROS GASTOS GENERALES RECURSOS DEL BALANCE</t>
  </si>
  <si>
    <t>2156607</t>
  </si>
  <si>
    <t>SENTENCIAS Y CONCILIACIONES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</si>
  <si>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</si>
  <si>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</si>
  <si>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</si>
  <si>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</si>
  <si>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</si>
  <si>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</si>
  <si>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</si>
  <si>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</si>
  <si>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</si>
  <si>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</si>
  <si>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</si>
  <si>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</si>
  <si>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</si>
  <si>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</si>
  <si>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</si>
  <si>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</si>
  <si>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</si>
  <si>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</si>
  <si>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</si>
  <si>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</si>
  <si>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</si>
  <si>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</si>
  <si>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</si>
  <si>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</si>
  <si>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</si>
  <si>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</si>
  <si>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</si>
  <si>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</si>
  <si>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</si>
  <si>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</si>
  <si>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</si>
  <si>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</si>
  <si>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</si>
  <si>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</si>
  <si>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</si>
  <si>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</si>
  <si>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</si>
  <si>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</si>
  <si>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</si>
  <si>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</si>
  <si>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</si>
  <si>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</si>
  <si>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</si>
  <si>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</si>
  <si>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</si>
  <si>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</si>
  <si>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</si>
  <si>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</si>
  <si>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</si>
  <si>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</si>
  <si>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</si>
  <si>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</si>
  <si>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</si>
  <si>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</si>
  <si>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</si>
  <si>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</si>
  <si>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</si>
  <si>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</si>
  <si>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</si>
  <si>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</si>
  <si>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</si>
  <si>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</si>
  <si>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</si>
  <si>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</si>
  <si>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</si>
  <si>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</si>
  <si>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</si>
  <si>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2906212</t>
  </si>
  <si>
    <t>Seguros y pólizas</t>
  </si>
  <si>
    <t>29063</t>
  </si>
  <si>
    <t>Bienestar Institucional - Propios</t>
  </si>
  <si>
    <t>2906302</t>
  </si>
  <si>
    <t>Plan padrino</t>
  </si>
  <si>
    <t>29064</t>
  </si>
  <si>
    <t>Otros gastos generales - Propios</t>
  </si>
  <si>
    <t>2906402</t>
  </si>
  <si>
    <t>Prácticas académicas</t>
  </si>
  <si>
    <t>2906404</t>
  </si>
  <si>
    <t>Afiliaciones, suscripciones y aportes</t>
  </si>
  <si>
    <t>2906405</t>
  </si>
  <si>
    <t>Servicios financieros</t>
  </si>
  <si>
    <t>2906407</t>
  </si>
  <si>
    <t>2906408</t>
  </si>
  <si>
    <t>Funcionamiento del consejo superior</t>
  </si>
  <si>
    <t>2906409</t>
  </si>
  <si>
    <t>Otros gastos generales no clasificados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</si>
  <si>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</si>
  <si>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</si>
  <si>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</si>
  <si>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</si>
  <si>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</si>
  <si>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</si>
  <si>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</si>
  <si>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</si>
  <si>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</si>
  <si>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</si>
  <si>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</si>
  <si>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</si>
  <si>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</si>
  <si>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</si>
  <si>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</si>
  <si>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</si>
  <si>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</si>
  <si>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</si>
  <si>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</si>
  <si>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</si>
  <si>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</si>
  <si>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</si>
  <si>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</si>
  <si>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</si>
  <si>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</si>
  <si>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315101</t>
  </si>
  <si>
    <t>PENSIONADOS DOCENTES Y NO DOCENTES</t>
  </si>
  <si>
    <t>315103</t>
  </si>
  <si>
    <t>Pensionados Docentes y no Docentes-Rec nación- Rec. Balance</t>
  </si>
  <si>
    <t>315105</t>
  </si>
  <si>
    <t>CONCURRENCIA DOCENTES Y NO DOCENTES</t>
  </si>
  <si>
    <t>350</t>
  </si>
  <si>
    <t>TRANSFERENCIAS - ESTAMPILLA</t>
  </si>
  <si>
    <t>3501</t>
  </si>
  <si>
    <t>350101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</si>
  <si>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</si>
  <si>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</si>
  <si>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</si>
  <si>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</si>
  <si>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</si>
  <si>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</si>
  <si>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</si>
  <si>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</si>
  <si>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</si>
  <si>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</si>
  <si>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</si>
  <si>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</si>
  <si>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</si>
  <si>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</si>
  <si>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</si>
  <si>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</si>
  <si>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</si>
  <si>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</si>
  <si>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</si>
  <si>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</si>
  <si>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</si>
  <si>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</si>
  <si>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</si>
  <si>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</si>
  <si>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</si>
  <si>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</si>
  <si>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4104109</t>
  </si>
  <si>
    <t>GESTION DE INVESTIGACION</t>
  </si>
  <si>
    <t>4104111</t>
  </si>
  <si>
    <t>ADECUACION DE INFRAESTRUCTURA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</si>
  <si>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</si>
  <si>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</si>
  <si>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</si>
  <si>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</si>
  <si>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</si>
  <si>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</si>
  <si>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</si>
  <si>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</si>
  <si>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</si>
  <si>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</si>
  <si>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</si>
  <si>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</si>
  <si>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4105203</t>
  </si>
  <si>
    <t>APOYO A GESTIÓN DE EGRESADOS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</si>
  <si>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</si>
  <si>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</si>
  <si>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</si>
  <si>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</si>
  <si>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</si>
  <si>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</si>
  <si>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</si>
  <si>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</si>
  <si>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</si>
  <si>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</si>
  <si>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</si>
  <si>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</si>
  <si>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</si>
  <si>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</si>
  <si>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4154</t>
  </si>
  <si>
    <t>FONDO DE INVESTIGACIÓN - NACIÓN-RECURSOS DE BALANCE</t>
  </si>
  <si>
    <t>41541</t>
  </si>
  <si>
    <t>RECURSOS ACTIVIDADES DE INVESTIGACIÓN</t>
  </si>
  <si>
    <t>4154111</t>
  </si>
  <si>
    <t>FORTALECIMIENTO DE LA CAPACIDAD INSTALADA</t>
  </si>
  <si>
    <t>41542</t>
  </si>
  <si>
    <t>PROYECTOS Y CONVENIOS DE INVESTIGACION - REC. DEL BALANCE</t>
  </si>
  <si>
    <t>41544</t>
  </si>
  <si>
    <t>FONDO DE INVESTIGACION RECURSOS DEL BALANCE</t>
  </si>
  <si>
    <t>41545</t>
  </si>
  <si>
    <t>PROYECTOS Y CONVENIOS DE INVESTIGACION OTROS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</si>
  <si>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</si>
  <si>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</si>
  <si>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</si>
  <si>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</si>
  <si>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</si>
  <si>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</si>
  <si>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</si>
  <si>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</si>
  <si>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</si>
  <si>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</si>
  <si>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</si>
  <si>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</si>
  <si>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</si>
  <si>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</si>
  <si>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</si>
  <si>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</si>
  <si>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</si>
  <si>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</si>
  <si>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</si>
  <si>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</si>
  <si>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</si>
  <si>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</si>
  <si>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</si>
  <si>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</si>
  <si>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</si>
  <si>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</si>
  <si>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4905195</t>
  </si>
  <si>
    <t>CONVENIO N° CT-2019-000636 UNICOR-EPM E.S.P  ( ADICIÓN)</t>
  </si>
  <si>
    <t>4905196</t>
  </si>
  <si>
    <t>CONTRATO N° 0028-2021 ENTRE URRA S.A E.S.P Y UNICOR</t>
  </si>
  <si>
    <t>4905197</t>
  </si>
  <si>
    <t>CONVENIO DE COOPERACION N° 002-2021 C.V.S - UNICOR</t>
  </si>
  <si>
    <t>4905198</t>
  </si>
  <si>
    <t>CONVENIO  INTERADTRIVO  N° CONV - SEM -001-2021 MUNICIPIO  DE MONTERIA - UNICOR</t>
  </si>
  <si>
    <t>4905199</t>
  </si>
  <si>
    <t>ORDEN DE COMPRA N° 4541945372-2020 CELEBRADO ENTRE CERROMATO Y UNICOR  ( ADICION  4542032183-2021)</t>
  </si>
  <si>
    <t>5</t>
  </si>
  <si>
    <t>PRODUCCIÓN Y COMERCIALIZACIÓN DE BIENES Y SERVICIOS</t>
  </si>
  <si>
    <t>515</t>
  </si>
  <si>
    <t>PRODUCCION Y COMERCIALIZACION DE BIENES Y SERVICIOS - REC. DEL BALANCE</t>
  </si>
  <si>
    <t>5151</t>
  </si>
  <si>
    <t>FONDOS ESPECIALES</t>
  </si>
  <si>
    <t>51511</t>
  </si>
  <si>
    <t>UNIDAD ADMINISTRATIVA ESPECIAL DE SALUD</t>
  </si>
  <si>
    <t>5151101</t>
  </si>
  <si>
    <t>SERVICIOS DE SALUD</t>
  </si>
  <si>
    <t>5152</t>
  </si>
  <si>
    <t>FORMACION AVANZADA - REC. DEL BALANCE</t>
  </si>
  <si>
    <t>51521</t>
  </si>
  <si>
    <t>POSTGRADOS - REC DEL BALANCE</t>
  </si>
  <si>
    <t>5152101</t>
  </si>
  <si>
    <t>PROGRAMAS PROPIOS</t>
  </si>
  <si>
    <t>5152102</t>
  </si>
  <si>
    <t>PROGRAMA SUE</t>
  </si>
  <si>
    <t>51522</t>
  </si>
  <si>
    <t>EDUCACION CONTINUADA</t>
  </si>
  <si>
    <t>5152201</t>
  </si>
  <si>
    <t>CENTRO DE IDIOMAS</t>
  </si>
  <si>
    <t>5152204</t>
  </si>
  <si>
    <t>DIPLOMADOS</t>
  </si>
  <si>
    <t>5153</t>
  </si>
  <si>
    <t>SERVICIOS DE EXTENSION</t>
  </si>
  <si>
    <t>51531</t>
  </si>
  <si>
    <t>SERVICIOS TECNOLOGICOS</t>
  </si>
  <si>
    <t>5153102</t>
  </si>
  <si>
    <t>IRAGUA</t>
  </si>
  <si>
    <t>5153104</t>
  </si>
  <si>
    <t>LABORATORIO DE SUELOS</t>
  </si>
  <si>
    <t>5153105</t>
  </si>
  <si>
    <t>LABORATORIO DE AGUAS</t>
  </si>
  <si>
    <t>51532</t>
  </si>
  <si>
    <t>OTROS PROYECTOS PRODUCTIVOS</t>
  </si>
  <si>
    <t>5153201</t>
  </si>
  <si>
    <t>AGRICOLAS</t>
  </si>
  <si>
    <t>590</t>
  </si>
  <si>
    <t>PRODUCCIÓN Y COMERCIALIZACIÓN DE BIENES Y SERVICIOS-PROPIOS</t>
  </si>
  <si>
    <t>5901</t>
  </si>
  <si>
    <t>59011</t>
  </si>
  <si>
    <t>5901101</t>
  </si>
  <si>
    <t>Servicios de Salud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</si>
  <si>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</si>
  <si>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</si>
  <si>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</si>
  <si>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</si>
  <si>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</si>
  <si>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</si>
  <si>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</si>
  <si>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</si>
  <si>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</si>
  <si>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</si>
  <si>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</si>
  <si>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</si>
  <si>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</si>
  <si>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</si>
  <si>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</si>
  <si>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</si>
  <si>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</si>
  <si>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</si>
  <si>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</si>
  <si>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</si>
  <si>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</si>
  <si>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</si>
  <si>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</si>
  <si>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</si>
  <si>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</si>
  <si>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</si>
  <si>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</si>
  <si>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</si>
  <si>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</si>
  <si>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</si>
  <si>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</si>
  <si>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</si>
  <si>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</si>
  <si>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</si>
  <si>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</si>
  <si>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</si>
  <si>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</si>
  <si>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</si>
  <si>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</si>
  <si>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</si>
  <si>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</si>
  <si>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</si>
  <si>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</si>
  <si>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</si>
  <si>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</si>
  <si>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</si>
  <si>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</si>
  <si>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</si>
  <si>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</si>
  <si>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</si>
  <si>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</si>
  <si>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</si>
  <si>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</si>
  <si>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</si>
  <si>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</si>
  <si>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</si>
  <si>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</si>
  <si>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</si>
  <si>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</si>
  <si>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</si>
  <si>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9401105</t>
  </si>
  <si>
    <t>IMPLEMENTACION DE ESTRATEGIA SOSTENIBLE EN LA RECUPERACION DE ECOSISTEMAS DEGRADADO Y CONTAMINADOS CON MERCURIO DPTO DE CORDOBA, SUCRE Y CHOCO BPIN  2020000100055</t>
  </si>
  <si>
    <t>9401106</t>
  </si>
  <si>
    <t>PRODUCCION DE FITOPLANCTON PARA LA ACUICULTURA  MARINA  EN EL DEPARTAMENTO DE CORDOBA  BPIN 2020000100061</t>
  </si>
  <si>
    <t>9401107</t>
  </si>
  <si>
    <t>FORTALECIMIENTO DE LAS CAPACIDADES EN CIENCIAS, TECNOLOGIA E INNOVACION - CTEI DE LA UNIVERSIDAD DE CORDOBA  PBIN 2020000100063</t>
  </si>
  <si>
    <t>9401108</t>
  </si>
  <si>
    <t>DESARROLLO DE LA CADENA PRODUCTIVA DE CACAO A TRAVES DEL MEJORAMIENTO DE LA CALIDAD E INOCUIDAD Y AGREGACION DE VALOR DEL DPTO DE CORDOBA PBIN N° 2020000100380</t>
  </si>
  <si>
    <t>9401109</t>
  </si>
  <si>
    <t>FORTALECIMIENTO DE LA CAPACIDADES DE INVESTIGACIÓN CON RELACIÓN A LAS ENFERMEDADES TRANSMITIDAS POR  VECTORES DE LAS UNIVERSIDADES  DE CORODBA Y CESAR 2020-203 - BPIN N° 2020000100322</t>
  </si>
  <si>
    <t>9401110</t>
  </si>
  <si>
    <t>IMPLEMENTACION DE UN PROYECTO DE APROPIACION SOCIAL DEL BUEN MANEJO DEL RECURSO HIDRICO COMO ALTERNATIVA DE LA PROMOCION DE LA SALUD AMBIENTAL  Y EL DLLO SOSTENIBLE EN COMUNIDADES ALEDAÑAS A LA CIENAGA GRANDE DEL BAJO SINÚ EN CORDOBA BPIN N° 2020000100294</t>
  </si>
  <si>
    <t>9401111</t>
  </si>
  <si>
    <t>FORTALECIMIENTO DE CAPACIDADES DE CTEI PARA LA INNOVACIÓN EDUCATIVA EN EDUCACION BASICA Y MEDIA MEDIANTE USO DE TIC EN INSTITUCIONES OFICIALES DEL MUNICIPIO DE MONTERIA  DPTO DE CORDOBA  - BPIN N° 2020000100249</t>
  </si>
  <si>
    <t>9401112</t>
  </si>
  <si>
    <t>DESARROLLO Y VALIDACION DE PROTOTIPOS FUNCIONALES EN AMBIENTE RELEVANTE REALIZADOS POR EMPRESAS RELACIONADAS CON  LOS FOCOS PRIORIZADOS EN EL DPTO DE CORDOBA - BPIN N° 2020000100249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</si>
  <si>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</si>
  <si>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</si>
  <si>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</si>
  <si>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</si>
  <si>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</si>
  <si>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</si>
  <si>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</si>
  <si>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</si>
  <si>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</si>
  <si>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</si>
  <si>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</si>
  <si>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</si>
  <si>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</si>
  <si>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COMP/CDP</t>
  </si>
  <si>
    <t>OBLIG/COM</t>
  </si>
  <si>
    <t>PAGOS/OBLIG</t>
  </si>
  <si>
    <t>4/3</t>
  </si>
  <si>
    <t>5/4</t>
  </si>
  <si>
    <t>6/5</t>
  </si>
  <si>
    <t>7/6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</si>
  <si>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</si>
  <si>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</si>
  <si>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</si>
  <si>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</si>
  <si>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</si>
  <si>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</si>
  <si>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</si>
  <si>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</si>
  <si>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</si>
  <si>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</si>
  <si>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</si>
  <si>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</si>
  <si>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</si>
  <si>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</si>
  <si>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</si>
  <si>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</si>
  <si>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</si>
  <si>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</si>
  <si>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</si>
  <si>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 xml:space="preserve">                        DEL 01 DE ENERO AL 30 DE ABRIL DE 2021</t>
  </si>
  <si>
    <t>CDP/  APRO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</si>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</sst>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2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0" fontId="3" fillId="0" borderId="13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3" fillId="0" borderId="1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2" fontId="9" fillId="0" borderId="7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center" wrapText="1"/>
    </xf>
    <xf numFmtId="3" fontId="3" fillId="0" borderId="11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3" fontId="10" fillId="0" borderId="4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3" fontId="10" fillId="0" borderId="5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4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5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6"/>
  <sheetViews>
    <sheetView tabSelected="1" topLeftCell="A277" zoomScale="120" zoomScaleNormal="120" workbookViewId="0">
      <selection activeCell="N279" sqref="N279"/>
    </sheetView>
  </sheetViews>
  <sheetFormatPr baseColWidth="10" defaultColWidth="19.28515625" defaultRowHeight="11.25" x14ac:dyDescent="0.2"/>
  <cols>
    <col min="1" max="1" width="10.7109375" style="14" customWidth="1"/>
    <col min="2" max="2" width="9.140625" style="14" customWidth="1"/>
    <col min="3" max="3" width="23.85546875" style="14" customWidth="1"/>
    <col min="4" max="8" width="12.7109375" style="14" customWidth="1"/>
    <col min="9" max="9" width="5.7109375" style="14" customWidth="1"/>
    <col min="10" max="11" width="5.85546875" style="14" customWidth="1"/>
    <col min="12" max="12" width="6.5703125" style="14" customWidth="1"/>
    <col min="13" max="16384" width="19.28515625" style="14"/>
  </cols>
  <sheetData>
    <row r="1" spans="2:12" x14ac:dyDescent="0.2">
      <c r="B1" s="12"/>
      <c r="C1" s="88" t="s">
        <v>481</v>
      </c>
      <c r="D1" s="88"/>
      <c r="E1" s="88"/>
      <c r="F1" s="88"/>
      <c r="G1" s="88"/>
      <c r="H1" s="88"/>
      <c r="I1" s="88"/>
      <c r="J1" s="88"/>
      <c r="K1" s="89"/>
      <c r="L1" s="90"/>
    </row>
    <row r="2" spans="2:12" x14ac:dyDescent="0.2">
      <c r="B2" s="13"/>
      <c r="C2" s="95" t="s">
        <v>482</v>
      </c>
      <c r="D2" s="95"/>
      <c r="E2" s="95"/>
      <c r="F2" s="95"/>
      <c r="G2" s="95"/>
      <c r="H2" s="95"/>
      <c r="I2" s="95"/>
      <c r="J2" s="95"/>
      <c r="K2" s="91"/>
      <c r="L2" s="92"/>
    </row>
    <row r="3" spans="2:12" x14ac:dyDescent="0.2">
      <c r="B3" s="13"/>
      <c r="C3" s="95" t="s">
        <v>483</v>
      </c>
      <c r="D3" s="95"/>
      <c r="E3" s="95"/>
      <c r="F3" s="95"/>
      <c r="G3" s="95"/>
      <c r="H3" s="95"/>
      <c r="I3" s="95"/>
      <c r="J3" s="95"/>
      <c r="K3" s="91"/>
      <c r="L3" s="92"/>
    </row>
    <row r="4" spans="2:12" x14ac:dyDescent="0.2">
      <c r="B4" s="13"/>
      <c r="C4" s="95" t="s">
        <v>484</v>
      </c>
      <c r="D4" s="95"/>
      <c r="E4" s="95"/>
      <c r="F4" s="95"/>
      <c r="G4" s="95"/>
      <c r="H4" s="95"/>
      <c r="I4" s="95"/>
      <c r="J4" s="95"/>
      <c r="K4" s="91"/>
      <c r="L4" s="92"/>
    </row>
    <row r="5" spans="2:12" x14ac:dyDescent="0.2">
      <c r="B5" s="13"/>
      <c r="C5" s="95" t="s">
        <v>485</v>
      </c>
      <c r="D5" s="95"/>
      <c r="E5" s="95"/>
      <c r="F5" s="95"/>
      <c r="G5" s="95"/>
      <c r="H5" s="95"/>
      <c r="I5" s="95"/>
      <c r="J5" s="95"/>
      <c r="K5" s="91"/>
      <c r="L5" s="92"/>
    </row>
    <row r="6" spans="2:12" ht="12" thickBot="1" x14ac:dyDescent="0.25">
      <c r="B6" s="96" t="s">
        <v>520</v>
      </c>
      <c r="C6" s="97"/>
      <c r="D6" s="97"/>
      <c r="E6" s="97"/>
      <c r="F6" s="97"/>
      <c r="G6" s="97"/>
      <c r="H6" s="97"/>
      <c r="I6" s="97"/>
      <c r="J6" s="97"/>
      <c r="K6" s="93"/>
      <c r="L6" s="94"/>
    </row>
    <row r="7" spans="2:12" ht="12.75" customHeight="1" x14ac:dyDescent="0.2">
      <c r="B7" s="86" t="s">
        <v>486</v>
      </c>
      <c r="C7" s="73" t="s">
        <v>487</v>
      </c>
      <c r="D7" s="73" t="s">
        <v>488</v>
      </c>
      <c r="E7" s="73" t="s">
        <v>489</v>
      </c>
      <c r="F7" s="73" t="s">
        <v>490</v>
      </c>
      <c r="G7" s="73" t="s">
        <v>491</v>
      </c>
      <c r="H7" s="73" t="s">
        <v>492</v>
      </c>
      <c r="I7" s="75" t="s">
        <v>493</v>
      </c>
      <c r="J7" s="75"/>
      <c r="K7" s="75"/>
      <c r="L7" s="76"/>
    </row>
    <row r="8" spans="2:12" ht="22.5" customHeight="1" x14ac:dyDescent="0.2">
      <c r="B8" s="87"/>
      <c r="C8" s="74"/>
      <c r="D8" s="74"/>
      <c r="E8" s="74"/>
      <c r="F8" s="74"/>
      <c r="G8" s="74"/>
      <c r="H8" s="74"/>
      <c r="I8" s="1" t="s">
        <v>521</v>
      </c>
      <c r="J8" s="2" t="s">
        <v>494</v>
      </c>
      <c r="K8" s="3" t="s">
        <v>495</v>
      </c>
      <c r="L8" s="4" t="s">
        <v>496</v>
      </c>
    </row>
    <row r="9" spans="2:12" ht="12" thickBot="1" x14ac:dyDescent="0.25"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15" t="s">
        <v>497</v>
      </c>
      <c r="J9" s="15" t="s">
        <v>498</v>
      </c>
      <c r="K9" s="15" t="s">
        <v>499</v>
      </c>
      <c r="L9" s="15" t="s">
        <v>500</v>
      </c>
    </row>
    <row r="10" spans="2:12" x14ac:dyDescent="0.2">
      <c r="B10" s="16"/>
      <c r="C10" s="17"/>
      <c r="D10" s="18">
        <v>311167773958</v>
      </c>
      <c r="E10" s="18">
        <v>115527123448</v>
      </c>
      <c r="F10" s="18">
        <v>74590151490</v>
      </c>
      <c r="G10" s="18">
        <v>57758727363</v>
      </c>
      <c r="H10" s="18">
        <v>57673249272</v>
      </c>
      <c r="I10" s="19"/>
      <c r="J10" s="19"/>
      <c r="K10" s="19"/>
      <c r="L10" s="20"/>
    </row>
    <row r="11" spans="2:12" x14ac:dyDescent="0.2">
      <c r="B11" s="6"/>
      <c r="C11" s="7" t="s">
        <v>501</v>
      </c>
      <c r="D11" s="21">
        <f>D12+D13+D14+D15+D16+D17+D18+D19+D20</f>
        <v>311167773958</v>
      </c>
      <c r="E11" s="21">
        <f t="shared" ref="E11:H11" si="0">E12+E13+E14+E15+E16+E17+E18+E19+E20</f>
        <v>115527123448</v>
      </c>
      <c r="F11" s="21">
        <f t="shared" si="0"/>
        <v>74590151490</v>
      </c>
      <c r="G11" s="21">
        <f t="shared" si="0"/>
        <v>57758727363</v>
      </c>
      <c r="H11" s="21">
        <f t="shared" si="0"/>
        <v>57673249272</v>
      </c>
      <c r="I11" s="22">
        <f>E11/D11*100</f>
        <v>37.126956297085357</v>
      </c>
      <c r="J11" s="22">
        <f>F11/E11*100</f>
        <v>64.565055602352842</v>
      </c>
      <c r="K11" s="22">
        <f>G11/F11*100</f>
        <v>77.434790262818382</v>
      </c>
      <c r="L11" s="23">
        <f>H11/G11*100</f>
        <v>99.85200835457681</v>
      </c>
    </row>
    <row r="12" spans="2:12" x14ac:dyDescent="0.2">
      <c r="B12" s="8" t="s">
        <v>502</v>
      </c>
      <c r="C12" s="7" t="s">
        <v>503</v>
      </c>
      <c r="D12" s="21">
        <f>D24+D148+D164</f>
        <v>158401652366</v>
      </c>
      <c r="E12" s="21">
        <f>E24+E148+E164</f>
        <v>65034892069</v>
      </c>
      <c r="F12" s="21">
        <f>F24+F148+F164</f>
        <v>43601302131</v>
      </c>
      <c r="G12" s="21">
        <f>G24+G148+G164</f>
        <v>41408825667</v>
      </c>
      <c r="H12" s="21">
        <f>H24+H148+H164</f>
        <v>41406794667</v>
      </c>
      <c r="I12" s="22">
        <f t="shared" ref="I12:I75" si="1">E12/D12*100</f>
        <v>41.056953066835156</v>
      </c>
      <c r="J12" s="22">
        <f t="shared" ref="J12:J74" si="2">F12/E12*100</f>
        <v>67.042937635293328</v>
      </c>
      <c r="K12" s="22">
        <f t="shared" ref="K12:K74" si="3">G12/F12*100</f>
        <v>94.971534433965502</v>
      </c>
      <c r="L12" s="23">
        <f t="shared" ref="L12:L74" si="4">H12/G12*100</f>
        <v>99.995095248495261</v>
      </c>
    </row>
    <row r="13" spans="2:12" x14ac:dyDescent="0.2">
      <c r="B13" s="8" t="s">
        <v>504</v>
      </c>
      <c r="C13" s="7" t="s">
        <v>505</v>
      </c>
      <c r="D13" s="21">
        <f>D28+D209+D238</f>
        <v>34885460791</v>
      </c>
      <c r="E13" s="21">
        <f>E28+E209+E238</f>
        <v>24824276674</v>
      </c>
      <c r="F13" s="21">
        <f>F28+F209+F238</f>
        <v>13111952811</v>
      </c>
      <c r="G13" s="21">
        <f>G28+G209+G238</f>
        <v>5116062645</v>
      </c>
      <c r="H13" s="21">
        <f>H28+H209+H238</f>
        <v>5032615554</v>
      </c>
      <c r="I13" s="22">
        <f t="shared" si="1"/>
        <v>71.159377319746753</v>
      </c>
      <c r="J13" s="22">
        <f t="shared" si="2"/>
        <v>52.819072971149083</v>
      </c>
      <c r="K13" s="22">
        <f t="shared" si="3"/>
        <v>39.018311907803586</v>
      </c>
      <c r="L13" s="23">
        <f t="shared" si="4"/>
        <v>98.368919679246815</v>
      </c>
    </row>
    <row r="14" spans="2:12" ht="22.5" x14ac:dyDescent="0.2">
      <c r="B14" s="8" t="s">
        <v>506</v>
      </c>
      <c r="C14" s="7" t="s">
        <v>507</v>
      </c>
      <c r="D14" s="21">
        <f>D25+D153+D185+D220</f>
        <v>61276151167</v>
      </c>
      <c r="E14" s="21">
        <f>E25+E153+E185+E220</f>
        <v>17875661070</v>
      </c>
      <c r="F14" s="21">
        <f>F25+F153+F185+F220</f>
        <v>12303993903</v>
      </c>
      <c r="G14" s="21">
        <f>G25+G153+G185+G220</f>
        <v>8674478731</v>
      </c>
      <c r="H14" s="21">
        <f>H25+H153+H185+H220</f>
        <v>8674478731</v>
      </c>
      <c r="I14" s="22">
        <f t="shared" si="1"/>
        <v>29.172297426583242</v>
      </c>
      <c r="J14" s="22">
        <f t="shared" si="2"/>
        <v>68.830986752424479</v>
      </c>
      <c r="K14" s="22">
        <f t="shared" si="3"/>
        <v>70.501325011913082</v>
      </c>
      <c r="L14" s="23">
        <f t="shared" si="4"/>
        <v>100</v>
      </c>
    </row>
    <row r="15" spans="2:12" ht="22.5" x14ac:dyDescent="0.2">
      <c r="B15" s="9" t="s">
        <v>508</v>
      </c>
      <c r="C15" s="10" t="s">
        <v>509</v>
      </c>
      <c r="D15" s="24">
        <f>0</f>
        <v>0</v>
      </c>
      <c r="E15" s="24">
        <f>0</f>
        <v>0</v>
      </c>
      <c r="F15" s="24">
        <f>0</f>
        <v>0</v>
      </c>
      <c r="G15" s="21">
        <f>0</f>
        <v>0</v>
      </c>
      <c r="H15" s="24">
        <f>0</f>
        <v>0</v>
      </c>
      <c r="I15" s="22">
        <v>0</v>
      </c>
      <c r="J15" s="22">
        <v>0</v>
      </c>
      <c r="K15" s="22">
        <v>0</v>
      </c>
      <c r="L15" s="23">
        <v>0</v>
      </c>
    </row>
    <row r="16" spans="2:12" ht="22.5" x14ac:dyDescent="0.2">
      <c r="B16" s="8" t="s">
        <v>510</v>
      </c>
      <c r="C16" s="7" t="s">
        <v>511</v>
      </c>
      <c r="D16" s="21">
        <f>D26+D158+D204</f>
        <v>11499587462</v>
      </c>
      <c r="E16" s="21">
        <f>E26+E158+E204</f>
        <v>5867816189</v>
      </c>
      <c r="F16" s="21">
        <f>F26+F158+F204</f>
        <v>4123807308</v>
      </c>
      <c r="G16" s="21">
        <f>G26+G158+G204</f>
        <v>2287954251</v>
      </c>
      <c r="H16" s="21">
        <f>H26+H158+H204</f>
        <v>2287954251</v>
      </c>
      <c r="I16" s="22">
        <f t="shared" si="1"/>
        <v>51.026319060488049</v>
      </c>
      <c r="J16" s="22">
        <f t="shared" si="2"/>
        <v>70.27839958127224</v>
      </c>
      <c r="K16" s="22">
        <f t="shared" si="3"/>
        <v>55.481599408427066</v>
      </c>
      <c r="L16" s="23">
        <f t="shared" si="4"/>
        <v>100</v>
      </c>
    </row>
    <row r="17" spans="2:12" ht="22.5" x14ac:dyDescent="0.2">
      <c r="B17" s="8" t="s">
        <v>512</v>
      </c>
      <c r="C17" s="7" t="s">
        <v>513</v>
      </c>
      <c r="D17" s="21">
        <f>D27</f>
        <v>1315905508</v>
      </c>
      <c r="E17" s="21">
        <f t="shared" ref="E17:H17" si="5">E27</f>
        <v>0</v>
      </c>
      <c r="F17" s="21">
        <f t="shared" si="5"/>
        <v>0</v>
      </c>
      <c r="G17" s="21">
        <f t="shared" si="5"/>
        <v>0</v>
      </c>
      <c r="H17" s="21">
        <f t="shared" si="5"/>
        <v>0</v>
      </c>
      <c r="I17" s="22">
        <f t="shared" si="1"/>
        <v>0</v>
      </c>
      <c r="J17" s="22">
        <v>0</v>
      </c>
      <c r="K17" s="22">
        <v>0</v>
      </c>
      <c r="L17" s="23">
        <v>0</v>
      </c>
    </row>
    <row r="18" spans="2:12" x14ac:dyDescent="0.2">
      <c r="B18" s="8" t="s">
        <v>514</v>
      </c>
      <c r="C18" s="7" t="s">
        <v>515</v>
      </c>
      <c r="D18" s="24">
        <f>0</f>
        <v>0</v>
      </c>
      <c r="E18" s="24">
        <f>0</f>
        <v>0</v>
      </c>
      <c r="F18" s="24">
        <f>0</f>
        <v>0</v>
      </c>
      <c r="G18" s="21">
        <f>0</f>
        <v>0</v>
      </c>
      <c r="H18" s="24">
        <f>0</f>
        <v>0</v>
      </c>
      <c r="I18" s="22">
        <v>0</v>
      </c>
      <c r="J18" s="22">
        <v>0</v>
      </c>
      <c r="K18" s="22">
        <v>0</v>
      </c>
      <c r="L18" s="23">
        <v>0</v>
      </c>
    </row>
    <row r="19" spans="2:12" x14ac:dyDescent="0.2">
      <c r="B19" s="8" t="s">
        <v>516</v>
      </c>
      <c r="C19" s="11" t="s">
        <v>517</v>
      </c>
      <c r="D19" s="21">
        <f>D264</f>
        <v>3442017420</v>
      </c>
      <c r="E19" s="21">
        <f t="shared" ref="E19:H19" si="6">E264</f>
        <v>0</v>
      </c>
      <c r="F19" s="21">
        <f t="shared" si="6"/>
        <v>0</v>
      </c>
      <c r="G19" s="21">
        <f t="shared" si="6"/>
        <v>0</v>
      </c>
      <c r="H19" s="21">
        <f t="shared" si="6"/>
        <v>0</v>
      </c>
      <c r="I19" s="22">
        <f t="shared" si="1"/>
        <v>0</v>
      </c>
      <c r="J19" s="22">
        <v>0</v>
      </c>
      <c r="K19" s="22">
        <v>0</v>
      </c>
      <c r="L19" s="23">
        <v>0</v>
      </c>
    </row>
    <row r="20" spans="2:12" ht="22.5" x14ac:dyDescent="0.2">
      <c r="B20" s="8" t="s">
        <v>518</v>
      </c>
      <c r="C20" s="11" t="s">
        <v>519</v>
      </c>
      <c r="D20" s="21">
        <f>D268</f>
        <v>40346999244</v>
      </c>
      <c r="E20" s="21">
        <f t="shared" ref="E20:H20" si="7">E268</f>
        <v>1924477446</v>
      </c>
      <c r="F20" s="21">
        <f t="shared" si="7"/>
        <v>1449095337</v>
      </c>
      <c r="G20" s="21">
        <f t="shared" si="7"/>
        <v>271406069</v>
      </c>
      <c r="H20" s="21">
        <f t="shared" si="7"/>
        <v>271406069</v>
      </c>
      <c r="I20" s="22">
        <f t="shared" si="1"/>
        <v>4.7698155552080834</v>
      </c>
      <c r="J20" s="22">
        <f t="shared" si="2"/>
        <v>75.298120017562425</v>
      </c>
      <c r="K20" s="22">
        <f t="shared" si="3"/>
        <v>18.729345272884554</v>
      </c>
      <c r="L20" s="23">
        <f t="shared" si="4"/>
        <v>100</v>
      </c>
    </row>
    <row r="21" spans="2:12" x14ac:dyDescent="0.2">
      <c r="B21" s="8"/>
      <c r="C21" s="11"/>
      <c r="D21" s="24"/>
      <c r="E21" s="24"/>
      <c r="F21" s="24"/>
      <c r="G21" s="21"/>
      <c r="H21" s="24"/>
      <c r="I21" s="22"/>
      <c r="J21" s="22"/>
      <c r="K21" s="22"/>
      <c r="L21" s="23"/>
    </row>
    <row r="22" spans="2:12" x14ac:dyDescent="0.2">
      <c r="B22" s="9" t="s">
        <v>0</v>
      </c>
      <c r="C22" s="10" t="s">
        <v>1</v>
      </c>
      <c r="D22" s="21">
        <f>D24+D25+D26+D27+D28</f>
        <v>130098572215</v>
      </c>
      <c r="E22" s="21">
        <f t="shared" ref="E22:H22" si="8">E24+E25+E26+E27+E28</f>
        <v>70792993325</v>
      </c>
      <c r="F22" s="21">
        <f t="shared" si="8"/>
        <v>47639171178</v>
      </c>
      <c r="G22" s="21">
        <f t="shared" si="8"/>
        <v>39717009003</v>
      </c>
      <c r="H22" s="21">
        <f t="shared" si="8"/>
        <v>39714978003</v>
      </c>
      <c r="I22" s="22">
        <f t="shared" si="1"/>
        <v>54.414888741444443</v>
      </c>
      <c r="J22" s="22">
        <f t="shared" si="2"/>
        <v>67.293624609565128</v>
      </c>
      <c r="K22" s="22">
        <f t="shared" si="3"/>
        <v>83.370486977198937</v>
      </c>
      <c r="L22" s="23">
        <f t="shared" si="4"/>
        <v>99.994886321878255</v>
      </c>
    </row>
    <row r="23" spans="2:12" x14ac:dyDescent="0.2">
      <c r="B23" s="9"/>
      <c r="C23" s="10"/>
      <c r="D23" s="24"/>
      <c r="E23" s="24"/>
      <c r="F23" s="24"/>
      <c r="G23" s="21"/>
      <c r="H23" s="24"/>
      <c r="I23" s="22"/>
      <c r="J23" s="22"/>
      <c r="K23" s="22"/>
      <c r="L23" s="23"/>
    </row>
    <row r="24" spans="2:12" x14ac:dyDescent="0.2">
      <c r="B24" s="9" t="s">
        <v>2</v>
      </c>
      <c r="C24" s="10" t="s">
        <v>3</v>
      </c>
      <c r="D24" s="21">
        <f>D30+D59</f>
        <v>108092656198</v>
      </c>
      <c r="E24" s="21">
        <f t="shared" ref="E24:H24" si="9">E30+E59</f>
        <v>58625261429</v>
      </c>
      <c r="F24" s="21">
        <f t="shared" si="9"/>
        <v>37783677014</v>
      </c>
      <c r="G24" s="21">
        <f t="shared" si="9"/>
        <v>35946132159</v>
      </c>
      <c r="H24" s="21">
        <f t="shared" si="9"/>
        <v>35944101159</v>
      </c>
      <c r="I24" s="22">
        <f t="shared" si="1"/>
        <v>54.236118799423785</v>
      </c>
      <c r="J24" s="22">
        <f t="shared" si="2"/>
        <v>64.449481491454208</v>
      </c>
      <c r="K24" s="22">
        <f t="shared" si="3"/>
        <v>95.136670117312477</v>
      </c>
      <c r="L24" s="23">
        <f t="shared" si="4"/>
        <v>99.994349878893743</v>
      </c>
    </row>
    <row r="25" spans="2:12" ht="22.5" x14ac:dyDescent="0.2">
      <c r="B25" s="9" t="s">
        <v>96</v>
      </c>
      <c r="C25" s="10" t="s">
        <v>97</v>
      </c>
      <c r="D25" s="21">
        <f>D76</f>
        <v>2930277577</v>
      </c>
      <c r="E25" s="21">
        <f t="shared" ref="E25:H25" si="10">E76</f>
        <v>707434078</v>
      </c>
      <c r="F25" s="21">
        <f t="shared" si="10"/>
        <v>507013041</v>
      </c>
      <c r="G25" s="21">
        <f t="shared" si="10"/>
        <v>84142641</v>
      </c>
      <c r="H25" s="21">
        <f t="shared" si="10"/>
        <v>84142641</v>
      </c>
      <c r="I25" s="22">
        <f t="shared" si="1"/>
        <v>24.1422206398708</v>
      </c>
      <c r="J25" s="22">
        <f t="shared" si="2"/>
        <v>71.669298492572764</v>
      </c>
      <c r="K25" s="22">
        <f t="shared" si="3"/>
        <v>16.595754782567813</v>
      </c>
      <c r="L25" s="23">
        <f t="shared" si="4"/>
        <v>100</v>
      </c>
    </row>
    <row r="26" spans="2:12" ht="22.5" x14ac:dyDescent="0.2">
      <c r="B26" s="9" t="s">
        <v>134</v>
      </c>
      <c r="C26" s="10" t="s">
        <v>135</v>
      </c>
      <c r="D26" s="21">
        <f>D95</f>
        <v>4370000000</v>
      </c>
      <c r="E26" s="21">
        <f t="shared" ref="E26:H26" si="11">E95</f>
        <v>2629997570</v>
      </c>
      <c r="F26" s="21">
        <f t="shared" si="11"/>
        <v>1522978006</v>
      </c>
      <c r="G26" s="21">
        <f t="shared" si="11"/>
        <v>1489228006</v>
      </c>
      <c r="H26" s="21">
        <f t="shared" si="11"/>
        <v>1489228006</v>
      </c>
      <c r="I26" s="22">
        <f t="shared" si="1"/>
        <v>60.183010755148736</v>
      </c>
      <c r="J26" s="22">
        <f t="shared" si="2"/>
        <v>57.907962477699172</v>
      </c>
      <c r="K26" s="22">
        <f t="shared" si="3"/>
        <v>97.783946986296783</v>
      </c>
      <c r="L26" s="23">
        <f t="shared" si="4"/>
        <v>100</v>
      </c>
    </row>
    <row r="27" spans="2:12" ht="33.75" x14ac:dyDescent="0.2">
      <c r="B27" s="9" t="s">
        <v>145</v>
      </c>
      <c r="C27" s="10" t="s">
        <v>146</v>
      </c>
      <c r="D27" s="21">
        <f>D101</f>
        <v>1315905508</v>
      </c>
      <c r="E27" s="21">
        <f t="shared" ref="E27:H27" si="12">E101</f>
        <v>0</v>
      </c>
      <c r="F27" s="21">
        <f t="shared" si="12"/>
        <v>0</v>
      </c>
      <c r="G27" s="21">
        <f t="shared" si="12"/>
        <v>0</v>
      </c>
      <c r="H27" s="21">
        <f t="shared" si="12"/>
        <v>0</v>
      </c>
      <c r="I27" s="22">
        <f t="shared" si="1"/>
        <v>0</v>
      </c>
      <c r="J27" s="22">
        <v>0</v>
      </c>
      <c r="K27" s="22">
        <v>0</v>
      </c>
      <c r="L27" s="23">
        <v>0</v>
      </c>
    </row>
    <row r="28" spans="2:12" x14ac:dyDescent="0.2">
      <c r="B28" s="9" t="s">
        <v>152</v>
      </c>
      <c r="C28" s="10" t="s">
        <v>153</v>
      </c>
      <c r="D28" s="21">
        <f>D105</f>
        <v>13389732932</v>
      </c>
      <c r="E28" s="21">
        <f t="shared" ref="E28:H28" si="13">E105</f>
        <v>8830300248</v>
      </c>
      <c r="F28" s="21">
        <f t="shared" si="13"/>
        <v>7825503117</v>
      </c>
      <c r="G28" s="21">
        <f t="shared" si="13"/>
        <v>2197506197</v>
      </c>
      <c r="H28" s="21">
        <f t="shared" si="13"/>
        <v>2197506197</v>
      </c>
      <c r="I28" s="22">
        <f t="shared" si="1"/>
        <v>65.948292567483151</v>
      </c>
      <c r="J28" s="22">
        <f t="shared" si="2"/>
        <v>88.621030964065127</v>
      </c>
      <c r="K28" s="22">
        <f t="shared" si="3"/>
        <v>28.081340766783057</v>
      </c>
      <c r="L28" s="23">
        <f t="shared" si="4"/>
        <v>100</v>
      </c>
    </row>
    <row r="29" spans="2:12" x14ac:dyDescent="0.2">
      <c r="B29" s="9"/>
      <c r="C29" s="10"/>
      <c r="D29" s="25"/>
      <c r="E29" s="25"/>
      <c r="F29" s="25"/>
      <c r="G29" s="26"/>
      <c r="H29" s="25"/>
      <c r="I29" s="27"/>
      <c r="J29" s="27"/>
      <c r="K29" s="27"/>
      <c r="L29" s="28"/>
    </row>
    <row r="30" spans="2:12" ht="22.5" x14ac:dyDescent="0.2">
      <c r="B30" s="29" t="s">
        <v>4</v>
      </c>
      <c r="C30" s="30" t="s">
        <v>5</v>
      </c>
      <c r="D30" s="31">
        <f>D31+D45+D51</f>
        <v>99700503388</v>
      </c>
      <c r="E30" s="31">
        <v>54260150105</v>
      </c>
      <c r="F30" s="31">
        <v>35370167518</v>
      </c>
      <c r="G30" s="31">
        <v>34881721362</v>
      </c>
      <c r="H30" s="31">
        <v>34881721362</v>
      </c>
      <c r="I30" s="32">
        <f t="shared" si="1"/>
        <v>54.423145582162405</v>
      </c>
      <c r="J30" s="32">
        <f t="shared" si="2"/>
        <v>65.186269204110971</v>
      </c>
      <c r="K30" s="32">
        <f t="shared" si="3"/>
        <v>98.619044832763578</v>
      </c>
      <c r="L30" s="33">
        <f t="shared" si="4"/>
        <v>100</v>
      </c>
    </row>
    <row r="31" spans="2:12" ht="34.5" thickBot="1" x14ac:dyDescent="0.25">
      <c r="B31" s="34" t="s">
        <v>6</v>
      </c>
      <c r="C31" s="35" t="s">
        <v>7</v>
      </c>
      <c r="D31" s="36">
        <f>D32+D33+D34+D35+D36+D37+D38+D39+D40+D41+D42+D43+D44</f>
        <v>60980058867</v>
      </c>
      <c r="E31" s="36">
        <v>20966175270</v>
      </c>
      <c r="F31" s="36">
        <v>20966175270</v>
      </c>
      <c r="G31" s="36">
        <v>20966175270</v>
      </c>
      <c r="H31" s="36">
        <v>20966175270</v>
      </c>
      <c r="I31" s="37">
        <f t="shared" si="1"/>
        <v>34.382018744403126</v>
      </c>
      <c r="J31" s="37">
        <f t="shared" si="2"/>
        <v>100</v>
      </c>
      <c r="K31" s="37">
        <f t="shared" si="3"/>
        <v>100</v>
      </c>
      <c r="L31" s="38">
        <f t="shared" si="4"/>
        <v>100</v>
      </c>
    </row>
    <row r="32" spans="2:12" ht="22.5" x14ac:dyDescent="0.2">
      <c r="B32" s="39" t="s">
        <v>8</v>
      </c>
      <c r="C32" s="40" t="s">
        <v>9</v>
      </c>
      <c r="D32" s="18">
        <v>46358697277</v>
      </c>
      <c r="E32" s="18">
        <v>18107938280</v>
      </c>
      <c r="F32" s="18">
        <v>18107938280</v>
      </c>
      <c r="G32" s="18">
        <v>18107938280</v>
      </c>
      <c r="H32" s="18">
        <v>18107938280</v>
      </c>
      <c r="I32" s="41">
        <f t="shared" si="1"/>
        <v>39.060498555001274</v>
      </c>
      <c r="J32" s="41">
        <f t="shared" si="2"/>
        <v>100</v>
      </c>
      <c r="K32" s="41">
        <f t="shared" si="3"/>
        <v>100</v>
      </c>
      <c r="L32" s="42">
        <f t="shared" si="4"/>
        <v>100</v>
      </c>
    </row>
    <row r="33" spans="2:12" ht="22.5" x14ac:dyDescent="0.2">
      <c r="B33" s="43" t="s">
        <v>10</v>
      </c>
      <c r="C33" s="44" t="s">
        <v>11</v>
      </c>
      <c r="D33" s="26">
        <v>1360154624</v>
      </c>
      <c r="E33" s="26">
        <v>986783957</v>
      </c>
      <c r="F33" s="26">
        <v>986783957</v>
      </c>
      <c r="G33" s="26">
        <v>986783957</v>
      </c>
      <c r="H33" s="26">
        <v>986783957</v>
      </c>
      <c r="I33" s="27">
        <f t="shared" si="1"/>
        <v>72.549395457556457</v>
      </c>
      <c r="J33" s="27">
        <f t="shared" si="2"/>
        <v>100</v>
      </c>
      <c r="K33" s="27">
        <f t="shared" si="3"/>
        <v>100</v>
      </c>
      <c r="L33" s="28">
        <f t="shared" si="4"/>
        <v>100</v>
      </c>
    </row>
    <row r="34" spans="2:12" ht="12.75" customHeight="1" x14ac:dyDescent="0.2">
      <c r="B34" s="43" t="s">
        <v>12</v>
      </c>
      <c r="C34" s="44" t="s">
        <v>13</v>
      </c>
      <c r="D34" s="26">
        <v>78408000</v>
      </c>
      <c r="E34" s="26">
        <v>20115485</v>
      </c>
      <c r="F34" s="26">
        <v>20115485</v>
      </c>
      <c r="G34" s="26">
        <v>20115485</v>
      </c>
      <c r="H34" s="26">
        <v>20115485</v>
      </c>
      <c r="I34" s="27">
        <f t="shared" si="1"/>
        <v>25.654888531782472</v>
      </c>
      <c r="J34" s="27">
        <f t="shared" si="2"/>
        <v>100</v>
      </c>
      <c r="K34" s="27">
        <f t="shared" si="3"/>
        <v>100</v>
      </c>
      <c r="L34" s="28">
        <f t="shared" si="4"/>
        <v>100</v>
      </c>
    </row>
    <row r="35" spans="2:12" ht="12.75" customHeight="1" x14ac:dyDescent="0.2">
      <c r="B35" s="43" t="s">
        <v>14</v>
      </c>
      <c r="C35" s="44" t="s">
        <v>15</v>
      </c>
      <c r="D35" s="26">
        <v>2043159319</v>
      </c>
      <c r="E35" s="26">
        <v>0</v>
      </c>
      <c r="F35" s="26">
        <v>0</v>
      </c>
      <c r="G35" s="26">
        <v>0</v>
      </c>
      <c r="H35" s="26">
        <v>0</v>
      </c>
      <c r="I35" s="27">
        <f t="shared" si="1"/>
        <v>0</v>
      </c>
      <c r="J35" s="27">
        <v>0</v>
      </c>
      <c r="K35" s="27">
        <v>0</v>
      </c>
      <c r="L35" s="28">
        <v>0</v>
      </c>
    </row>
    <row r="36" spans="2:12" ht="12.75" customHeight="1" x14ac:dyDescent="0.2">
      <c r="B36" s="43" t="s">
        <v>16</v>
      </c>
      <c r="C36" s="44" t="s">
        <v>17</v>
      </c>
      <c r="D36" s="26">
        <v>3340493559</v>
      </c>
      <c r="E36" s="26">
        <v>952118</v>
      </c>
      <c r="F36" s="26">
        <v>952118</v>
      </c>
      <c r="G36" s="26">
        <v>952118</v>
      </c>
      <c r="H36" s="26">
        <v>952118</v>
      </c>
      <c r="I36" s="27">
        <f t="shared" si="1"/>
        <v>2.85023150975637E-2</v>
      </c>
      <c r="J36" s="27">
        <f t="shared" si="2"/>
        <v>100</v>
      </c>
      <c r="K36" s="27">
        <f t="shared" si="3"/>
        <v>100</v>
      </c>
      <c r="L36" s="28">
        <f t="shared" si="4"/>
        <v>100</v>
      </c>
    </row>
    <row r="37" spans="2:12" ht="12.75" customHeight="1" x14ac:dyDescent="0.2">
      <c r="B37" s="43" t="s">
        <v>18</v>
      </c>
      <c r="C37" s="44" t="s">
        <v>19</v>
      </c>
      <c r="D37" s="26">
        <v>3216364289</v>
      </c>
      <c r="E37" s="26">
        <v>0</v>
      </c>
      <c r="F37" s="26">
        <v>0</v>
      </c>
      <c r="G37" s="26">
        <v>0</v>
      </c>
      <c r="H37" s="26">
        <v>0</v>
      </c>
      <c r="I37" s="27">
        <f t="shared" si="1"/>
        <v>0</v>
      </c>
      <c r="J37" s="27">
        <v>0</v>
      </c>
      <c r="K37" s="27">
        <v>0</v>
      </c>
      <c r="L37" s="28">
        <v>0</v>
      </c>
    </row>
    <row r="38" spans="2:12" ht="12.75" customHeight="1" x14ac:dyDescent="0.2">
      <c r="B38" s="43" t="s">
        <v>20</v>
      </c>
      <c r="C38" s="44" t="s">
        <v>21</v>
      </c>
      <c r="D38" s="26">
        <v>146985424</v>
      </c>
      <c r="E38" s="26">
        <v>27252710</v>
      </c>
      <c r="F38" s="26">
        <v>27252710</v>
      </c>
      <c r="G38" s="26">
        <v>27252710</v>
      </c>
      <c r="H38" s="26">
        <v>27252710</v>
      </c>
      <c r="I38" s="27">
        <f t="shared" si="1"/>
        <v>18.541096972989649</v>
      </c>
      <c r="J38" s="27">
        <f t="shared" si="2"/>
        <v>100</v>
      </c>
      <c r="K38" s="27">
        <f t="shared" si="3"/>
        <v>100</v>
      </c>
      <c r="L38" s="28">
        <f t="shared" si="4"/>
        <v>100</v>
      </c>
    </row>
    <row r="39" spans="2:12" ht="12.75" customHeight="1" x14ac:dyDescent="0.2">
      <c r="B39" s="43" t="s">
        <v>22</v>
      </c>
      <c r="C39" s="44" t="s">
        <v>23</v>
      </c>
      <c r="D39" s="26">
        <v>139246074</v>
      </c>
      <c r="E39" s="26">
        <v>0</v>
      </c>
      <c r="F39" s="26">
        <v>0</v>
      </c>
      <c r="G39" s="26">
        <v>0</v>
      </c>
      <c r="H39" s="26">
        <v>0</v>
      </c>
      <c r="I39" s="27">
        <f t="shared" si="1"/>
        <v>0</v>
      </c>
      <c r="J39" s="27">
        <v>0</v>
      </c>
      <c r="K39" s="27">
        <v>0</v>
      </c>
      <c r="L39" s="28">
        <v>0</v>
      </c>
    </row>
    <row r="40" spans="2:12" ht="12.75" customHeight="1" x14ac:dyDescent="0.2">
      <c r="B40" s="43" t="s">
        <v>24</v>
      </c>
      <c r="C40" s="44" t="s">
        <v>25</v>
      </c>
      <c r="D40" s="26">
        <v>808859718</v>
      </c>
      <c r="E40" s="26">
        <v>258179661</v>
      </c>
      <c r="F40" s="26">
        <v>258179661</v>
      </c>
      <c r="G40" s="26">
        <v>258179661</v>
      </c>
      <c r="H40" s="26">
        <v>258179661</v>
      </c>
      <c r="I40" s="27">
        <f t="shared" si="1"/>
        <v>31.918966324392979</v>
      </c>
      <c r="J40" s="27">
        <f t="shared" si="2"/>
        <v>100</v>
      </c>
      <c r="K40" s="27">
        <f t="shared" si="3"/>
        <v>100</v>
      </c>
      <c r="L40" s="28">
        <f t="shared" si="4"/>
        <v>100</v>
      </c>
    </row>
    <row r="41" spans="2:12" ht="12.75" customHeight="1" x14ac:dyDescent="0.2">
      <c r="B41" s="43" t="s">
        <v>26</v>
      </c>
      <c r="C41" s="44" t="s">
        <v>27</v>
      </c>
      <c r="D41" s="26">
        <v>2230206636</v>
      </c>
      <c r="E41" s="26">
        <v>1036366244</v>
      </c>
      <c r="F41" s="26">
        <v>1036366244</v>
      </c>
      <c r="G41" s="26">
        <v>1036366244</v>
      </c>
      <c r="H41" s="26">
        <v>1036366244</v>
      </c>
      <c r="I41" s="27">
        <f t="shared" si="1"/>
        <v>46.469516647963196</v>
      </c>
      <c r="J41" s="27">
        <f t="shared" si="2"/>
        <v>100</v>
      </c>
      <c r="K41" s="27">
        <f t="shared" si="3"/>
        <v>100</v>
      </c>
      <c r="L41" s="28">
        <f t="shared" si="4"/>
        <v>100</v>
      </c>
    </row>
    <row r="42" spans="2:12" ht="12.75" customHeight="1" x14ac:dyDescent="0.2">
      <c r="B42" s="43" t="s">
        <v>28</v>
      </c>
      <c r="C42" s="44" t="s">
        <v>29</v>
      </c>
      <c r="D42" s="26">
        <v>589206726</v>
      </c>
      <c r="E42" s="26">
        <v>256948461</v>
      </c>
      <c r="F42" s="26">
        <v>256948461</v>
      </c>
      <c r="G42" s="26">
        <v>256948461</v>
      </c>
      <c r="H42" s="26">
        <v>256948461</v>
      </c>
      <c r="I42" s="27">
        <f t="shared" si="1"/>
        <v>43.609220611646585</v>
      </c>
      <c r="J42" s="27">
        <f t="shared" si="2"/>
        <v>100</v>
      </c>
      <c r="K42" s="27">
        <f t="shared" si="3"/>
        <v>100</v>
      </c>
      <c r="L42" s="28">
        <f t="shared" si="4"/>
        <v>100</v>
      </c>
    </row>
    <row r="43" spans="2:12" ht="22.5" x14ac:dyDescent="0.2">
      <c r="B43" s="43" t="s">
        <v>30</v>
      </c>
      <c r="C43" s="44" t="s">
        <v>31</v>
      </c>
      <c r="D43" s="26">
        <v>667643558</v>
      </c>
      <c r="E43" s="26">
        <v>271638354</v>
      </c>
      <c r="F43" s="26">
        <v>271638354</v>
      </c>
      <c r="G43" s="26">
        <v>271638354</v>
      </c>
      <c r="H43" s="26">
        <v>271638354</v>
      </c>
      <c r="I43" s="27">
        <f t="shared" si="1"/>
        <v>40.686134202166599</v>
      </c>
      <c r="J43" s="27">
        <f t="shared" si="2"/>
        <v>100</v>
      </c>
      <c r="K43" s="27">
        <f t="shared" si="3"/>
        <v>100</v>
      </c>
      <c r="L43" s="28">
        <f t="shared" si="4"/>
        <v>100</v>
      </c>
    </row>
    <row r="44" spans="2:12" ht="12.75" customHeight="1" x14ac:dyDescent="0.2">
      <c r="B44" s="43" t="s">
        <v>32</v>
      </c>
      <c r="C44" s="44" t="s">
        <v>33</v>
      </c>
      <c r="D44" s="26">
        <v>633663</v>
      </c>
      <c r="E44" s="26">
        <v>0</v>
      </c>
      <c r="F44" s="26">
        <v>0</v>
      </c>
      <c r="G44" s="26">
        <v>0</v>
      </c>
      <c r="H44" s="26">
        <v>0</v>
      </c>
      <c r="I44" s="27">
        <f t="shared" si="1"/>
        <v>0</v>
      </c>
      <c r="J44" s="27">
        <v>0</v>
      </c>
      <c r="K44" s="27">
        <v>0</v>
      </c>
      <c r="L44" s="28">
        <v>0</v>
      </c>
    </row>
    <row r="45" spans="2:12" ht="22.5" x14ac:dyDescent="0.2">
      <c r="B45" s="45" t="s">
        <v>34</v>
      </c>
      <c r="C45" s="46" t="s">
        <v>35</v>
      </c>
      <c r="D45" s="47">
        <f>D46+D47+D48+D49+D50</f>
        <v>16644500711</v>
      </c>
      <c r="E45" s="47">
        <v>16620769453</v>
      </c>
      <c r="F45" s="47">
        <v>8279868248</v>
      </c>
      <c r="G45" s="47">
        <v>8156888759</v>
      </c>
      <c r="H45" s="47">
        <v>8156888759</v>
      </c>
      <c r="I45" s="48">
        <f t="shared" si="1"/>
        <v>99.857422830446836</v>
      </c>
      <c r="J45" s="48">
        <f t="shared" si="2"/>
        <v>49.816395512937625</v>
      </c>
      <c r="K45" s="48">
        <f t="shared" si="3"/>
        <v>98.514716837074005</v>
      </c>
      <c r="L45" s="49">
        <f t="shared" si="4"/>
        <v>100</v>
      </c>
    </row>
    <row r="46" spans="2:12" ht="12.75" customHeight="1" x14ac:dyDescent="0.2">
      <c r="B46" s="43" t="s">
        <v>36</v>
      </c>
      <c r="C46" s="44" t="s">
        <v>37</v>
      </c>
      <c r="D46" s="26">
        <v>3991150198</v>
      </c>
      <c r="E46" s="26">
        <v>3991150198</v>
      </c>
      <c r="F46" s="26">
        <v>1268457227</v>
      </c>
      <c r="G46" s="26">
        <v>1268457227</v>
      </c>
      <c r="H46" s="26">
        <v>1268457227</v>
      </c>
      <c r="I46" s="27">
        <f t="shared" si="1"/>
        <v>100</v>
      </c>
      <c r="J46" s="27">
        <f t="shared" si="2"/>
        <v>31.781746215304924</v>
      </c>
      <c r="K46" s="27">
        <f t="shared" si="3"/>
        <v>100</v>
      </c>
      <c r="L46" s="28">
        <f t="shared" si="4"/>
        <v>100</v>
      </c>
    </row>
    <row r="47" spans="2:12" ht="12.75" customHeight="1" x14ac:dyDescent="0.2">
      <c r="B47" s="43" t="s">
        <v>38</v>
      </c>
      <c r="C47" s="44" t="s">
        <v>39</v>
      </c>
      <c r="D47" s="26">
        <v>5634564987</v>
      </c>
      <c r="E47" s="26">
        <v>5634564987</v>
      </c>
      <c r="F47" s="26">
        <v>2159794500</v>
      </c>
      <c r="G47" s="26">
        <v>2159785500</v>
      </c>
      <c r="H47" s="26">
        <v>2159785500</v>
      </c>
      <c r="I47" s="27">
        <f t="shared" si="1"/>
        <v>100</v>
      </c>
      <c r="J47" s="27">
        <f t="shared" si="2"/>
        <v>38.331166735729404</v>
      </c>
      <c r="K47" s="27">
        <f t="shared" si="3"/>
        <v>99.99958329368836</v>
      </c>
      <c r="L47" s="28">
        <f t="shared" si="4"/>
        <v>100</v>
      </c>
    </row>
    <row r="48" spans="2:12" ht="12.75" customHeight="1" x14ac:dyDescent="0.2">
      <c r="B48" s="43" t="s">
        <v>40</v>
      </c>
      <c r="C48" s="44" t="s">
        <v>41</v>
      </c>
      <c r="D48" s="26">
        <v>1475017012</v>
      </c>
      <c r="E48" s="26">
        <v>1475017012</v>
      </c>
      <c r="F48" s="26">
        <v>446927100</v>
      </c>
      <c r="G48" s="26">
        <v>446927100</v>
      </c>
      <c r="H48" s="26">
        <v>446927100</v>
      </c>
      <c r="I48" s="27">
        <f t="shared" si="1"/>
        <v>100</v>
      </c>
      <c r="J48" s="27">
        <f t="shared" si="2"/>
        <v>30.2997929084224</v>
      </c>
      <c r="K48" s="27">
        <f t="shared" si="3"/>
        <v>100</v>
      </c>
      <c r="L48" s="28">
        <f t="shared" si="4"/>
        <v>100</v>
      </c>
    </row>
    <row r="49" spans="2:12" ht="22.5" x14ac:dyDescent="0.2">
      <c r="B49" s="43" t="s">
        <v>42</v>
      </c>
      <c r="C49" s="44" t="s">
        <v>43</v>
      </c>
      <c r="D49" s="26">
        <v>543768514</v>
      </c>
      <c r="E49" s="26">
        <v>543768514</v>
      </c>
      <c r="F49" s="26">
        <v>173890200</v>
      </c>
      <c r="G49" s="26">
        <v>173890200</v>
      </c>
      <c r="H49" s="26">
        <v>173890200</v>
      </c>
      <c r="I49" s="27">
        <f t="shared" si="1"/>
        <v>100</v>
      </c>
      <c r="J49" s="27">
        <f t="shared" si="2"/>
        <v>31.978718061634588</v>
      </c>
      <c r="K49" s="27">
        <f t="shared" si="3"/>
        <v>100</v>
      </c>
      <c r="L49" s="28">
        <f t="shared" si="4"/>
        <v>100</v>
      </c>
    </row>
    <row r="50" spans="2:12" ht="12.75" customHeight="1" x14ac:dyDescent="0.2">
      <c r="B50" s="43" t="s">
        <v>44</v>
      </c>
      <c r="C50" s="44" t="s">
        <v>45</v>
      </c>
      <c r="D50" s="26">
        <v>5000000000</v>
      </c>
      <c r="E50" s="26">
        <v>4976268742</v>
      </c>
      <c r="F50" s="26">
        <v>4230799221</v>
      </c>
      <c r="G50" s="26">
        <v>4107828732</v>
      </c>
      <c r="H50" s="26">
        <v>4107828732</v>
      </c>
      <c r="I50" s="27">
        <f t="shared" si="1"/>
        <v>99.525374839999998</v>
      </c>
      <c r="J50" s="27">
        <f t="shared" si="2"/>
        <v>85.019508397764099</v>
      </c>
      <c r="K50" s="27">
        <f t="shared" si="3"/>
        <v>97.09344540885742</v>
      </c>
      <c r="L50" s="28">
        <f t="shared" si="4"/>
        <v>100</v>
      </c>
    </row>
    <row r="51" spans="2:12" ht="22.5" x14ac:dyDescent="0.2">
      <c r="B51" s="45" t="s">
        <v>46</v>
      </c>
      <c r="C51" s="46" t="s">
        <v>47</v>
      </c>
      <c r="D51" s="47">
        <f>D52+D53+D54+D55+D56+D57+D58</f>
        <v>22075943810</v>
      </c>
      <c r="E51" s="47">
        <v>16673205382</v>
      </c>
      <c r="F51" s="47">
        <v>6124124000</v>
      </c>
      <c r="G51" s="47">
        <v>5758657333</v>
      </c>
      <c r="H51" s="47">
        <v>5758657333</v>
      </c>
      <c r="I51" s="48">
        <f t="shared" si="1"/>
        <v>75.52658008871785</v>
      </c>
      <c r="J51" s="48">
        <f t="shared" si="2"/>
        <v>36.730333848172108</v>
      </c>
      <c r="K51" s="48">
        <f t="shared" si="3"/>
        <v>94.032343776840577</v>
      </c>
      <c r="L51" s="49">
        <f t="shared" si="4"/>
        <v>100</v>
      </c>
    </row>
    <row r="52" spans="2:12" ht="22.5" x14ac:dyDescent="0.2">
      <c r="B52" s="43" t="s">
        <v>48</v>
      </c>
      <c r="C52" s="44" t="s">
        <v>49</v>
      </c>
      <c r="D52" s="26">
        <v>3560563776</v>
      </c>
      <c r="E52" s="26">
        <v>3560563776</v>
      </c>
      <c r="F52" s="26">
        <v>1572801325</v>
      </c>
      <c r="G52" s="26">
        <v>1572801325</v>
      </c>
      <c r="H52" s="26">
        <v>1572801325</v>
      </c>
      <c r="I52" s="27">
        <f t="shared" si="1"/>
        <v>100</v>
      </c>
      <c r="J52" s="27">
        <f t="shared" si="2"/>
        <v>44.172817114005262</v>
      </c>
      <c r="K52" s="27">
        <f t="shared" si="3"/>
        <v>100</v>
      </c>
      <c r="L52" s="28">
        <f t="shared" si="4"/>
        <v>100</v>
      </c>
    </row>
    <row r="53" spans="2:12" ht="12.75" customHeight="1" x14ac:dyDescent="0.2">
      <c r="B53" s="43" t="s">
        <v>50</v>
      </c>
      <c r="C53" s="44" t="s">
        <v>51</v>
      </c>
      <c r="D53" s="26">
        <v>1740797113</v>
      </c>
      <c r="E53" s="26">
        <v>1696937215</v>
      </c>
      <c r="F53" s="26">
        <v>518926218</v>
      </c>
      <c r="G53" s="26">
        <v>518926218</v>
      </c>
      <c r="H53" s="26">
        <v>518926218</v>
      </c>
      <c r="I53" s="27">
        <f t="shared" si="1"/>
        <v>97.480470430904248</v>
      </c>
      <c r="J53" s="27">
        <f t="shared" si="2"/>
        <v>30.580166043444336</v>
      </c>
      <c r="K53" s="27">
        <f t="shared" si="3"/>
        <v>100</v>
      </c>
      <c r="L53" s="28">
        <f t="shared" si="4"/>
        <v>100</v>
      </c>
    </row>
    <row r="54" spans="2:12" ht="12.75" customHeight="1" x14ac:dyDescent="0.2">
      <c r="B54" s="43" t="s">
        <v>52</v>
      </c>
      <c r="C54" s="44" t="s">
        <v>53</v>
      </c>
      <c r="D54" s="26">
        <v>16014582921</v>
      </c>
      <c r="E54" s="26">
        <v>10779235391</v>
      </c>
      <c r="F54" s="26">
        <v>3496552504</v>
      </c>
      <c r="G54" s="26">
        <v>3496552504</v>
      </c>
      <c r="H54" s="26">
        <v>3496552504</v>
      </c>
      <c r="I54" s="27">
        <f t="shared" si="1"/>
        <v>67.308873694519605</v>
      </c>
      <c r="J54" s="27">
        <f t="shared" si="2"/>
        <v>32.437852752704579</v>
      </c>
      <c r="K54" s="27">
        <f t="shared" si="3"/>
        <v>100</v>
      </c>
      <c r="L54" s="28">
        <f t="shared" si="4"/>
        <v>100</v>
      </c>
    </row>
    <row r="55" spans="2:12" ht="12.75" customHeight="1" x14ac:dyDescent="0.2">
      <c r="B55" s="43" t="s">
        <v>54</v>
      </c>
      <c r="C55" s="44" t="s">
        <v>55</v>
      </c>
      <c r="D55" s="26">
        <v>50000000</v>
      </c>
      <c r="E55" s="26">
        <v>25000000</v>
      </c>
      <c r="F55" s="26">
        <v>17218697</v>
      </c>
      <c r="G55" s="26">
        <v>17218697</v>
      </c>
      <c r="H55" s="26">
        <v>17218697</v>
      </c>
      <c r="I55" s="27">
        <f t="shared" si="1"/>
        <v>50</v>
      </c>
      <c r="J55" s="27">
        <f t="shared" si="2"/>
        <v>68.874787999999995</v>
      </c>
      <c r="K55" s="27">
        <f t="shared" si="3"/>
        <v>100</v>
      </c>
      <c r="L55" s="28">
        <f t="shared" si="4"/>
        <v>100</v>
      </c>
    </row>
    <row r="56" spans="2:12" ht="12.75" customHeight="1" x14ac:dyDescent="0.2">
      <c r="B56" s="43" t="s">
        <v>56</v>
      </c>
      <c r="C56" s="44" t="s">
        <v>57</v>
      </c>
      <c r="D56" s="26">
        <v>50000000</v>
      </c>
      <c r="E56" s="26">
        <v>25000000</v>
      </c>
      <c r="F56" s="26">
        <v>8233589</v>
      </c>
      <c r="G56" s="26">
        <v>8233589</v>
      </c>
      <c r="H56" s="26">
        <v>8233589</v>
      </c>
      <c r="I56" s="27">
        <f t="shared" si="1"/>
        <v>50</v>
      </c>
      <c r="J56" s="27">
        <f t="shared" si="2"/>
        <v>32.934356000000001</v>
      </c>
      <c r="K56" s="27">
        <f t="shared" si="3"/>
        <v>100</v>
      </c>
      <c r="L56" s="28">
        <f t="shared" si="4"/>
        <v>100</v>
      </c>
    </row>
    <row r="57" spans="2:12" ht="12.75" customHeight="1" x14ac:dyDescent="0.2">
      <c r="B57" s="43" t="s">
        <v>58</v>
      </c>
      <c r="C57" s="44" t="s">
        <v>59</v>
      </c>
      <c r="D57" s="26">
        <v>60000000</v>
      </c>
      <c r="E57" s="26">
        <v>8925000</v>
      </c>
      <c r="F57" s="26">
        <v>8925000</v>
      </c>
      <c r="G57" s="26">
        <v>8925000</v>
      </c>
      <c r="H57" s="26">
        <v>8925000</v>
      </c>
      <c r="I57" s="27">
        <f t="shared" si="1"/>
        <v>14.875</v>
      </c>
      <c r="J57" s="27">
        <f t="shared" si="2"/>
        <v>100</v>
      </c>
      <c r="K57" s="27">
        <f t="shared" si="3"/>
        <v>100</v>
      </c>
      <c r="L57" s="28">
        <f t="shared" si="4"/>
        <v>100</v>
      </c>
    </row>
    <row r="58" spans="2:12" ht="12.75" customHeight="1" x14ac:dyDescent="0.2">
      <c r="B58" s="43" t="s">
        <v>60</v>
      </c>
      <c r="C58" s="44" t="s">
        <v>61</v>
      </c>
      <c r="D58" s="26">
        <v>600000000</v>
      </c>
      <c r="E58" s="26">
        <v>577544000</v>
      </c>
      <c r="F58" s="26">
        <v>501466667</v>
      </c>
      <c r="G58" s="26">
        <v>136000000</v>
      </c>
      <c r="H58" s="26">
        <v>136000000</v>
      </c>
      <c r="I58" s="27">
        <f t="shared" si="1"/>
        <v>96.257333333333321</v>
      </c>
      <c r="J58" s="27">
        <f t="shared" si="2"/>
        <v>86.827439467815438</v>
      </c>
      <c r="K58" s="27">
        <f t="shared" si="3"/>
        <v>27.120446671682767</v>
      </c>
      <c r="L58" s="28">
        <f t="shared" si="4"/>
        <v>100</v>
      </c>
    </row>
    <row r="59" spans="2:12" ht="22.5" x14ac:dyDescent="0.2">
      <c r="B59" s="29" t="s">
        <v>62</v>
      </c>
      <c r="C59" s="30" t="s">
        <v>63</v>
      </c>
      <c r="D59" s="31">
        <f>D60+D62+D70+D73</f>
        <v>8392152810</v>
      </c>
      <c r="E59" s="31">
        <v>4365111324</v>
      </c>
      <c r="F59" s="31">
        <v>2413509496</v>
      </c>
      <c r="G59" s="31">
        <v>1064410797</v>
      </c>
      <c r="H59" s="31">
        <v>1062379797</v>
      </c>
      <c r="I59" s="32">
        <f t="shared" si="1"/>
        <v>52.014202110316432</v>
      </c>
      <c r="J59" s="32">
        <f t="shared" si="2"/>
        <v>55.290903641567702</v>
      </c>
      <c r="K59" s="32">
        <f t="shared" si="3"/>
        <v>44.102200499483764</v>
      </c>
      <c r="L59" s="33">
        <f t="shared" si="4"/>
        <v>99.809190210610012</v>
      </c>
    </row>
    <row r="60" spans="2:12" ht="12.75" customHeight="1" thickBot="1" x14ac:dyDescent="0.25">
      <c r="B60" s="34" t="s">
        <v>64</v>
      </c>
      <c r="C60" s="35" t="s">
        <v>65</v>
      </c>
      <c r="D60" s="36">
        <f>D61</f>
        <v>1070000000</v>
      </c>
      <c r="E60" s="36">
        <v>1054318698</v>
      </c>
      <c r="F60" s="36">
        <v>849067382</v>
      </c>
      <c r="G60" s="36">
        <v>110800000</v>
      </c>
      <c r="H60" s="36">
        <v>110800000</v>
      </c>
      <c r="I60" s="37">
        <f t="shared" si="1"/>
        <v>98.534457757009335</v>
      </c>
      <c r="J60" s="37">
        <f t="shared" si="2"/>
        <v>80.532327047850572</v>
      </c>
      <c r="K60" s="37">
        <f t="shared" si="3"/>
        <v>13.049612121361648</v>
      </c>
      <c r="L60" s="38">
        <f t="shared" si="4"/>
        <v>100</v>
      </c>
    </row>
    <row r="61" spans="2:12" ht="12.75" customHeight="1" x14ac:dyDescent="0.2">
      <c r="B61" s="39" t="s">
        <v>66</v>
      </c>
      <c r="C61" s="40" t="s">
        <v>67</v>
      </c>
      <c r="D61" s="18">
        <v>1070000000</v>
      </c>
      <c r="E61" s="18">
        <v>1054318698</v>
      </c>
      <c r="F61" s="18">
        <v>849067382</v>
      </c>
      <c r="G61" s="18">
        <v>110800000</v>
      </c>
      <c r="H61" s="18">
        <v>110800000</v>
      </c>
      <c r="I61" s="41">
        <f t="shared" si="1"/>
        <v>98.534457757009335</v>
      </c>
      <c r="J61" s="41">
        <f t="shared" si="2"/>
        <v>80.532327047850572</v>
      </c>
      <c r="K61" s="41">
        <f t="shared" si="3"/>
        <v>13.049612121361648</v>
      </c>
      <c r="L61" s="42">
        <f t="shared" si="4"/>
        <v>100</v>
      </c>
    </row>
    <row r="62" spans="2:12" ht="22.5" x14ac:dyDescent="0.2">
      <c r="B62" s="45" t="s">
        <v>68</v>
      </c>
      <c r="C62" s="46" t="s">
        <v>69</v>
      </c>
      <c r="D62" s="47">
        <f>D63+D64+D65+D66+D67+D68+D69</f>
        <v>3739032888</v>
      </c>
      <c r="E62" s="47">
        <v>2402315785</v>
      </c>
      <c r="F62" s="47">
        <v>1206581190</v>
      </c>
      <c r="G62" s="47">
        <v>720199873</v>
      </c>
      <c r="H62" s="47">
        <v>720199873</v>
      </c>
      <c r="I62" s="48">
        <f t="shared" si="1"/>
        <v>64.249656447525737</v>
      </c>
      <c r="J62" s="48">
        <f t="shared" si="2"/>
        <v>50.225752897843947</v>
      </c>
      <c r="K62" s="48">
        <f t="shared" si="3"/>
        <v>59.689300560039392</v>
      </c>
      <c r="L62" s="49">
        <f t="shared" si="4"/>
        <v>100</v>
      </c>
    </row>
    <row r="63" spans="2:12" ht="22.5" x14ac:dyDescent="0.2">
      <c r="B63" s="43" t="s">
        <v>70</v>
      </c>
      <c r="C63" s="44" t="s">
        <v>71</v>
      </c>
      <c r="D63" s="26">
        <v>282252888</v>
      </c>
      <c r="E63" s="26">
        <v>250000000</v>
      </c>
      <c r="F63" s="26">
        <v>0</v>
      </c>
      <c r="G63" s="26">
        <v>0</v>
      </c>
      <c r="H63" s="26">
        <v>0</v>
      </c>
      <c r="I63" s="27">
        <f t="shared" si="1"/>
        <v>88.573052970852146</v>
      </c>
      <c r="J63" s="27">
        <f t="shared" si="2"/>
        <v>0</v>
      </c>
      <c r="K63" s="27">
        <v>0</v>
      </c>
      <c r="L63" s="28">
        <v>0</v>
      </c>
    </row>
    <row r="64" spans="2:12" ht="12.75" customHeight="1" x14ac:dyDescent="0.2">
      <c r="B64" s="43" t="s">
        <v>72</v>
      </c>
      <c r="C64" s="44" t="s">
        <v>73</v>
      </c>
      <c r="D64" s="26">
        <v>2700000000</v>
      </c>
      <c r="E64" s="26">
        <v>1716344756</v>
      </c>
      <c r="F64" s="26">
        <v>923376421</v>
      </c>
      <c r="G64" s="26">
        <v>706935909</v>
      </c>
      <c r="H64" s="26">
        <v>706935909</v>
      </c>
      <c r="I64" s="27">
        <f t="shared" si="1"/>
        <v>63.568324296296296</v>
      </c>
      <c r="J64" s="27">
        <f t="shared" si="2"/>
        <v>53.799006159576024</v>
      </c>
      <c r="K64" s="27">
        <f t="shared" si="3"/>
        <v>76.559883155171022</v>
      </c>
      <c r="L64" s="28">
        <f t="shared" si="4"/>
        <v>100</v>
      </c>
    </row>
    <row r="65" spans="2:12" ht="22.5" x14ac:dyDescent="0.2">
      <c r="B65" s="43" t="s">
        <v>74</v>
      </c>
      <c r="C65" s="44" t="s">
        <v>75</v>
      </c>
      <c r="D65" s="26">
        <v>500000000</v>
      </c>
      <c r="E65" s="26">
        <v>248013715</v>
      </c>
      <c r="F65" s="26">
        <v>248013715</v>
      </c>
      <c r="G65" s="26">
        <v>0</v>
      </c>
      <c r="H65" s="26">
        <v>0</v>
      </c>
      <c r="I65" s="27">
        <f t="shared" si="1"/>
        <v>49.602742999999997</v>
      </c>
      <c r="J65" s="27">
        <f t="shared" si="2"/>
        <v>100</v>
      </c>
      <c r="K65" s="27">
        <f t="shared" si="3"/>
        <v>0</v>
      </c>
      <c r="L65" s="28">
        <v>0</v>
      </c>
    </row>
    <row r="66" spans="2:12" ht="12.75" customHeight="1" x14ac:dyDescent="0.2">
      <c r="B66" s="43" t="s">
        <v>76</v>
      </c>
      <c r="C66" s="44" t="s">
        <v>77</v>
      </c>
      <c r="D66" s="26">
        <v>30000000</v>
      </c>
      <c r="E66" s="26">
        <v>2766260</v>
      </c>
      <c r="F66" s="26">
        <v>0</v>
      </c>
      <c r="G66" s="26">
        <v>0</v>
      </c>
      <c r="H66" s="26">
        <v>0</v>
      </c>
      <c r="I66" s="27">
        <f t="shared" si="1"/>
        <v>9.2208666666666659</v>
      </c>
      <c r="J66" s="27">
        <f t="shared" si="2"/>
        <v>0</v>
      </c>
      <c r="K66" s="27">
        <v>0</v>
      </c>
      <c r="L66" s="28">
        <v>0</v>
      </c>
    </row>
    <row r="67" spans="2:12" ht="22.5" x14ac:dyDescent="0.2">
      <c r="B67" s="43" t="s">
        <v>78</v>
      </c>
      <c r="C67" s="44" t="s">
        <v>79</v>
      </c>
      <c r="D67" s="26">
        <v>50000000</v>
      </c>
      <c r="E67" s="26">
        <v>9191054</v>
      </c>
      <c r="F67" s="26">
        <v>9191054</v>
      </c>
      <c r="G67" s="26">
        <v>9191054</v>
      </c>
      <c r="H67" s="26">
        <v>9191054</v>
      </c>
      <c r="I67" s="27">
        <f t="shared" si="1"/>
        <v>18.382107999999999</v>
      </c>
      <c r="J67" s="27">
        <f t="shared" si="2"/>
        <v>100</v>
      </c>
      <c r="K67" s="27">
        <f t="shared" si="3"/>
        <v>100</v>
      </c>
      <c r="L67" s="28">
        <f t="shared" si="4"/>
        <v>100</v>
      </c>
    </row>
    <row r="68" spans="2:12" ht="22.5" x14ac:dyDescent="0.2">
      <c r="B68" s="43" t="s">
        <v>80</v>
      </c>
      <c r="C68" s="44" t="s">
        <v>81</v>
      </c>
      <c r="D68" s="26">
        <v>26780000</v>
      </c>
      <c r="E68" s="26">
        <v>26000000</v>
      </c>
      <c r="F68" s="26">
        <v>26000000</v>
      </c>
      <c r="G68" s="26">
        <v>4072910</v>
      </c>
      <c r="H68" s="26">
        <v>4072910</v>
      </c>
      <c r="I68" s="27">
        <f t="shared" si="1"/>
        <v>97.087378640776706</v>
      </c>
      <c r="J68" s="27">
        <f t="shared" si="2"/>
        <v>100</v>
      </c>
      <c r="K68" s="27">
        <f t="shared" si="3"/>
        <v>15.665038461538462</v>
      </c>
      <c r="L68" s="28">
        <f t="shared" si="4"/>
        <v>100</v>
      </c>
    </row>
    <row r="69" spans="2:12" ht="22.5" x14ac:dyDescent="0.2">
      <c r="B69" s="43" t="s">
        <v>82</v>
      </c>
      <c r="C69" s="44" t="s">
        <v>83</v>
      </c>
      <c r="D69" s="26">
        <v>150000000</v>
      </c>
      <c r="E69" s="26">
        <v>150000000</v>
      </c>
      <c r="F69" s="26">
        <v>0</v>
      </c>
      <c r="G69" s="26">
        <v>0</v>
      </c>
      <c r="H69" s="26">
        <v>0</v>
      </c>
      <c r="I69" s="27">
        <f t="shared" si="1"/>
        <v>100</v>
      </c>
      <c r="J69" s="27">
        <f t="shared" si="2"/>
        <v>0</v>
      </c>
      <c r="K69" s="27">
        <v>0</v>
      </c>
      <c r="L69" s="28">
        <v>0</v>
      </c>
    </row>
    <row r="70" spans="2:12" ht="22.5" x14ac:dyDescent="0.2">
      <c r="B70" s="45" t="s">
        <v>84</v>
      </c>
      <c r="C70" s="46" t="s">
        <v>85</v>
      </c>
      <c r="D70" s="47">
        <f>D71+D72</f>
        <v>3042900333</v>
      </c>
      <c r="E70" s="47">
        <v>888622569</v>
      </c>
      <c r="F70" s="47">
        <v>338006652</v>
      </c>
      <c r="G70" s="47">
        <v>213556652</v>
      </c>
      <c r="H70" s="47">
        <v>213556652</v>
      </c>
      <c r="I70" s="48">
        <f t="shared" si="1"/>
        <v>29.203144097851723</v>
      </c>
      <c r="J70" s="48">
        <f t="shared" si="2"/>
        <v>38.037144654155185</v>
      </c>
      <c r="K70" s="48">
        <f t="shared" si="3"/>
        <v>63.181197984233748</v>
      </c>
      <c r="L70" s="49">
        <f t="shared" si="4"/>
        <v>100</v>
      </c>
    </row>
    <row r="71" spans="2:12" ht="12.75" customHeight="1" x14ac:dyDescent="0.2">
      <c r="B71" s="43" t="s">
        <v>86</v>
      </c>
      <c r="C71" s="44" t="s">
        <v>87</v>
      </c>
      <c r="D71" s="26">
        <v>3007900333</v>
      </c>
      <c r="E71" s="26">
        <v>888622569</v>
      </c>
      <c r="F71" s="26">
        <v>338006652</v>
      </c>
      <c r="G71" s="26">
        <v>213556652</v>
      </c>
      <c r="H71" s="26">
        <v>213556652</v>
      </c>
      <c r="I71" s="27">
        <f t="shared" si="1"/>
        <v>29.542952578941051</v>
      </c>
      <c r="J71" s="27">
        <f t="shared" si="2"/>
        <v>38.037144654155185</v>
      </c>
      <c r="K71" s="27">
        <f t="shared" si="3"/>
        <v>63.181197984233748</v>
      </c>
      <c r="L71" s="28">
        <f t="shared" si="4"/>
        <v>100</v>
      </c>
    </row>
    <row r="72" spans="2:12" ht="12.75" customHeight="1" x14ac:dyDescent="0.2">
      <c r="B72" s="43" t="s">
        <v>88</v>
      </c>
      <c r="C72" s="44" t="s">
        <v>89</v>
      </c>
      <c r="D72" s="26">
        <v>35000000</v>
      </c>
      <c r="E72" s="26">
        <v>0</v>
      </c>
      <c r="F72" s="26">
        <v>0</v>
      </c>
      <c r="G72" s="26">
        <v>0</v>
      </c>
      <c r="H72" s="26">
        <v>0</v>
      </c>
      <c r="I72" s="27">
        <f t="shared" si="1"/>
        <v>0</v>
      </c>
      <c r="J72" s="27">
        <v>0</v>
      </c>
      <c r="K72" s="27">
        <v>0</v>
      </c>
      <c r="L72" s="28">
        <v>0</v>
      </c>
    </row>
    <row r="73" spans="2:12" ht="22.5" x14ac:dyDescent="0.2">
      <c r="B73" s="45" t="s">
        <v>90</v>
      </c>
      <c r="C73" s="46" t="s">
        <v>91</v>
      </c>
      <c r="D73" s="47">
        <f>D74+D75</f>
        <v>540219589</v>
      </c>
      <c r="E73" s="47">
        <v>19854272</v>
      </c>
      <c r="F73" s="47">
        <v>19854272</v>
      </c>
      <c r="G73" s="47">
        <v>19854272</v>
      </c>
      <c r="H73" s="47">
        <v>17823272</v>
      </c>
      <c r="I73" s="48">
        <f t="shared" si="1"/>
        <v>3.6752225214106407</v>
      </c>
      <c r="J73" s="48">
        <f t="shared" si="2"/>
        <v>100</v>
      </c>
      <c r="K73" s="48">
        <f t="shared" si="3"/>
        <v>100</v>
      </c>
      <c r="L73" s="49">
        <f t="shared" si="4"/>
        <v>89.770463505284908</v>
      </c>
    </row>
    <row r="74" spans="2:12" ht="12.75" customHeight="1" x14ac:dyDescent="0.2">
      <c r="B74" s="43" t="s">
        <v>92</v>
      </c>
      <c r="C74" s="44" t="s">
        <v>93</v>
      </c>
      <c r="D74" s="26">
        <v>154500000</v>
      </c>
      <c r="E74" s="26">
        <v>19854272</v>
      </c>
      <c r="F74" s="26">
        <v>19854272</v>
      </c>
      <c r="G74" s="26">
        <v>19854272</v>
      </c>
      <c r="H74" s="26">
        <v>17823272</v>
      </c>
      <c r="I74" s="27">
        <f t="shared" si="1"/>
        <v>12.85066148867314</v>
      </c>
      <c r="J74" s="27">
        <f t="shared" si="2"/>
        <v>100</v>
      </c>
      <c r="K74" s="27">
        <f t="shared" si="3"/>
        <v>100</v>
      </c>
      <c r="L74" s="28">
        <f t="shared" si="4"/>
        <v>89.770463505284908</v>
      </c>
    </row>
    <row r="75" spans="2:12" ht="12.75" customHeight="1" x14ac:dyDescent="0.2">
      <c r="B75" s="43" t="s">
        <v>94</v>
      </c>
      <c r="C75" s="44" t="s">
        <v>95</v>
      </c>
      <c r="D75" s="26">
        <v>385719589</v>
      </c>
      <c r="E75" s="26">
        <v>0</v>
      </c>
      <c r="F75" s="26">
        <v>0</v>
      </c>
      <c r="G75" s="26">
        <v>0</v>
      </c>
      <c r="H75" s="26">
        <v>0</v>
      </c>
      <c r="I75" s="27">
        <f t="shared" si="1"/>
        <v>0</v>
      </c>
      <c r="J75" s="27">
        <v>0</v>
      </c>
      <c r="K75" s="27">
        <v>0</v>
      </c>
      <c r="L75" s="28">
        <v>0</v>
      </c>
    </row>
    <row r="76" spans="2:12" ht="22.5" x14ac:dyDescent="0.2">
      <c r="B76" s="29" t="s">
        <v>96</v>
      </c>
      <c r="C76" s="30" t="s">
        <v>97</v>
      </c>
      <c r="D76" s="31">
        <f>D77+D82</f>
        <v>2930277577</v>
      </c>
      <c r="E76" s="31">
        <v>707434078</v>
      </c>
      <c r="F76" s="31">
        <v>507013041</v>
      </c>
      <c r="G76" s="31">
        <v>84142641</v>
      </c>
      <c r="H76" s="31">
        <v>84142641</v>
      </c>
      <c r="I76" s="32">
        <f t="shared" ref="I76:I139" si="14">E76/D76*100</f>
        <v>24.1422206398708</v>
      </c>
      <c r="J76" s="32">
        <f t="shared" ref="J76:J139" si="15">F76/E76*100</f>
        <v>71.669298492572764</v>
      </c>
      <c r="K76" s="32">
        <f t="shared" ref="K76:K139" si="16">G76/F76*100</f>
        <v>16.595754782567813</v>
      </c>
      <c r="L76" s="33">
        <f t="shared" ref="L76:L139" si="17">H76/G76*100</f>
        <v>100</v>
      </c>
    </row>
    <row r="77" spans="2:12" ht="12.75" customHeight="1" x14ac:dyDescent="0.2">
      <c r="B77" s="29" t="s">
        <v>98</v>
      </c>
      <c r="C77" s="30" t="s">
        <v>99</v>
      </c>
      <c r="D77" s="31">
        <f>D78+D80</f>
        <v>200021469</v>
      </c>
      <c r="E77" s="31">
        <v>0</v>
      </c>
      <c r="F77" s="31">
        <v>0</v>
      </c>
      <c r="G77" s="31">
        <v>0</v>
      </c>
      <c r="H77" s="31">
        <v>0</v>
      </c>
      <c r="I77" s="32">
        <f t="shared" si="14"/>
        <v>0</v>
      </c>
      <c r="J77" s="32">
        <v>0</v>
      </c>
      <c r="K77" s="32">
        <v>0</v>
      </c>
      <c r="L77" s="33">
        <v>0</v>
      </c>
    </row>
    <row r="78" spans="2:12" ht="45" x14ac:dyDescent="0.2">
      <c r="B78" s="45" t="s">
        <v>100</v>
      </c>
      <c r="C78" s="46" t="s">
        <v>101</v>
      </c>
      <c r="D78" s="47">
        <f>D79</f>
        <v>21817780</v>
      </c>
      <c r="E78" s="47">
        <v>0</v>
      </c>
      <c r="F78" s="47">
        <v>0</v>
      </c>
      <c r="G78" s="47">
        <v>0</v>
      </c>
      <c r="H78" s="47">
        <v>0</v>
      </c>
      <c r="I78" s="48">
        <f t="shared" si="14"/>
        <v>0</v>
      </c>
      <c r="J78" s="48">
        <v>0</v>
      </c>
      <c r="K78" s="48">
        <v>0</v>
      </c>
      <c r="L78" s="49">
        <v>0</v>
      </c>
    </row>
    <row r="79" spans="2:12" ht="22.5" x14ac:dyDescent="0.2">
      <c r="B79" s="43" t="s">
        <v>102</v>
      </c>
      <c r="C79" s="44" t="s">
        <v>103</v>
      </c>
      <c r="D79" s="26">
        <v>21817780</v>
      </c>
      <c r="E79" s="26">
        <v>0</v>
      </c>
      <c r="F79" s="26">
        <v>0</v>
      </c>
      <c r="G79" s="26">
        <v>0</v>
      </c>
      <c r="H79" s="26">
        <v>0</v>
      </c>
      <c r="I79" s="27">
        <f t="shared" si="14"/>
        <v>0</v>
      </c>
      <c r="J79" s="27">
        <v>0</v>
      </c>
      <c r="K79" s="27">
        <v>0</v>
      </c>
      <c r="L79" s="28">
        <v>0</v>
      </c>
    </row>
    <row r="80" spans="2:12" ht="22.5" x14ac:dyDescent="0.2">
      <c r="B80" s="45" t="s">
        <v>104</v>
      </c>
      <c r="C80" s="46" t="s">
        <v>105</v>
      </c>
      <c r="D80" s="47">
        <f>D81</f>
        <v>178203689</v>
      </c>
      <c r="E80" s="47">
        <v>0</v>
      </c>
      <c r="F80" s="47">
        <v>0</v>
      </c>
      <c r="G80" s="47">
        <v>0</v>
      </c>
      <c r="H80" s="47">
        <v>0</v>
      </c>
      <c r="I80" s="48">
        <f t="shared" si="14"/>
        <v>0</v>
      </c>
      <c r="J80" s="48">
        <v>0</v>
      </c>
      <c r="K80" s="48">
        <v>0</v>
      </c>
      <c r="L80" s="49">
        <v>0</v>
      </c>
    </row>
    <row r="81" spans="2:12" ht="22.5" x14ac:dyDescent="0.2">
      <c r="B81" s="43" t="s">
        <v>106</v>
      </c>
      <c r="C81" s="44" t="s">
        <v>107</v>
      </c>
      <c r="D81" s="26">
        <v>178203689</v>
      </c>
      <c r="E81" s="26">
        <v>0</v>
      </c>
      <c r="F81" s="26">
        <v>0</v>
      </c>
      <c r="G81" s="26">
        <v>0</v>
      </c>
      <c r="H81" s="26">
        <v>0</v>
      </c>
      <c r="I81" s="27">
        <f t="shared" si="14"/>
        <v>0</v>
      </c>
      <c r="J81" s="27">
        <v>0</v>
      </c>
      <c r="K81" s="27">
        <v>0</v>
      </c>
      <c r="L81" s="28">
        <v>0</v>
      </c>
    </row>
    <row r="82" spans="2:12" ht="22.5" x14ac:dyDescent="0.2">
      <c r="B82" s="29" t="s">
        <v>108</v>
      </c>
      <c r="C82" s="30" t="s">
        <v>109</v>
      </c>
      <c r="D82" s="31">
        <f>D83+D85+D89+D93</f>
        <v>2730256108</v>
      </c>
      <c r="E82" s="31">
        <v>707434078</v>
      </c>
      <c r="F82" s="31">
        <v>507013041</v>
      </c>
      <c r="G82" s="31">
        <v>84142641</v>
      </c>
      <c r="H82" s="31">
        <v>84142641</v>
      </c>
      <c r="I82" s="32">
        <f t="shared" si="14"/>
        <v>25.910905424847421</v>
      </c>
      <c r="J82" s="32">
        <f t="shared" si="15"/>
        <v>71.669298492572764</v>
      </c>
      <c r="K82" s="32">
        <f t="shared" si="16"/>
        <v>16.595754782567813</v>
      </c>
      <c r="L82" s="33">
        <f t="shared" si="17"/>
        <v>100</v>
      </c>
    </row>
    <row r="83" spans="2:12" ht="12.75" customHeight="1" thickBot="1" x14ac:dyDescent="0.25">
      <c r="B83" s="34" t="s">
        <v>110</v>
      </c>
      <c r="C83" s="35" t="s">
        <v>111</v>
      </c>
      <c r="D83" s="36">
        <f>D84</f>
        <v>151421037</v>
      </c>
      <c r="E83" s="36">
        <v>151421037</v>
      </c>
      <c r="F83" s="36">
        <v>1000000</v>
      </c>
      <c r="G83" s="36">
        <v>1000000</v>
      </c>
      <c r="H83" s="36">
        <v>1000000</v>
      </c>
      <c r="I83" s="37">
        <f t="shared" si="14"/>
        <v>100</v>
      </c>
      <c r="J83" s="37">
        <f t="shared" si="15"/>
        <v>0.66041021763706453</v>
      </c>
      <c r="K83" s="37">
        <f t="shared" si="16"/>
        <v>100</v>
      </c>
      <c r="L83" s="38">
        <f t="shared" si="17"/>
        <v>100</v>
      </c>
    </row>
    <row r="84" spans="2:12" ht="12.75" customHeight="1" x14ac:dyDescent="0.2">
      <c r="B84" s="39" t="s">
        <v>112</v>
      </c>
      <c r="C84" s="40" t="s">
        <v>113</v>
      </c>
      <c r="D84" s="18">
        <v>151421037</v>
      </c>
      <c r="E84" s="18">
        <v>151421037</v>
      </c>
      <c r="F84" s="18">
        <v>1000000</v>
      </c>
      <c r="G84" s="18">
        <v>1000000</v>
      </c>
      <c r="H84" s="18">
        <v>1000000</v>
      </c>
      <c r="I84" s="41">
        <f t="shared" si="14"/>
        <v>100</v>
      </c>
      <c r="J84" s="41">
        <f t="shared" si="15"/>
        <v>0.66041021763706453</v>
      </c>
      <c r="K84" s="41">
        <f t="shared" si="16"/>
        <v>100</v>
      </c>
      <c r="L84" s="42">
        <f t="shared" si="17"/>
        <v>100</v>
      </c>
    </row>
    <row r="85" spans="2:12" ht="22.5" x14ac:dyDescent="0.2">
      <c r="B85" s="45" t="s">
        <v>114</v>
      </c>
      <c r="C85" s="46" t="s">
        <v>115</v>
      </c>
      <c r="D85" s="47">
        <f>D86+D87+D88</f>
        <v>588274452</v>
      </c>
      <c r="E85" s="47">
        <v>50000000</v>
      </c>
      <c r="F85" s="47">
        <v>0</v>
      </c>
      <c r="G85" s="47">
        <v>0</v>
      </c>
      <c r="H85" s="47">
        <v>0</v>
      </c>
      <c r="I85" s="48">
        <f t="shared" si="14"/>
        <v>8.4994342062639845</v>
      </c>
      <c r="J85" s="48">
        <f t="shared" si="15"/>
        <v>0</v>
      </c>
      <c r="K85" s="48">
        <v>0</v>
      </c>
      <c r="L85" s="49">
        <v>0</v>
      </c>
    </row>
    <row r="86" spans="2:12" ht="22.5" x14ac:dyDescent="0.2">
      <c r="B86" s="43" t="s">
        <v>116</v>
      </c>
      <c r="C86" s="44" t="s">
        <v>117</v>
      </c>
      <c r="D86" s="26">
        <v>335936400</v>
      </c>
      <c r="E86" s="26">
        <v>0</v>
      </c>
      <c r="F86" s="26">
        <v>0</v>
      </c>
      <c r="G86" s="26">
        <v>0</v>
      </c>
      <c r="H86" s="26">
        <v>0</v>
      </c>
      <c r="I86" s="27">
        <f t="shared" si="14"/>
        <v>0</v>
      </c>
      <c r="J86" s="27">
        <v>0</v>
      </c>
      <c r="K86" s="27">
        <v>0</v>
      </c>
      <c r="L86" s="28">
        <v>0</v>
      </c>
    </row>
    <row r="87" spans="2:12" ht="12.75" customHeight="1" x14ac:dyDescent="0.2">
      <c r="B87" s="43" t="s">
        <v>118</v>
      </c>
      <c r="C87" s="44" t="s">
        <v>119</v>
      </c>
      <c r="D87" s="26">
        <v>202306538</v>
      </c>
      <c r="E87" s="26">
        <v>0</v>
      </c>
      <c r="F87" s="26">
        <v>0</v>
      </c>
      <c r="G87" s="26">
        <v>0</v>
      </c>
      <c r="H87" s="26">
        <v>0</v>
      </c>
      <c r="I87" s="27">
        <f t="shared" si="14"/>
        <v>0</v>
      </c>
      <c r="J87" s="27">
        <v>0</v>
      </c>
      <c r="K87" s="27">
        <v>0</v>
      </c>
      <c r="L87" s="28">
        <v>0</v>
      </c>
    </row>
    <row r="88" spans="2:12" ht="45" x14ac:dyDescent="0.2">
      <c r="B88" s="43" t="s">
        <v>120</v>
      </c>
      <c r="C88" s="44" t="s">
        <v>121</v>
      </c>
      <c r="D88" s="26">
        <v>50031514</v>
      </c>
      <c r="E88" s="26">
        <v>50000000</v>
      </c>
      <c r="F88" s="26">
        <v>0</v>
      </c>
      <c r="G88" s="26">
        <v>0</v>
      </c>
      <c r="H88" s="26">
        <v>0</v>
      </c>
      <c r="I88" s="27">
        <f t="shared" si="14"/>
        <v>99.937011700265558</v>
      </c>
      <c r="J88" s="27">
        <v>0</v>
      </c>
      <c r="K88" s="27">
        <v>0</v>
      </c>
      <c r="L88" s="28">
        <v>0</v>
      </c>
    </row>
    <row r="89" spans="2:12" ht="22.5" x14ac:dyDescent="0.2">
      <c r="B89" s="45" t="s">
        <v>122</v>
      </c>
      <c r="C89" s="46" t="s">
        <v>123</v>
      </c>
      <c r="D89" s="47">
        <f>D90+D91+D92</f>
        <v>1257105841</v>
      </c>
      <c r="E89" s="47">
        <v>443088000</v>
      </c>
      <c r="F89" s="47">
        <v>443088000</v>
      </c>
      <c r="G89" s="47">
        <v>20217600</v>
      </c>
      <c r="H89" s="47">
        <v>20217600</v>
      </c>
      <c r="I89" s="48">
        <f t="shared" si="14"/>
        <v>35.24667418994197</v>
      </c>
      <c r="J89" s="48">
        <f t="shared" si="15"/>
        <v>100</v>
      </c>
      <c r="K89" s="48">
        <f t="shared" si="16"/>
        <v>4.5628859278518039</v>
      </c>
      <c r="L89" s="49">
        <f t="shared" si="17"/>
        <v>100</v>
      </c>
    </row>
    <row r="90" spans="2:12" ht="12.75" customHeight="1" x14ac:dyDescent="0.2">
      <c r="B90" s="43" t="s">
        <v>124</v>
      </c>
      <c r="C90" s="44" t="s">
        <v>125</v>
      </c>
      <c r="D90" s="26">
        <v>21475809</v>
      </c>
      <c r="E90" s="26">
        <v>0</v>
      </c>
      <c r="F90" s="26">
        <v>0</v>
      </c>
      <c r="G90" s="26">
        <v>0</v>
      </c>
      <c r="H90" s="26">
        <v>0</v>
      </c>
      <c r="I90" s="27">
        <f t="shared" si="14"/>
        <v>0</v>
      </c>
      <c r="J90" s="27">
        <v>0</v>
      </c>
      <c r="K90" s="27">
        <v>0</v>
      </c>
      <c r="L90" s="28">
        <v>0</v>
      </c>
    </row>
    <row r="91" spans="2:12" ht="33.75" x14ac:dyDescent="0.2">
      <c r="B91" s="43" t="s">
        <v>126</v>
      </c>
      <c r="C91" s="44" t="s">
        <v>127</v>
      </c>
      <c r="D91" s="26">
        <v>535630032</v>
      </c>
      <c r="E91" s="26">
        <v>443088000</v>
      </c>
      <c r="F91" s="26">
        <v>443088000</v>
      </c>
      <c r="G91" s="26">
        <v>20217600</v>
      </c>
      <c r="H91" s="26">
        <v>20217600</v>
      </c>
      <c r="I91" s="27">
        <f t="shared" si="14"/>
        <v>82.722770107856832</v>
      </c>
      <c r="J91" s="27">
        <f t="shared" si="15"/>
        <v>100</v>
      </c>
      <c r="K91" s="27">
        <f t="shared" si="16"/>
        <v>4.5628859278518039</v>
      </c>
      <c r="L91" s="28">
        <f t="shared" si="17"/>
        <v>100</v>
      </c>
    </row>
    <row r="92" spans="2:12" ht="22.5" x14ac:dyDescent="0.2">
      <c r="B92" s="43" t="s">
        <v>128</v>
      </c>
      <c r="C92" s="44" t="s">
        <v>129</v>
      </c>
      <c r="D92" s="26">
        <v>700000000</v>
      </c>
      <c r="E92" s="26">
        <v>0</v>
      </c>
      <c r="F92" s="26">
        <v>0</v>
      </c>
      <c r="G92" s="26">
        <v>0</v>
      </c>
      <c r="H92" s="26">
        <v>0</v>
      </c>
      <c r="I92" s="27">
        <f t="shared" si="14"/>
        <v>0</v>
      </c>
      <c r="J92" s="27">
        <v>0</v>
      </c>
      <c r="K92" s="27">
        <v>0</v>
      </c>
      <c r="L92" s="28">
        <v>0</v>
      </c>
    </row>
    <row r="93" spans="2:12" ht="22.5" x14ac:dyDescent="0.2">
      <c r="B93" s="45" t="s">
        <v>130</v>
      </c>
      <c r="C93" s="46" t="s">
        <v>131</v>
      </c>
      <c r="D93" s="47">
        <f>D94</f>
        <v>733454778</v>
      </c>
      <c r="E93" s="47">
        <v>62925041</v>
      </c>
      <c r="F93" s="47">
        <v>62925041</v>
      </c>
      <c r="G93" s="47">
        <v>62925041</v>
      </c>
      <c r="H93" s="47">
        <v>62925041</v>
      </c>
      <c r="I93" s="48">
        <f t="shared" si="14"/>
        <v>8.5792666279419887</v>
      </c>
      <c r="J93" s="48">
        <f t="shared" si="15"/>
        <v>100</v>
      </c>
      <c r="K93" s="48">
        <f t="shared" si="16"/>
        <v>100</v>
      </c>
      <c r="L93" s="49">
        <f t="shared" si="17"/>
        <v>100</v>
      </c>
    </row>
    <row r="94" spans="2:12" ht="22.5" x14ac:dyDescent="0.2">
      <c r="B94" s="43" t="s">
        <v>132</v>
      </c>
      <c r="C94" s="44" t="s">
        <v>133</v>
      </c>
      <c r="D94" s="26">
        <v>733454778</v>
      </c>
      <c r="E94" s="26">
        <v>62925041</v>
      </c>
      <c r="F94" s="26">
        <v>62925041</v>
      </c>
      <c r="G94" s="26">
        <v>62925041</v>
      </c>
      <c r="H94" s="26">
        <v>62925041</v>
      </c>
      <c r="I94" s="27">
        <f t="shared" si="14"/>
        <v>8.5792666279419887</v>
      </c>
      <c r="J94" s="27">
        <f t="shared" si="15"/>
        <v>100</v>
      </c>
      <c r="K94" s="27">
        <f t="shared" si="16"/>
        <v>100</v>
      </c>
      <c r="L94" s="28">
        <f t="shared" si="17"/>
        <v>100</v>
      </c>
    </row>
    <row r="95" spans="2:12" ht="22.5" x14ac:dyDescent="0.2">
      <c r="B95" s="29" t="s">
        <v>134</v>
      </c>
      <c r="C95" s="30" t="s">
        <v>135</v>
      </c>
      <c r="D95" s="31">
        <f>D96</f>
        <v>4370000000</v>
      </c>
      <c r="E95" s="31">
        <v>2629997570</v>
      </c>
      <c r="F95" s="31">
        <v>1522978006</v>
      </c>
      <c r="G95" s="31">
        <v>1489228006</v>
      </c>
      <c r="H95" s="31">
        <v>1489228006</v>
      </c>
      <c r="I95" s="32">
        <f t="shared" si="14"/>
        <v>60.183010755148736</v>
      </c>
      <c r="J95" s="32">
        <f t="shared" si="15"/>
        <v>57.907962477699172</v>
      </c>
      <c r="K95" s="32">
        <f t="shared" si="16"/>
        <v>97.783946986296783</v>
      </c>
      <c r="L95" s="33">
        <f t="shared" si="17"/>
        <v>100</v>
      </c>
    </row>
    <row r="96" spans="2:12" ht="33.75" x14ac:dyDescent="0.2">
      <c r="B96" s="29" t="s">
        <v>136</v>
      </c>
      <c r="C96" s="30" t="s">
        <v>137</v>
      </c>
      <c r="D96" s="31">
        <f>D97+D99</f>
        <v>4370000000</v>
      </c>
      <c r="E96" s="31">
        <v>2629997570</v>
      </c>
      <c r="F96" s="31">
        <v>1522978006</v>
      </c>
      <c r="G96" s="31">
        <v>1489228006</v>
      </c>
      <c r="H96" s="31">
        <v>1489228006</v>
      </c>
      <c r="I96" s="32">
        <f t="shared" si="14"/>
        <v>60.183010755148736</v>
      </c>
      <c r="J96" s="32">
        <f t="shared" si="15"/>
        <v>57.907962477699172</v>
      </c>
      <c r="K96" s="32">
        <f t="shared" si="16"/>
        <v>97.783946986296783</v>
      </c>
      <c r="L96" s="33">
        <f t="shared" si="17"/>
        <v>100</v>
      </c>
    </row>
    <row r="97" spans="2:12" ht="22.5" x14ac:dyDescent="0.2">
      <c r="B97" s="45" t="s">
        <v>138</v>
      </c>
      <c r="C97" s="46" t="s">
        <v>139</v>
      </c>
      <c r="D97" s="47">
        <f>D98</f>
        <v>1130000000</v>
      </c>
      <c r="E97" s="47">
        <v>1129997570</v>
      </c>
      <c r="F97" s="47">
        <v>45000000</v>
      </c>
      <c r="G97" s="47">
        <v>11250000</v>
      </c>
      <c r="H97" s="47">
        <v>11250000</v>
      </c>
      <c r="I97" s="48">
        <f t="shared" si="14"/>
        <v>99.999784955752219</v>
      </c>
      <c r="J97" s="48">
        <f t="shared" si="15"/>
        <v>3.982309448683151</v>
      </c>
      <c r="K97" s="48">
        <f t="shared" si="16"/>
        <v>25</v>
      </c>
      <c r="L97" s="49">
        <f t="shared" si="17"/>
        <v>100</v>
      </c>
    </row>
    <row r="98" spans="2:12" ht="22.5" x14ac:dyDescent="0.2">
      <c r="B98" s="43" t="s">
        <v>140</v>
      </c>
      <c r="C98" s="44" t="s">
        <v>83</v>
      </c>
      <c r="D98" s="26">
        <v>1130000000</v>
      </c>
      <c r="E98" s="26">
        <v>1129997570</v>
      </c>
      <c r="F98" s="26">
        <v>45000000</v>
      </c>
      <c r="G98" s="26">
        <v>11250000</v>
      </c>
      <c r="H98" s="26">
        <v>11250000</v>
      </c>
      <c r="I98" s="27">
        <f t="shared" si="14"/>
        <v>99.999784955752219</v>
      </c>
      <c r="J98" s="27">
        <f t="shared" si="15"/>
        <v>3.982309448683151</v>
      </c>
      <c r="K98" s="27">
        <f t="shared" si="16"/>
        <v>25</v>
      </c>
      <c r="L98" s="28">
        <f t="shared" si="17"/>
        <v>100</v>
      </c>
    </row>
    <row r="99" spans="2:12" ht="33.75" x14ac:dyDescent="0.2">
      <c r="B99" s="45" t="s">
        <v>141</v>
      </c>
      <c r="C99" s="46" t="s">
        <v>142</v>
      </c>
      <c r="D99" s="47">
        <f>D100</f>
        <v>3240000000</v>
      </c>
      <c r="E99" s="47">
        <v>1500000000</v>
      </c>
      <c r="F99" s="47">
        <v>1477978006</v>
      </c>
      <c r="G99" s="47">
        <v>1477978006</v>
      </c>
      <c r="H99" s="47">
        <v>1477978006</v>
      </c>
      <c r="I99" s="48">
        <f t="shared" si="14"/>
        <v>46.296296296296298</v>
      </c>
      <c r="J99" s="48">
        <f t="shared" si="15"/>
        <v>98.531867066666663</v>
      </c>
      <c r="K99" s="48">
        <f t="shared" si="16"/>
        <v>100</v>
      </c>
      <c r="L99" s="49">
        <f t="shared" si="17"/>
        <v>100</v>
      </c>
    </row>
    <row r="100" spans="2:12" ht="22.5" x14ac:dyDescent="0.2">
      <c r="B100" s="43" t="s">
        <v>143</v>
      </c>
      <c r="C100" s="44" t="s">
        <v>144</v>
      </c>
      <c r="D100" s="26">
        <v>3240000000</v>
      </c>
      <c r="E100" s="26">
        <v>1500000000</v>
      </c>
      <c r="F100" s="26">
        <v>1477978006</v>
      </c>
      <c r="G100" s="26">
        <v>1477978006</v>
      </c>
      <c r="H100" s="26">
        <v>1477978006</v>
      </c>
      <c r="I100" s="27">
        <f t="shared" si="14"/>
        <v>46.296296296296298</v>
      </c>
      <c r="J100" s="27">
        <f t="shared" si="15"/>
        <v>98.531867066666663</v>
      </c>
      <c r="K100" s="27">
        <f t="shared" si="16"/>
        <v>100</v>
      </c>
      <c r="L100" s="28">
        <f t="shared" si="17"/>
        <v>100</v>
      </c>
    </row>
    <row r="101" spans="2:12" ht="34.5" thickBot="1" x14ac:dyDescent="0.25">
      <c r="B101" s="63" t="s">
        <v>145</v>
      </c>
      <c r="C101" s="64" t="s">
        <v>146</v>
      </c>
      <c r="D101" s="65">
        <f>D102</f>
        <v>1315905508</v>
      </c>
      <c r="E101" s="65">
        <v>0</v>
      </c>
      <c r="F101" s="65">
        <v>0</v>
      </c>
      <c r="G101" s="65">
        <v>0</v>
      </c>
      <c r="H101" s="65">
        <v>0</v>
      </c>
      <c r="I101" s="66">
        <f t="shared" si="14"/>
        <v>0</v>
      </c>
      <c r="J101" s="66">
        <v>0</v>
      </c>
      <c r="K101" s="66">
        <v>0</v>
      </c>
      <c r="L101" s="67">
        <v>0</v>
      </c>
    </row>
    <row r="102" spans="2:12" ht="33.75" x14ac:dyDescent="0.2">
      <c r="B102" s="68" t="s">
        <v>147</v>
      </c>
      <c r="C102" s="69" t="s">
        <v>148</v>
      </c>
      <c r="D102" s="70">
        <f>D103</f>
        <v>1315905508</v>
      </c>
      <c r="E102" s="70">
        <v>0</v>
      </c>
      <c r="F102" s="70">
        <v>0</v>
      </c>
      <c r="G102" s="70">
        <v>0</v>
      </c>
      <c r="H102" s="70">
        <v>0</v>
      </c>
      <c r="I102" s="71">
        <f t="shared" si="14"/>
        <v>0</v>
      </c>
      <c r="J102" s="71">
        <v>0</v>
      </c>
      <c r="K102" s="71">
        <v>0</v>
      </c>
      <c r="L102" s="72">
        <v>0</v>
      </c>
    </row>
    <row r="103" spans="2:12" ht="33.75" x14ac:dyDescent="0.2">
      <c r="B103" s="45" t="s">
        <v>149</v>
      </c>
      <c r="C103" s="46" t="s">
        <v>150</v>
      </c>
      <c r="D103" s="47">
        <f>D104</f>
        <v>1315905508</v>
      </c>
      <c r="E103" s="47">
        <v>0</v>
      </c>
      <c r="F103" s="47">
        <v>0</v>
      </c>
      <c r="G103" s="47">
        <v>0</v>
      </c>
      <c r="H103" s="47">
        <v>0</v>
      </c>
      <c r="I103" s="48">
        <f t="shared" si="14"/>
        <v>0</v>
      </c>
      <c r="J103" s="48">
        <v>0</v>
      </c>
      <c r="K103" s="48">
        <v>0</v>
      </c>
      <c r="L103" s="49">
        <v>0</v>
      </c>
    </row>
    <row r="104" spans="2:12" ht="12.75" customHeight="1" x14ac:dyDescent="0.2">
      <c r="B104" s="43" t="s">
        <v>151</v>
      </c>
      <c r="C104" s="44" t="s">
        <v>87</v>
      </c>
      <c r="D104" s="26">
        <v>1315905508</v>
      </c>
      <c r="E104" s="26">
        <v>0</v>
      </c>
      <c r="F104" s="26">
        <v>0</v>
      </c>
      <c r="G104" s="26">
        <v>0</v>
      </c>
      <c r="H104" s="26">
        <v>0</v>
      </c>
      <c r="I104" s="27">
        <f t="shared" si="14"/>
        <v>0</v>
      </c>
      <c r="J104" s="27">
        <v>0</v>
      </c>
      <c r="K104" s="27">
        <v>0</v>
      </c>
      <c r="L104" s="28">
        <v>0</v>
      </c>
    </row>
    <row r="105" spans="2:12" ht="12.75" customHeight="1" x14ac:dyDescent="0.2">
      <c r="B105" s="29" t="s">
        <v>152</v>
      </c>
      <c r="C105" s="30" t="s">
        <v>153</v>
      </c>
      <c r="D105" s="31">
        <f>D106+D122</f>
        <v>13389732932</v>
      </c>
      <c r="E105" s="31">
        <v>8830300248</v>
      </c>
      <c r="F105" s="31">
        <v>7825503117</v>
      </c>
      <c r="G105" s="31">
        <v>2197506197</v>
      </c>
      <c r="H105" s="31">
        <v>2197506197</v>
      </c>
      <c r="I105" s="32">
        <f t="shared" si="14"/>
        <v>65.948292567483151</v>
      </c>
      <c r="J105" s="32">
        <f t="shared" si="15"/>
        <v>88.621030964065127</v>
      </c>
      <c r="K105" s="32">
        <f t="shared" si="16"/>
        <v>28.081340766783057</v>
      </c>
      <c r="L105" s="33">
        <f t="shared" si="17"/>
        <v>100</v>
      </c>
    </row>
    <row r="106" spans="2:12" ht="22.5" x14ac:dyDescent="0.2">
      <c r="B106" s="29" t="s">
        <v>154</v>
      </c>
      <c r="C106" s="30" t="s">
        <v>155</v>
      </c>
      <c r="D106" s="31">
        <f>D107</f>
        <v>4498440782</v>
      </c>
      <c r="E106" s="31">
        <v>1685554884</v>
      </c>
      <c r="F106" s="31">
        <v>869084961</v>
      </c>
      <c r="G106" s="31">
        <v>869084961</v>
      </c>
      <c r="H106" s="31">
        <v>869084961</v>
      </c>
      <c r="I106" s="32">
        <f t="shared" si="14"/>
        <v>37.469758204766343</v>
      </c>
      <c r="J106" s="32">
        <f t="shared" si="15"/>
        <v>51.560763120188028</v>
      </c>
      <c r="K106" s="32">
        <f t="shared" si="16"/>
        <v>100</v>
      </c>
      <c r="L106" s="33">
        <f t="shared" si="17"/>
        <v>100</v>
      </c>
    </row>
    <row r="107" spans="2:12" ht="12.75" customHeight="1" x14ac:dyDescent="0.2">
      <c r="B107" s="45" t="s">
        <v>156</v>
      </c>
      <c r="C107" s="46" t="s">
        <v>157</v>
      </c>
      <c r="D107" s="47">
        <f>D108+D109+D110+D111+D112+D113+D114+D115+D116+D117+D118+D119+D120+D121</f>
        <v>4498440782</v>
      </c>
      <c r="E107" s="47">
        <v>1685554884</v>
      </c>
      <c r="F107" s="47">
        <v>869084961</v>
      </c>
      <c r="G107" s="47">
        <v>869084961</v>
      </c>
      <c r="H107" s="47">
        <v>869084961</v>
      </c>
      <c r="I107" s="48">
        <f t="shared" si="14"/>
        <v>37.469758204766343</v>
      </c>
      <c r="J107" s="48">
        <f t="shared" si="15"/>
        <v>51.560763120188028</v>
      </c>
      <c r="K107" s="48">
        <f t="shared" si="16"/>
        <v>100</v>
      </c>
      <c r="L107" s="49">
        <f t="shared" si="17"/>
        <v>100</v>
      </c>
    </row>
    <row r="108" spans="2:12" ht="12.75" customHeight="1" x14ac:dyDescent="0.2">
      <c r="B108" s="43" t="s">
        <v>158</v>
      </c>
      <c r="C108" s="44" t="s">
        <v>159</v>
      </c>
      <c r="D108" s="26">
        <v>75000000</v>
      </c>
      <c r="E108" s="26">
        <v>55868462</v>
      </c>
      <c r="F108" s="26">
        <v>55868462</v>
      </c>
      <c r="G108" s="26">
        <v>55868462</v>
      </c>
      <c r="H108" s="26">
        <v>55868462</v>
      </c>
      <c r="I108" s="27">
        <f t="shared" si="14"/>
        <v>74.491282666666663</v>
      </c>
      <c r="J108" s="27">
        <f t="shared" si="15"/>
        <v>100</v>
      </c>
      <c r="K108" s="27">
        <f t="shared" si="16"/>
        <v>100</v>
      </c>
      <c r="L108" s="28">
        <f t="shared" si="17"/>
        <v>100</v>
      </c>
    </row>
    <row r="109" spans="2:12" ht="11.25" customHeight="1" x14ac:dyDescent="0.2">
      <c r="B109" s="43" t="s">
        <v>160</v>
      </c>
      <c r="C109" s="44" t="s">
        <v>161</v>
      </c>
      <c r="D109" s="26">
        <v>313632000</v>
      </c>
      <c r="E109" s="26">
        <v>250905941</v>
      </c>
      <c r="F109" s="26">
        <v>250905941</v>
      </c>
      <c r="G109" s="26">
        <v>250905941</v>
      </c>
      <c r="H109" s="26">
        <v>250905941</v>
      </c>
      <c r="I109" s="27">
        <f t="shared" si="14"/>
        <v>80.000108726150387</v>
      </c>
      <c r="J109" s="27">
        <f t="shared" si="15"/>
        <v>100</v>
      </c>
      <c r="K109" s="27">
        <f t="shared" si="16"/>
        <v>100</v>
      </c>
      <c r="L109" s="28">
        <f t="shared" si="17"/>
        <v>100</v>
      </c>
    </row>
    <row r="110" spans="2:12" ht="11.25" customHeight="1" x14ac:dyDescent="0.2">
      <c r="B110" s="43" t="s">
        <v>162</v>
      </c>
      <c r="C110" s="44" t="s">
        <v>163</v>
      </c>
      <c r="D110" s="26">
        <v>19602000</v>
      </c>
      <c r="E110" s="26">
        <v>0</v>
      </c>
      <c r="F110" s="26">
        <v>0</v>
      </c>
      <c r="G110" s="26">
        <v>0</v>
      </c>
      <c r="H110" s="26">
        <v>0</v>
      </c>
      <c r="I110" s="27">
        <f t="shared" si="14"/>
        <v>0</v>
      </c>
      <c r="J110" s="27">
        <v>0</v>
      </c>
      <c r="K110" s="27">
        <v>0</v>
      </c>
      <c r="L110" s="28">
        <v>0</v>
      </c>
    </row>
    <row r="111" spans="2:12" ht="11.25" customHeight="1" x14ac:dyDescent="0.2">
      <c r="B111" s="43" t="s">
        <v>164</v>
      </c>
      <c r="C111" s="44" t="s">
        <v>165</v>
      </c>
      <c r="D111" s="26">
        <v>159119235</v>
      </c>
      <c r="E111" s="26">
        <v>0</v>
      </c>
      <c r="F111" s="26">
        <v>0</v>
      </c>
      <c r="G111" s="26">
        <v>0</v>
      </c>
      <c r="H111" s="26">
        <v>0</v>
      </c>
      <c r="I111" s="27">
        <f t="shared" si="14"/>
        <v>0</v>
      </c>
      <c r="J111" s="27">
        <v>0</v>
      </c>
      <c r="K111" s="27">
        <v>0</v>
      </c>
      <c r="L111" s="28">
        <v>0</v>
      </c>
    </row>
    <row r="112" spans="2:12" ht="12.75" customHeight="1" x14ac:dyDescent="0.2">
      <c r="B112" s="43" t="s">
        <v>166</v>
      </c>
      <c r="C112" s="44" t="s">
        <v>167</v>
      </c>
      <c r="D112" s="26">
        <v>877189500</v>
      </c>
      <c r="E112" s="26">
        <v>42706338</v>
      </c>
      <c r="F112" s="26">
        <v>42706338</v>
      </c>
      <c r="G112" s="26">
        <v>42706338</v>
      </c>
      <c r="H112" s="26">
        <v>42706338</v>
      </c>
      <c r="I112" s="27">
        <f t="shared" si="14"/>
        <v>4.8685418601111845</v>
      </c>
      <c r="J112" s="27">
        <f t="shared" si="15"/>
        <v>100</v>
      </c>
      <c r="K112" s="27">
        <f t="shared" si="16"/>
        <v>100</v>
      </c>
      <c r="L112" s="28">
        <f t="shared" si="17"/>
        <v>100</v>
      </c>
    </row>
    <row r="113" spans="2:12" ht="10.5" customHeight="1" x14ac:dyDescent="0.2">
      <c r="B113" s="43" t="s">
        <v>168</v>
      </c>
      <c r="C113" s="44" t="s">
        <v>169</v>
      </c>
      <c r="D113" s="26">
        <v>154855800</v>
      </c>
      <c r="E113" s="26">
        <v>0</v>
      </c>
      <c r="F113" s="26">
        <v>0</v>
      </c>
      <c r="G113" s="26">
        <v>0</v>
      </c>
      <c r="H113" s="26">
        <v>0</v>
      </c>
      <c r="I113" s="27">
        <f t="shared" si="14"/>
        <v>0</v>
      </c>
      <c r="J113" s="27">
        <v>0</v>
      </c>
      <c r="K113" s="27">
        <v>0</v>
      </c>
      <c r="L113" s="28">
        <v>0</v>
      </c>
    </row>
    <row r="114" spans="2:12" ht="11.25" customHeight="1" x14ac:dyDescent="0.2">
      <c r="B114" s="43" t="s">
        <v>170</v>
      </c>
      <c r="C114" s="44" t="s">
        <v>171</v>
      </c>
      <c r="D114" s="26">
        <v>847289000</v>
      </c>
      <c r="E114" s="26">
        <v>816469723</v>
      </c>
      <c r="F114" s="26">
        <v>0</v>
      </c>
      <c r="G114" s="26">
        <v>0</v>
      </c>
      <c r="H114" s="26">
        <v>0</v>
      </c>
      <c r="I114" s="27">
        <f t="shared" si="14"/>
        <v>96.362601544455316</v>
      </c>
      <c r="J114" s="27">
        <v>0</v>
      </c>
      <c r="K114" s="27">
        <v>0</v>
      </c>
      <c r="L114" s="28">
        <v>0</v>
      </c>
    </row>
    <row r="115" spans="2:12" ht="20.25" customHeight="1" x14ac:dyDescent="0.2">
      <c r="B115" s="43" t="s">
        <v>172</v>
      </c>
      <c r="C115" s="44" t="s">
        <v>173</v>
      </c>
      <c r="D115" s="26">
        <v>98010000</v>
      </c>
      <c r="E115" s="26">
        <v>7262500</v>
      </c>
      <c r="F115" s="26">
        <v>7262300</v>
      </c>
      <c r="G115" s="26">
        <v>7262300</v>
      </c>
      <c r="H115" s="26">
        <v>7262300</v>
      </c>
      <c r="I115" s="27">
        <f t="shared" si="14"/>
        <v>7.4099581675339259</v>
      </c>
      <c r="J115" s="27">
        <f t="shared" si="15"/>
        <v>99.997246127366608</v>
      </c>
      <c r="K115" s="27">
        <f t="shared" si="16"/>
        <v>100</v>
      </c>
      <c r="L115" s="28">
        <f t="shared" si="17"/>
        <v>100</v>
      </c>
    </row>
    <row r="116" spans="2:12" ht="21" customHeight="1" x14ac:dyDescent="0.2">
      <c r="B116" s="43" t="s">
        <v>174</v>
      </c>
      <c r="C116" s="44" t="s">
        <v>175</v>
      </c>
      <c r="D116" s="26">
        <v>344187505</v>
      </c>
      <c r="E116" s="26">
        <v>49968930</v>
      </c>
      <c r="F116" s="26">
        <v>49968930</v>
      </c>
      <c r="G116" s="26">
        <v>49968930</v>
      </c>
      <c r="H116" s="26">
        <v>49968930</v>
      </c>
      <c r="I116" s="27">
        <f t="shared" si="14"/>
        <v>14.517938412668407</v>
      </c>
      <c r="J116" s="27">
        <f t="shared" si="15"/>
        <v>100</v>
      </c>
      <c r="K116" s="27">
        <f t="shared" si="16"/>
        <v>100</v>
      </c>
      <c r="L116" s="28">
        <f t="shared" si="17"/>
        <v>100</v>
      </c>
    </row>
    <row r="117" spans="2:12" ht="12.75" customHeight="1" x14ac:dyDescent="0.2">
      <c r="B117" s="43" t="s">
        <v>176</v>
      </c>
      <c r="C117" s="44" t="s">
        <v>177</v>
      </c>
      <c r="D117" s="26">
        <v>420228692</v>
      </c>
      <c r="E117" s="26">
        <v>418659840</v>
      </c>
      <c r="F117" s="26">
        <v>418659840</v>
      </c>
      <c r="G117" s="26">
        <v>418659840</v>
      </c>
      <c r="H117" s="26">
        <v>418659840</v>
      </c>
      <c r="I117" s="27">
        <f t="shared" si="14"/>
        <v>99.626667091070502</v>
      </c>
      <c r="J117" s="27">
        <f t="shared" si="15"/>
        <v>100</v>
      </c>
      <c r="K117" s="27">
        <f t="shared" si="16"/>
        <v>100</v>
      </c>
      <c r="L117" s="28">
        <f t="shared" si="17"/>
        <v>100</v>
      </c>
    </row>
    <row r="118" spans="2:12" ht="11.25" customHeight="1" x14ac:dyDescent="0.2">
      <c r="B118" s="43" t="s">
        <v>178</v>
      </c>
      <c r="C118" s="44" t="s">
        <v>179</v>
      </c>
      <c r="D118" s="26">
        <v>166617000</v>
      </c>
      <c r="E118" s="26">
        <v>0</v>
      </c>
      <c r="F118" s="26">
        <v>0</v>
      </c>
      <c r="G118" s="26">
        <v>0</v>
      </c>
      <c r="H118" s="26">
        <v>0</v>
      </c>
      <c r="I118" s="27">
        <f t="shared" si="14"/>
        <v>0</v>
      </c>
      <c r="J118" s="27">
        <v>0</v>
      </c>
      <c r="K118" s="27">
        <v>0</v>
      </c>
      <c r="L118" s="28">
        <v>0</v>
      </c>
    </row>
    <row r="119" spans="2:12" ht="12.75" customHeight="1" x14ac:dyDescent="0.2">
      <c r="B119" s="43" t="s">
        <v>180</v>
      </c>
      <c r="C119" s="44" t="s">
        <v>181</v>
      </c>
      <c r="D119" s="26">
        <v>50000000</v>
      </c>
      <c r="E119" s="26">
        <v>43713150</v>
      </c>
      <c r="F119" s="26">
        <v>43713150</v>
      </c>
      <c r="G119" s="26">
        <v>43713150</v>
      </c>
      <c r="H119" s="26">
        <v>43713150</v>
      </c>
      <c r="I119" s="27">
        <f t="shared" si="14"/>
        <v>87.426299999999998</v>
      </c>
      <c r="J119" s="27">
        <f t="shared" si="15"/>
        <v>100</v>
      </c>
      <c r="K119" s="27">
        <f t="shared" si="16"/>
        <v>100</v>
      </c>
      <c r="L119" s="28">
        <f t="shared" si="17"/>
        <v>100</v>
      </c>
    </row>
    <row r="120" spans="2:12" ht="22.5" x14ac:dyDescent="0.2">
      <c r="B120" s="43" t="s">
        <v>182</v>
      </c>
      <c r="C120" s="44" t="s">
        <v>183</v>
      </c>
      <c r="D120" s="26">
        <v>112000000</v>
      </c>
      <c r="E120" s="26">
        <v>0</v>
      </c>
      <c r="F120" s="26">
        <v>0</v>
      </c>
      <c r="G120" s="26">
        <v>0</v>
      </c>
      <c r="H120" s="26">
        <v>0</v>
      </c>
      <c r="I120" s="27">
        <f t="shared" si="14"/>
        <v>0</v>
      </c>
      <c r="J120" s="27">
        <v>0</v>
      </c>
      <c r="K120" s="27">
        <v>0</v>
      </c>
      <c r="L120" s="28">
        <v>0</v>
      </c>
    </row>
    <row r="121" spans="2:12" ht="22.5" x14ac:dyDescent="0.2">
      <c r="B121" s="43" t="s">
        <v>184</v>
      </c>
      <c r="C121" s="44" t="s">
        <v>185</v>
      </c>
      <c r="D121" s="26">
        <v>860710050</v>
      </c>
      <c r="E121" s="26">
        <v>0</v>
      </c>
      <c r="F121" s="26">
        <v>0</v>
      </c>
      <c r="G121" s="26">
        <v>0</v>
      </c>
      <c r="H121" s="26">
        <v>0</v>
      </c>
      <c r="I121" s="27">
        <f t="shared" si="14"/>
        <v>0</v>
      </c>
      <c r="J121" s="27">
        <v>0</v>
      </c>
      <c r="K121" s="27">
        <v>0</v>
      </c>
      <c r="L121" s="28">
        <v>0</v>
      </c>
    </row>
    <row r="122" spans="2:12" ht="22.5" x14ac:dyDescent="0.2">
      <c r="B122" s="29" t="s">
        <v>186</v>
      </c>
      <c r="C122" s="30" t="s">
        <v>187</v>
      </c>
      <c r="D122" s="31">
        <f>D123+D131+D133+D141</f>
        <v>8891292150</v>
      </c>
      <c r="E122" s="31">
        <v>7144745364</v>
      </c>
      <c r="F122" s="31">
        <v>6956418156</v>
      </c>
      <c r="G122" s="31">
        <v>1328421236</v>
      </c>
      <c r="H122" s="31">
        <v>1328421236</v>
      </c>
      <c r="I122" s="32">
        <f t="shared" si="14"/>
        <v>80.356659566067677</v>
      </c>
      <c r="J122" s="32">
        <f t="shared" si="15"/>
        <v>97.364115886495853</v>
      </c>
      <c r="K122" s="32">
        <f t="shared" si="16"/>
        <v>19.09633961342907</v>
      </c>
      <c r="L122" s="33">
        <f t="shared" si="17"/>
        <v>100</v>
      </c>
    </row>
    <row r="123" spans="2:12" ht="22.5" x14ac:dyDescent="0.2">
      <c r="B123" s="45" t="s">
        <v>188</v>
      </c>
      <c r="C123" s="46" t="s">
        <v>189</v>
      </c>
      <c r="D123" s="47">
        <f>D124+D125+D126+D127+D128+D129+D130</f>
        <v>7391528662</v>
      </c>
      <c r="E123" s="47">
        <v>6623918942</v>
      </c>
      <c r="F123" s="47">
        <v>6520252284</v>
      </c>
      <c r="G123" s="47">
        <v>1055040890</v>
      </c>
      <c r="H123" s="47">
        <v>1055040890</v>
      </c>
      <c r="I123" s="48">
        <f t="shared" si="14"/>
        <v>89.615007191322988</v>
      </c>
      <c r="J123" s="48">
        <f t="shared" si="15"/>
        <v>98.434964876416515</v>
      </c>
      <c r="K123" s="48">
        <f t="shared" si="16"/>
        <v>16.180982637573045</v>
      </c>
      <c r="L123" s="49">
        <f t="shared" si="17"/>
        <v>100</v>
      </c>
    </row>
    <row r="124" spans="2:12" ht="22.5" x14ac:dyDescent="0.2">
      <c r="B124" s="43" t="s">
        <v>190</v>
      </c>
      <c r="C124" s="44" t="s">
        <v>71</v>
      </c>
      <c r="D124" s="26">
        <v>317747112</v>
      </c>
      <c r="E124" s="26">
        <v>180000000</v>
      </c>
      <c r="F124" s="26">
        <v>129999999</v>
      </c>
      <c r="G124" s="26">
        <v>51999999</v>
      </c>
      <c r="H124" s="26">
        <v>51999999</v>
      </c>
      <c r="I124" s="27">
        <f t="shared" si="14"/>
        <v>56.648823294419117</v>
      </c>
      <c r="J124" s="27">
        <f t="shared" si="15"/>
        <v>72.22222166666667</v>
      </c>
      <c r="K124" s="27">
        <f t="shared" si="16"/>
        <v>39.99999953846153</v>
      </c>
      <c r="L124" s="28">
        <f t="shared" si="17"/>
        <v>100</v>
      </c>
    </row>
    <row r="125" spans="2:12" ht="12.75" customHeight="1" x14ac:dyDescent="0.2">
      <c r="B125" s="43" t="s">
        <v>191</v>
      </c>
      <c r="C125" s="44" t="s">
        <v>192</v>
      </c>
      <c r="D125" s="26">
        <v>230000000</v>
      </c>
      <c r="E125" s="26">
        <v>160000000</v>
      </c>
      <c r="F125" s="26">
        <v>110000000</v>
      </c>
      <c r="G125" s="26">
        <v>12595663</v>
      </c>
      <c r="H125" s="26">
        <v>12595663</v>
      </c>
      <c r="I125" s="27">
        <f t="shared" si="14"/>
        <v>69.565217391304344</v>
      </c>
      <c r="J125" s="27">
        <f t="shared" si="15"/>
        <v>68.75</v>
      </c>
      <c r="K125" s="27">
        <f t="shared" si="16"/>
        <v>11.450602727272727</v>
      </c>
      <c r="L125" s="28">
        <f t="shared" si="17"/>
        <v>100</v>
      </c>
    </row>
    <row r="126" spans="2:12" ht="12.75" customHeight="1" x14ac:dyDescent="0.2">
      <c r="B126" s="43" t="s">
        <v>193</v>
      </c>
      <c r="C126" s="44" t="s">
        <v>194</v>
      </c>
      <c r="D126" s="26">
        <v>2803770540</v>
      </c>
      <c r="E126" s="26">
        <v>2666914190</v>
      </c>
      <c r="F126" s="26">
        <v>2665914190</v>
      </c>
      <c r="G126" s="26">
        <v>195281214</v>
      </c>
      <c r="H126" s="26">
        <v>195281214</v>
      </c>
      <c r="I126" s="27">
        <f t="shared" si="14"/>
        <v>95.118846280480568</v>
      </c>
      <c r="J126" s="27">
        <f t="shared" si="15"/>
        <v>99.962503480473814</v>
      </c>
      <c r="K126" s="27">
        <f t="shared" si="16"/>
        <v>7.3251125160933999</v>
      </c>
      <c r="L126" s="28">
        <f t="shared" si="17"/>
        <v>100</v>
      </c>
    </row>
    <row r="127" spans="2:12" ht="12.75" customHeight="1" x14ac:dyDescent="0.2">
      <c r="B127" s="43" t="s">
        <v>195</v>
      </c>
      <c r="C127" s="44" t="s">
        <v>196</v>
      </c>
      <c r="D127" s="26">
        <v>2900000000</v>
      </c>
      <c r="E127" s="26">
        <v>2900000000</v>
      </c>
      <c r="F127" s="26">
        <v>2900000000</v>
      </c>
      <c r="G127" s="26">
        <v>436500000</v>
      </c>
      <c r="H127" s="26">
        <v>436500000</v>
      </c>
      <c r="I127" s="27">
        <f t="shared" si="14"/>
        <v>100</v>
      </c>
      <c r="J127" s="27">
        <f t="shared" si="15"/>
        <v>100</v>
      </c>
      <c r="K127" s="27">
        <f t="shared" si="16"/>
        <v>15.051724137931036</v>
      </c>
      <c r="L127" s="28">
        <f t="shared" si="17"/>
        <v>100</v>
      </c>
    </row>
    <row r="128" spans="2:12" ht="12.75" customHeight="1" thickBot="1" x14ac:dyDescent="0.25">
      <c r="B128" s="50" t="s">
        <v>197</v>
      </c>
      <c r="C128" s="51" t="s">
        <v>198</v>
      </c>
      <c r="D128" s="52">
        <v>190011010</v>
      </c>
      <c r="E128" s="52">
        <v>170355852</v>
      </c>
      <c r="F128" s="52">
        <v>168549195</v>
      </c>
      <c r="G128" s="52">
        <v>3613314</v>
      </c>
      <c r="H128" s="52">
        <v>3613314</v>
      </c>
      <c r="I128" s="53">
        <f t="shared" si="14"/>
        <v>89.655779420360957</v>
      </c>
      <c r="J128" s="53">
        <f t="shared" si="15"/>
        <v>98.93948051752281</v>
      </c>
      <c r="K128" s="53">
        <f t="shared" si="16"/>
        <v>2.1437741070196155</v>
      </c>
      <c r="L128" s="54">
        <f t="shared" si="17"/>
        <v>100</v>
      </c>
    </row>
    <row r="129" spans="2:12" ht="12.75" customHeight="1" x14ac:dyDescent="0.2">
      <c r="B129" s="39" t="s">
        <v>199</v>
      </c>
      <c r="C129" s="40" t="s">
        <v>200</v>
      </c>
      <c r="D129" s="18">
        <v>150000000</v>
      </c>
      <c r="E129" s="18">
        <v>149980000</v>
      </c>
      <c r="F129" s="18">
        <v>149120000</v>
      </c>
      <c r="G129" s="18">
        <v>31140000</v>
      </c>
      <c r="H129" s="18">
        <v>31140000</v>
      </c>
      <c r="I129" s="41">
        <f t="shared" si="14"/>
        <v>99.986666666666665</v>
      </c>
      <c r="J129" s="41">
        <f t="shared" si="15"/>
        <v>99.426590212028259</v>
      </c>
      <c r="K129" s="41">
        <f t="shared" si="16"/>
        <v>20.882510729613735</v>
      </c>
      <c r="L129" s="42">
        <f t="shared" si="17"/>
        <v>100</v>
      </c>
    </row>
    <row r="130" spans="2:12" ht="12.75" customHeight="1" x14ac:dyDescent="0.2">
      <c r="B130" s="43" t="s">
        <v>201</v>
      </c>
      <c r="C130" s="44" t="s">
        <v>202</v>
      </c>
      <c r="D130" s="26">
        <v>800000000</v>
      </c>
      <c r="E130" s="26">
        <v>396668900</v>
      </c>
      <c r="F130" s="26">
        <v>396668900</v>
      </c>
      <c r="G130" s="26">
        <v>323910700</v>
      </c>
      <c r="H130" s="26">
        <v>323910700</v>
      </c>
      <c r="I130" s="27">
        <f t="shared" si="14"/>
        <v>49.583612500000001</v>
      </c>
      <c r="J130" s="27">
        <f t="shared" si="15"/>
        <v>100</v>
      </c>
      <c r="K130" s="27">
        <f t="shared" si="16"/>
        <v>81.657699910429073</v>
      </c>
      <c r="L130" s="28">
        <f t="shared" si="17"/>
        <v>100</v>
      </c>
    </row>
    <row r="131" spans="2:12" ht="22.5" x14ac:dyDescent="0.2">
      <c r="B131" s="45" t="s">
        <v>203</v>
      </c>
      <c r="C131" s="46" t="s">
        <v>204</v>
      </c>
      <c r="D131" s="47">
        <f>D132</f>
        <v>60000000</v>
      </c>
      <c r="E131" s="47">
        <v>0</v>
      </c>
      <c r="F131" s="47">
        <v>0</v>
      </c>
      <c r="G131" s="47">
        <v>0</v>
      </c>
      <c r="H131" s="47">
        <v>0</v>
      </c>
      <c r="I131" s="48">
        <f t="shared" si="14"/>
        <v>0</v>
      </c>
      <c r="J131" s="48">
        <v>0</v>
      </c>
      <c r="K131" s="48">
        <v>0</v>
      </c>
      <c r="L131" s="49">
        <v>0</v>
      </c>
    </row>
    <row r="132" spans="2:12" ht="12.75" customHeight="1" x14ac:dyDescent="0.2">
      <c r="B132" s="43" t="s">
        <v>205</v>
      </c>
      <c r="C132" s="44" t="s">
        <v>206</v>
      </c>
      <c r="D132" s="26">
        <v>60000000</v>
      </c>
      <c r="E132" s="26">
        <v>0</v>
      </c>
      <c r="F132" s="26">
        <v>0</v>
      </c>
      <c r="G132" s="26">
        <v>0</v>
      </c>
      <c r="H132" s="26">
        <v>0</v>
      </c>
      <c r="I132" s="27">
        <f t="shared" si="14"/>
        <v>0</v>
      </c>
      <c r="J132" s="27">
        <v>0</v>
      </c>
      <c r="K132" s="27">
        <v>0</v>
      </c>
      <c r="L132" s="28">
        <v>0</v>
      </c>
    </row>
    <row r="133" spans="2:12" ht="22.5" x14ac:dyDescent="0.2">
      <c r="B133" s="45" t="s">
        <v>207</v>
      </c>
      <c r="C133" s="46" t="s">
        <v>208</v>
      </c>
      <c r="D133" s="47">
        <f>D134+D135+D136+D137+D138+D139+D140</f>
        <v>1159763488</v>
      </c>
      <c r="E133" s="47">
        <v>359991674</v>
      </c>
      <c r="F133" s="47">
        <v>275331124</v>
      </c>
      <c r="G133" s="47">
        <v>253080130.87</v>
      </c>
      <c r="H133" s="47">
        <v>253080130.87</v>
      </c>
      <c r="I133" s="48">
        <f t="shared" si="14"/>
        <v>31.040093754012027</v>
      </c>
      <c r="J133" s="48">
        <f t="shared" si="15"/>
        <v>76.482636651202114</v>
      </c>
      <c r="K133" s="48">
        <f t="shared" si="16"/>
        <v>91.918460649584972</v>
      </c>
      <c r="L133" s="49">
        <f t="shared" si="17"/>
        <v>100</v>
      </c>
    </row>
    <row r="134" spans="2:12" ht="12.75" customHeight="1" x14ac:dyDescent="0.2">
      <c r="B134" s="43" t="s">
        <v>209</v>
      </c>
      <c r="C134" s="44" t="s">
        <v>210</v>
      </c>
      <c r="D134" s="26">
        <v>300000000</v>
      </c>
      <c r="E134" s="26">
        <v>28701420</v>
      </c>
      <c r="F134" s="26">
        <v>28701420</v>
      </c>
      <c r="G134" s="26">
        <v>28701420</v>
      </c>
      <c r="H134" s="26">
        <v>28701420</v>
      </c>
      <c r="I134" s="27">
        <f t="shared" si="14"/>
        <v>9.5671400000000002</v>
      </c>
      <c r="J134" s="27">
        <f t="shared" si="15"/>
        <v>100</v>
      </c>
      <c r="K134" s="27">
        <f t="shared" si="16"/>
        <v>100</v>
      </c>
      <c r="L134" s="28">
        <f t="shared" si="17"/>
        <v>100</v>
      </c>
    </row>
    <row r="135" spans="2:12" ht="22.5" x14ac:dyDescent="0.2">
      <c r="B135" s="43" t="s">
        <v>211</v>
      </c>
      <c r="C135" s="44" t="s">
        <v>212</v>
      </c>
      <c r="D135" s="26">
        <v>133900000</v>
      </c>
      <c r="E135" s="26">
        <v>54527194</v>
      </c>
      <c r="F135" s="26">
        <v>54527194</v>
      </c>
      <c r="G135" s="26">
        <v>54527194</v>
      </c>
      <c r="H135" s="26">
        <v>54527194</v>
      </c>
      <c r="I135" s="27">
        <f t="shared" si="14"/>
        <v>40.722325616131442</v>
      </c>
      <c r="J135" s="27">
        <f t="shared" si="15"/>
        <v>100</v>
      </c>
      <c r="K135" s="27">
        <f t="shared" si="16"/>
        <v>100</v>
      </c>
      <c r="L135" s="28">
        <f t="shared" si="17"/>
        <v>100</v>
      </c>
    </row>
    <row r="136" spans="2:12" ht="12.75" customHeight="1" x14ac:dyDescent="0.2">
      <c r="B136" s="43" t="s">
        <v>213</v>
      </c>
      <c r="C136" s="44" t="s">
        <v>214</v>
      </c>
      <c r="D136" s="26">
        <v>25000000</v>
      </c>
      <c r="E136" s="26">
        <v>0</v>
      </c>
      <c r="F136" s="26">
        <v>0</v>
      </c>
      <c r="G136" s="26">
        <v>0</v>
      </c>
      <c r="H136" s="26">
        <v>0</v>
      </c>
      <c r="I136" s="27">
        <f t="shared" si="14"/>
        <v>0</v>
      </c>
      <c r="J136" s="27">
        <v>0</v>
      </c>
      <c r="K136" s="27">
        <v>0</v>
      </c>
      <c r="L136" s="28">
        <v>0</v>
      </c>
    </row>
    <row r="137" spans="2:12" ht="12.75" customHeight="1" x14ac:dyDescent="0.2">
      <c r="B137" s="43" t="s">
        <v>215</v>
      </c>
      <c r="C137" s="44" t="s">
        <v>95</v>
      </c>
      <c r="D137" s="26">
        <v>348063148</v>
      </c>
      <c r="E137" s="26">
        <v>0</v>
      </c>
      <c r="F137" s="26">
        <v>0</v>
      </c>
      <c r="G137" s="26">
        <v>0</v>
      </c>
      <c r="H137" s="26">
        <v>0</v>
      </c>
      <c r="I137" s="27">
        <f t="shared" si="14"/>
        <v>0</v>
      </c>
      <c r="J137" s="27">
        <v>0</v>
      </c>
      <c r="K137" s="27">
        <v>0</v>
      </c>
      <c r="L137" s="28">
        <v>0</v>
      </c>
    </row>
    <row r="138" spans="2:12" ht="22.5" x14ac:dyDescent="0.2">
      <c r="B138" s="43" t="s">
        <v>216</v>
      </c>
      <c r="C138" s="44" t="s">
        <v>217</v>
      </c>
      <c r="D138" s="26">
        <v>152800340</v>
      </c>
      <c r="E138" s="26">
        <v>152800000</v>
      </c>
      <c r="F138" s="26">
        <v>68139450</v>
      </c>
      <c r="G138" s="26">
        <v>67230924</v>
      </c>
      <c r="H138" s="26">
        <v>67230924</v>
      </c>
      <c r="I138" s="27">
        <f t="shared" si="14"/>
        <v>99.999777487406121</v>
      </c>
      <c r="J138" s="27">
        <f t="shared" si="15"/>
        <v>44.593880890052354</v>
      </c>
      <c r="K138" s="27">
        <f t="shared" si="16"/>
        <v>98.666666666666671</v>
      </c>
      <c r="L138" s="28">
        <f t="shared" si="17"/>
        <v>100</v>
      </c>
    </row>
    <row r="139" spans="2:12" ht="22.5" x14ac:dyDescent="0.2">
      <c r="B139" s="43" t="s">
        <v>218</v>
      </c>
      <c r="C139" s="44" t="s">
        <v>219</v>
      </c>
      <c r="D139" s="26">
        <v>63000000</v>
      </c>
      <c r="E139" s="26">
        <v>24500000</v>
      </c>
      <c r="F139" s="26">
        <v>24500000</v>
      </c>
      <c r="G139" s="26">
        <v>3157532.87</v>
      </c>
      <c r="H139" s="26">
        <v>3157532.87</v>
      </c>
      <c r="I139" s="27">
        <f t="shared" si="14"/>
        <v>38.888888888888893</v>
      </c>
      <c r="J139" s="27">
        <f t="shared" si="15"/>
        <v>100</v>
      </c>
      <c r="K139" s="27">
        <f t="shared" si="16"/>
        <v>12.887889265306123</v>
      </c>
      <c r="L139" s="28">
        <f t="shared" si="17"/>
        <v>100</v>
      </c>
    </row>
    <row r="140" spans="2:12" ht="12.75" customHeight="1" x14ac:dyDescent="0.2">
      <c r="B140" s="43" t="s">
        <v>220</v>
      </c>
      <c r="C140" s="44" t="s">
        <v>221</v>
      </c>
      <c r="D140" s="26">
        <v>137000000</v>
      </c>
      <c r="E140" s="26">
        <v>99463060</v>
      </c>
      <c r="F140" s="26">
        <v>99463060</v>
      </c>
      <c r="G140" s="26">
        <v>99463060</v>
      </c>
      <c r="H140" s="26">
        <v>99463060</v>
      </c>
      <c r="I140" s="27">
        <f t="shared" ref="I140:I207" si="18">E140/D140*100</f>
        <v>72.600773722627736</v>
      </c>
      <c r="J140" s="27">
        <f t="shared" ref="J140:J207" si="19">F140/E140*100</f>
        <v>100</v>
      </c>
      <c r="K140" s="27">
        <f t="shared" ref="K140:K207" si="20">G140/F140*100</f>
        <v>100</v>
      </c>
      <c r="L140" s="28">
        <f t="shared" ref="L140:L207" si="21">H140/G140*100</f>
        <v>100</v>
      </c>
    </row>
    <row r="141" spans="2:12" ht="22.5" x14ac:dyDescent="0.2">
      <c r="B141" s="45" t="s">
        <v>222</v>
      </c>
      <c r="C141" s="46" t="s">
        <v>223</v>
      </c>
      <c r="D141" s="47">
        <f>D142+D143+D144</f>
        <v>280000000</v>
      </c>
      <c r="E141" s="47">
        <v>160834748</v>
      </c>
      <c r="F141" s="47">
        <v>160834748</v>
      </c>
      <c r="G141" s="47">
        <v>20300215.129999999</v>
      </c>
      <c r="H141" s="47">
        <v>20300215.129999999</v>
      </c>
      <c r="I141" s="48">
        <f t="shared" si="18"/>
        <v>57.440981428571426</v>
      </c>
      <c r="J141" s="48">
        <f t="shared" si="19"/>
        <v>100</v>
      </c>
      <c r="K141" s="48">
        <f t="shared" si="20"/>
        <v>12.621784398232153</v>
      </c>
      <c r="L141" s="49">
        <f t="shared" si="21"/>
        <v>100</v>
      </c>
    </row>
    <row r="142" spans="2:12" ht="12.75" customHeight="1" x14ac:dyDescent="0.2">
      <c r="B142" s="43" t="s">
        <v>224</v>
      </c>
      <c r="C142" s="44" t="s">
        <v>225</v>
      </c>
      <c r="D142" s="26">
        <v>130000000</v>
      </c>
      <c r="E142" s="26">
        <v>40834748</v>
      </c>
      <c r="F142" s="26">
        <v>40834748</v>
      </c>
      <c r="G142" s="26">
        <v>4834748</v>
      </c>
      <c r="H142" s="26">
        <v>4834748</v>
      </c>
      <c r="I142" s="27">
        <f t="shared" si="18"/>
        <v>31.411344615384618</v>
      </c>
      <c r="J142" s="27">
        <f t="shared" si="19"/>
        <v>100</v>
      </c>
      <c r="K142" s="27">
        <f t="shared" si="20"/>
        <v>11.839788995391865</v>
      </c>
      <c r="L142" s="28">
        <f t="shared" si="21"/>
        <v>100</v>
      </c>
    </row>
    <row r="143" spans="2:12" ht="12.75" customHeight="1" x14ac:dyDescent="0.2">
      <c r="B143" s="43" t="s">
        <v>226</v>
      </c>
      <c r="C143" s="44" t="s">
        <v>227</v>
      </c>
      <c r="D143" s="26">
        <v>30000000</v>
      </c>
      <c r="E143" s="26">
        <v>0</v>
      </c>
      <c r="F143" s="26">
        <v>0</v>
      </c>
      <c r="G143" s="26">
        <v>0</v>
      </c>
      <c r="H143" s="26">
        <v>0</v>
      </c>
      <c r="I143" s="27">
        <f t="shared" si="18"/>
        <v>0</v>
      </c>
      <c r="J143" s="27">
        <v>0</v>
      </c>
      <c r="K143" s="27">
        <v>0</v>
      </c>
      <c r="L143" s="28">
        <v>0</v>
      </c>
    </row>
    <row r="144" spans="2:12" ht="22.5" x14ac:dyDescent="0.2">
      <c r="B144" s="43" t="s">
        <v>228</v>
      </c>
      <c r="C144" s="44" t="s">
        <v>229</v>
      </c>
      <c r="D144" s="26">
        <v>120000000</v>
      </c>
      <c r="E144" s="26">
        <v>120000000</v>
      </c>
      <c r="F144" s="26">
        <v>120000000</v>
      </c>
      <c r="G144" s="26">
        <v>15465467.130000001</v>
      </c>
      <c r="H144" s="26">
        <v>15465467.130000001</v>
      </c>
      <c r="I144" s="27">
        <f t="shared" si="18"/>
        <v>100</v>
      </c>
      <c r="J144" s="27">
        <f t="shared" si="19"/>
        <v>100</v>
      </c>
      <c r="K144" s="27">
        <f t="shared" si="20"/>
        <v>12.887889275000001</v>
      </c>
      <c r="L144" s="28">
        <f t="shared" si="21"/>
        <v>100</v>
      </c>
    </row>
    <row r="145" spans="2:12" x14ac:dyDescent="0.2">
      <c r="B145" s="43"/>
      <c r="C145" s="44"/>
      <c r="D145" s="26"/>
      <c r="E145" s="26"/>
      <c r="F145" s="26"/>
      <c r="G145" s="26"/>
      <c r="H145" s="26"/>
      <c r="I145" s="27"/>
      <c r="J145" s="27"/>
      <c r="K145" s="27"/>
      <c r="L145" s="28"/>
    </row>
    <row r="146" spans="2:12" ht="12.75" customHeight="1" x14ac:dyDescent="0.2">
      <c r="B146" s="29" t="s">
        <v>230</v>
      </c>
      <c r="C146" s="30" t="s">
        <v>231</v>
      </c>
      <c r="D146" s="31">
        <f>D148+D153+D158</f>
        <v>74610424788</v>
      </c>
      <c r="E146" s="31">
        <v>10643113093</v>
      </c>
      <c r="F146" s="31">
        <v>10638570463</v>
      </c>
      <c r="G146" s="31">
        <v>10638570463</v>
      </c>
      <c r="H146" s="31">
        <v>10638570463</v>
      </c>
      <c r="I146" s="32">
        <f t="shared" si="18"/>
        <v>14.264914217070359</v>
      </c>
      <c r="J146" s="32">
        <f t="shared" si="19"/>
        <v>99.957318596915144</v>
      </c>
      <c r="K146" s="32">
        <f t="shared" si="20"/>
        <v>100</v>
      </c>
      <c r="L146" s="33">
        <f t="shared" si="21"/>
        <v>100</v>
      </c>
    </row>
    <row r="147" spans="2:12" ht="12.75" customHeight="1" x14ac:dyDescent="0.2">
      <c r="B147" s="29"/>
      <c r="C147" s="30"/>
      <c r="D147" s="31"/>
      <c r="E147" s="31"/>
      <c r="F147" s="31"/>
      <c r="G147" s="31"/>
      <c r="H147" s="31"/>
      <c r="I147" s="32"/>
      <c r="J147" s="32"/>
      <c r="K147" s="32"/>
      <c r="L147" s="33"/>
    </row>
    <row r="148" spans="2:12" ht="12.75" customHeight="1" x14ac:dyDescent="0.2">
      <c r="B148" s="29" t="s">
        <v>232</v>
      </c>
      <c r="C148" s="30" t="s">
        <v>233</v>
      </c>
      <c r="D148" s="31">
        <f>D149+D151</f>
        <v>44127074404</v>
      </c>
      <c r="E148" s="31">
        <v>5237320994</v>
      </c>
      <c r="F148" s="31">
        <v>5232778364</v>
      </c>
      <c r="G148" s="31">
        <v>5232778364</v>
      </c>
      <c r="H148" s="31">
        <v>5232778364</v>
      </c>
      <c r="I148" s="32">
        <f t="shared" si="18"/>
        <v>11.868724733596322</v>
      </c>
      <c r="J148" s="32">
        <f t="shared" si="19"/>
        <v>99.913264243203642</v>
      </c>
      <c r="K148" s="32">
        <f t="shared" si="20"/>
        <v>100</v>
      </c>
      <c r="L148" s="33">
        <f t="shared" si="21"/>
        <v>100</v>
      </c>
    </row>
    <row r="149" spans="2:12" ht="12.75" customHeight="1" x14ac:dyDescent="0.2">
      <c r="B149" s="29" t="s">
        <v>234</v>
      </c>
      <c r="C149" s="30" t="s">
        <v>235</v>
      </c>
      <c r="D149" s="31">
        <f>D150</f>
        <v>44044570032</v>
      </c>
      <c r="E149" s="31">
        <v>5237320994</v>
      </c>
      <c r="F149" s="31">
        <v>5232778364</v>
      </c>
      <c r="G149" s="31">
        <v>5232778364</v>
      </c>
      <c r="H149" s="31">
        <v>5232778364</v>
      </c>
      <c r="I149" s="32">
        <f t="shared" si="18"/>
        <v>11.890957251245485</v>
      </c>
      <c r="J149" s="32">
        <f t="shared" si="19"/>
        <v>99.913264243203642</v>
      </c>
      <c r="K149" s="32">
        <f t="shared" si="20"/>
        <v>100</v>
      </c>
      <c r="L149" s="33">
        <f t="shared" si="21"/>
        <v>100</v>
      </c>
    </row>
    <row r="150" spans="2:12" ht="22.5" x14ac:dyDescent="0.2">
      <c r="B150" s="43" t="s">
        <v>236</v>
      </c>
      <c r="C150" s="44" t="s">
        <v>237</v>
      </c>
      <c r="D150" s="26">
        <v>44044570032</v>
      </c>
      <c r="E150" s="26">
        <v>5237320994</v>
      </c>
      <c r="F150" s="26">
        <v>5232778364</v>
      </c>
      <c r="G150" s="26">
        <v>5232778364</v>
      </c>
      <c r="H150" s="26">
        <v>5232778364</v>
      </c>
      <c r="I150" s="27">
        <f t="shared" si="18"/>
        <v>11.890957251245485</v>
      </c>
      <c r="J150" s="27">
        <f t="shared" si="19"/>
        <v>99.913264243203642</v>
      </c>
      <c r="K150" s="27">
        <f t="shared" si="20"/>
        <v>100</v>
      </c>
      <c r="L150" s="28">
        <f t="shared" si="21"/>
        <v>100</v>
      </c>
    </row>
    <row r="151" spans="2:12" ht="22.5" x14ac:dyDescent="0.2">
      <c r="B151" s="29" t="s">
        <v>238</v>
      </c>
      <c r="C151" s="30" t="s">
        <v>239</v>
      </c>
      <c r="D151" s="31">
        <f>D152</f>
        <v>82504372</v>
      </c>
      <c r="E151" s="31">
        <v>0</v>
      </c>
      <c r="F151" s="31">
        <v>0</v>
      </c>
      <c r="G151" s="31">
        <v>0</v>
      </c>
      <c r="H151" s="31">
        <v>0</v>
      </c>
      <c r="I151" s="32">
        <f t="shared" si="18"/>
        <v>0</v>
      </c>
      <c r="J151" s="32">
        <v>0</v>
      </c>
      <c r="K151" s="32">
        <v>0</v>
      </c>
      <c r="L151" s="33">
        <v>0</v>
      </c>
    </row>
    <row r="152" spans="2:12" ht="22.5" x14ac:dyDescent="0.2">
      <c r="B152" s="43" t="s">
        <v>240</v>
      </c>
      <c r="C152" s="44" t="s">
        <v>241</v>
      </c>
      <c r="D152" s="26">
        <v>82504372</v>
      </c>
      <c r="E152" s="26">
        <v>0</v>
      </c>
      <c r="F152" s="26">
        <v>0</v>
      </c>
      <c r="G152" s="26">
        <v>0</v>
      </c>
      <c r="H152" s="26">
        <v>0</v>
      </c>
      <c r="I152" s="27">
        <f t="shared" si="18"/>
        <v>0</v>
      </c>
      <c r="J152" s="27">
        <v>0</v>
      </c>
      <c r="K152" s="27">
        <v>0</v>
      </c>
      <c r="L152" s="28">
        <v>0</v>
      </c>
    </row>
    <row r="153" spans="2:12" ht="22.5" x14ac:dyDescent="0.2">
      <c r="B153" s="29" t="s">
        <v>242</v>
      </c>
      <c r="C153" s="30" t="s">
        <v>239</v>
      </c>
      <c r="D153" s="31">
        <f>D154</f>
        <v>27583762922</v>
      </c>
      <c r="E153" s="31">
        <v>5405792099</v>
      </c>
      <c r="F153" s="31">
        <v>5405792099</v>
      </c>
      <c r="G153" s="31">
        <v>5405792099</v>
      </c>
      <c r="H153" s="31">
        <v>5405792099</v>
      </c>
      <c r="I153" s="32">
        <f t="shared" si="18"/>
        <v>19.597732601915961</v>
      </c>
      <c r="J153" s="32">
        <f t="shared" si="19"/>
        <v>100</v>
      </c>
      <c r="K153" s="32">
        <f t="shared" si="20"/>
        <v>100</v>
      </c>
      <c r="L153" s="33">
        <f t="shared" si="21"/>
        <v>100</v>
      </c>
    </row>
    <row r="154" spans="2:12" ht="23.25" thickBot="1" x14ac:dyDescent="0.25">
      <c r="B154" s="63" t="s">
        <v>243</v>
      </c>
      <c r="C154" s="64" t="s">
        <v>244</v>
      </c>
      <c r="D154" s="65">
        <f>D155+D156+D157</f>
        <v>27583762922</v>
      </c>
      <c r="E154" s="65">
        <v>5405792099</v>
      </c>
      <c r="F154" s="65">
        <v>5405792099</v>
      </c>
      <c r="G154" s="65">
        <v>5405792099</v>
      </c>
      <c r="H154" s="65">
        <v>5405792099</v>
      </c>
      <c r="I154" s="66">
        <f t="shared" si="18"/>
        <v>19.597732601915961</v>
      </c>
      <c r="J154" s="66">
        <f t="shared" si="19"/>
        <v>100</v>
      </c>
      <c r="K154" s="66">
        <f t="shared" si="20"/>
        <v>100</v>
      </c>
      <c r="L154" s="67">
        <f t="shared" si="21"/>
        <v>100</v>
      </c>
    </row>
    <row r="155" spans="2:12" ht="22.5" x14ac:dyDescent="0.2">
      <c r="B155" s="39" t="s">
        <v>245</v>
      </c>
      <c r="C155" s="40" t="s">
        <v>246</v>
      </c>
      <c r="D155" s="18">
        <v>545574330</v>
      </c>
      <c r="E155" s="18">
        <v>4230866</v>
      </c>
      <c r="F155" s="18">
        <v>4230866</v>
      </c>
      <c r="G155" s="18">
        <v>4230866</v>
      </c>
      <c r="H155" s="18">
        <v>4230866</v>
      </c>
      <c r="I155" s="41">
        <f t="shared" si="18"/>
        <v>0.77548846552219564</v>
      </c>
      <c r="J155" s="41">
        <f t="shared" si="19"/>
        <v>100</v>
      </c>
      <c r="K155" s="41">
        <f t="shared" si="20"/>
        <v>100</v>
      </c>
      <c r="L155" s="42">
        <f t="shared" si="21"/>
        <v>100</v>
      </c>
    </row>
    <row r="156" spans="2:12" ht="33.75" x14ac:dyDescent="0.2">
      <c r="B156" s="43" t="s">
        <v>247</v>
      </c>
      <c r="C156" s="44" t="s">
        <v>248</v>
      </c>
      <c r="D156" s="26">
        <v>23469022011</v>
      </c>
      <c r="E156" s="26">
        <v>5401561233</v>
      </c>
      <c r="F156" s="26">
        <v>5401561233</v>
      </c>
      <c r="G156" s="26">
        <v>5401561233</v>
      </c>
      <c r="H156" s="26">
        <v>5401561233</v>
      </c>
      <c r="I156" s="27">
        <f t="shared" si="18"/>
        <v>23.015706536336587</v>
      </c>
      <c r="J156" s="27">
        <f t="shared" si="19"/>
        <v>100</v>
      </c>
      <c r="K156" s="27">
        <f t="shared" si="20"/>
        <v>100</v>
      </c>
      <c r="L156" s="28">
        <f t="shared" si="21"/>
        <v>100</v>
      </c>
    </row>
    <row r="157" spans="2:12" ht="22.5" x14ac:dyDescent="0.2">
      <c r="B157" s="43" t="s">
        <v>249</v>
      </c>
      <c r="C157" s="44" t="s">
        <v>250</v>
      </c>
      <c r="D157" s="26">
        <v>3569166581</v>
      </c>
      <c r="E157" s="26">
        <v>0</v>
      </c>
      <c r="F157" s="26">
        <v>0</v>
      </c>
      <c r="G157" s="26">
        <v>0</v>
      </c>
      <c r="H157" s="26">
        <v>0</v>
      </c>
      <c r="I157" s="27">
        <f t="shared" si="18"/>
        <v>0</v>
      </c>
      <c r="J157" s="27">
        <v>0</v>
      </c>
      <c r="K157" s="27">
        <v>0</v>
      </c>
      <c r="L157" s="28">
        <v>0</v>
      </c>
    </row>
    <row r="158" spans="2:12" ht="22.5" x14ac:dyDescent="0.2">
      <c r="B158" s="29" t="s">
        <v>251</v>
      </c>
      <c r="C158" s="30" t="s">
        <v>252</v>
      </c>
      <c r="D158" s="31">
        <f>D159</f>
        <v>2899587462</v>
      </c>
      <c r="E158" s="31">
        <v>0</v>
      </c>
      <c r="F158" s="31">
        <v>0</v>
      </c>
      <c r="G158" s="31">
        <v>0</v>
      </c>
      <c r="H158" s="31">
        <v>0</v>
      </c>
      <c r="I158" s="32">
        <f t="shared" si="18"/>
        <v>0</v>
      </c>
      <c r="J158" s="32">
        <v>0</v>
      </c>
      <c r="K158" s="32">
        <v>0</v>
      </c>
      <c r="L158" s="33">
        <v>0</v>
      </c>
    </row>
    <row r="159" spans="2:12" ht="12.75" customHeight="1" x14ac:dyDescent="0.2">
      <c r="B159" s="29" t="s">
        <v>253</v>
      </c>
      <c r="C159" s="30" t="s">
        <v>235</v>
      </c>
      <c r="D159" s="31">
        <f>D160</f>
        <v>2899587462</v>
      </c>
      <c r="E159" s="31">
        <v>0</v>
      </c>
      <c r="F159" s="31">
        <v>0</v>
      </c>
      <c r="G159" s="31">
        <v>0</v>
      </c>
      <c r="H159" s="31">
        <v>0</v>
      </c>
      <c r="I159" s="32">
        <f t="shared" si="18"/>
        <v>0</v>
      </c>
      <c r="J159" s="32">
        <v>0</v>
      </c>
      <c r="K159" s="32">
        <v>0</v>
      </c>
      <c r="L159" s="33">
        <v>0</v>
      </c>
    </row>
    <row r="160" spans="2:12" ht="22.5" x14ac:dyDescent="0.2">
      <c r="B160" s="43" t="s">
        <v>254</v>
      </c>
      <c r="C160" s="44" t="s">
        <v>246</v>
      </c>
      <c r="D160" s="26">
        <v>2899587462</v>
      </c>
      <c r="E160" s="26">
        <v>0</v>
      </c>
      <c r="F160" s="26">
        <v>0</v>
      </c>
      <c r="G160" s="26">
        <v>0</v>
      </c>
      <c r="H160" s="26">
        <v>0</v>
      </c>
      <c r="I160" s="27">
        <f t="shared" si="18"/>
        <v>0</v>
      </c>
      <c r="J160" s="27">
        <v>0</v>
      </c>
      <c r="K160" s="27">
        <v>0</v>
      </c>
      <c r="L160" s="28">
        <v>0</v>
      </c>
    </row>
    <row r="161" spans="2:12" x14ac:dyDescent="0.2">
      <c r="B161" s="43"/>
      <c r="C161" s="44"/>
      <c r="D161" s="26"/>
      <c r="E161" s="26"/>
      <c r="F161" s="26"/>
      <c r="G161" s="26"/>
      <c r="H161" s="26"/>
      <c r="I161" s="27"/>
      <c r="J161" s="27"/>
      <c r="K161" s="27"/>
      <c r="L161" s="28"/>
    </row>
    <row r="162" spans="2:12" ht="12.75" customHeight="1" x14ac:dyDescent="0.2">
      <c r="B162" s="29" t="s">
        <v>255</v>
      </c>
      <c r="C162" s="30" t="s">
        <v>256</v>
      </c>
      <c r="D162" s="31">
        <f>D164+D185+D204+D209</f>
        <v>42292524936</v>
      </c>
      <c r="E162" s="31">
        <v>15757218778</v>
      </c>
      <c r="F162" s="31">
        <v>9350639479</v>
      </c>
      <c r="G162" s="31">
        <v>4245777039</v>
      </c>
      <c r="H162" s="31">
        <v>4245777039</v>
      </c>
      <c r="I162" s="32">
        <f t="shared" si="18"/>
        <v>37.257692232480615</v>
      </c>
      <c r="J162" s="32">
        <f t="shared" si="19"/>
        <v>59.341941054059788</v>
      </c>
      <c r="K162" s="32">
        <f t="shared" si="20"/>
        <v>45.406274603307267</v>
      </c>
      <c r="L162" s="33">
        <f t="shared" si="21"/>
        <v>100</v>
      </c>
    </row>
    <row r="163" spans="2:12" ht="12.75" customHeight="1" x14ac:dyDescent="0.2">
      <c r="B163" s="29"/>
      <c r="C163" s="30"/>
      <c r="D163" s="31"/>
      <c r="E163" s="31"/>
      <c r="F163" s="31"/>
      <c r="G163" s="31"/>
      <c r="H163" s="31"/>
      <c r="I163" s="32"/>
      <c r="J163" s="32"/>
      <c r="K163" s="32"/>
      <c r="L163" s="33"/>
    </row>
    <row r="164" spans="2:12" ht="20.25" customHeight="1" x14ac:dyDescent="0.2">
      <c r="B164" s="29" t="s">
        <v>257</v>
      </c>
      <c r="C164" s="30" t="s">
        <v>258</v>
      </c>
      <c r="D164" s="31">
        <f>D165+D168+D180</f>
        <v>6181921764</v>
      </c>
      <c r="E164" s="31">
        <v>1172309646</v>
      </c>
      <c r="F164" s="31">
        <v>584846753</v>
      </c>
      <c r="G164" s="31">
        <v>229915144</v>
      </c>
      <c r="H164" s="31">
        <v>229915144</v>
      </c>
      <c r="I164" s="32">
        <f t="shared" si="18"/>
        <v>18.963514757285758</v>
      </c>
      <c r="J164" s="32">
        <f t="shared" si="19"/>
        <v>49.888419411674789</v>
      </c>
      <c r="K164" s="32">
        <f t="shared" si="20"/>
        <v>39.312032223935425</v>
      </c>
      <c r="L164" s="33">
        <f t="shared" si="21"/>
        <v>100</v>
      </c>
    </row>
    <row r="165" spans="2:12" ht="12.75" customHeight="1" x14ac:dyDescent="0.2">
      <c r="B165" s="29" t="s">
        <v>259</v>
      </c>
      <c r="C165" s="30" t="s">
        <v>260</v>
      </c>
      <c r="D165" s="31">
        <f>D166</f>
        <v>2026133813</v>
      </c>
      <c r="E165" s="31">
        <v>581268896</v>
      </c>
      <c r="F165" s="31">
        <v>177256124</v>
      </c>
      <c r="G165" s="31">
        <v>67756124</v>
      </c>
      <c r="H165" s="31">
        <v>67756124</v>
      </c>
      <c r="I165" s="32">
        <f t="shared" si="18"/>
        <v>28.688573887395069</v>
      </c>
      <c r="J165" s="32">
        <f t="shared" si="19"/>
        <v>30.494685888026595</v>
      </c>
      <c r="K165" s="32">
        <f t="shared" si="20"/>
        <v>38.224983414395318</v>
      </c>
      <c r="L165" s="33">
        <f t="shared" si="21"/>
        <v>100</v>
      </c>
    </row>
    <row r="166" spans="2:12" ht="12.75" customHeight="1" x14ac:dyDescent="0.2">
      <c r="B166" s="45" t="s">
        <v>261</v>
      </c>
      <c r="C166" s="46" t="s">
        <v>262</v>
      </c>
      <c r="D166" s="47">
        <f>D167</f>
        <v>2026133813</v>
      </c>
      <c r="E166" s="47">
        <v>581268896</v>
      </c>
      <c r="F166" s="47">
        <v>177256124</v>
      </c>
      <c r="G166" s="47">
        <v>67756124</v>
      </c>
      <c r="H166" s="47">
        <v>67756124</v>
      </c>
      <c r="I166" s="48">
        <f t="shared" si="18"/>
        <v>28.688573887395069</v>
      </c>
      <c r="J166" s="48">
        <f t="shared" si="19"/>
        <v>30.494685888026595</v>
      </c>
      <c r="K166" s="48">
        <f t="shared" si="20"/>
        <v>38.224983414395318</v>
      </c>
      <c r="L166" s="49">
        <f t="shared" si="21"/>
        <v>100</v>
      </c>
    </row>
    <row r="167" spans="2:12" ht="12.75" customHeight="1" x14ac:dyDescent="0.2">
      <c r="B167" s="43" t="s">
        <v>263</v>
      </c>
      <c r="C167" s="44" t="s">
        <v>264</v>
      </c>
      <c r="D167" s="26">
        <v>2026133813</v>
      </c>
      <c r="E167" s="26">
        <v>581268896</v>
      </c>
      <c r="F167" s="26">
        <v>177256124</v>
      </c>
      <c r="G167" s="26">
        <v>67756124</v>
      </c>
      <c r="H167" s="26">
        <v>67756124</v>
      </c>
      <c r="I167" s="27">
        <f t="shared" si="18"/>
        <v>28.688573887395069</v>
      </c>
      <c r="J167" s="27">
        <f t="shared" si="19"/>
        <v>30.494685888026595</v>
      </c>
      <c r="K167" s="27">
        <f t="shared" si="20"/>
        <v>38.224983414395318</v>
      </c>
      <c r="L167" s="28">
        <f t="shared" si="21"/>
        <v>100</v>
      </c>
    </row>
    <row r="168" spans="2:12" ht="22.5" x14ac:dyDescent="0.2">
      <c r="B168" s="29" t="s">
        <v>265</v>
      </c>
      <c r="C168" s="30" t="s">
        <v>266</v>
      </c>
      <c r="D168" s="31">
        <f>D169+D178</f>
        <v>3614834145</v>
      </c>
      <c r="E168" s="31">
        <v>535599488</v>
      </c>
      <c r="F168" s="31">
        <v>353232267</v>
      </c>
      <c r="G168" s="31">
        <v>138537823</v>
      </c>
      <c r="H168" s="31">
        <v>138537823</v>
      </c>
      <c r="I168" s="32">
        <f t="shared" si="18"/>
        <v>14.81670988254981</v>
      </c>
      <c r="J168" s="32">
        <f t="shared" si="19"/>
        <v>65.950822380173747</v>
      </c>
      <c r="K168" s="32">
        <f t="shared" si="20"/>
        <v>39.220036203544225</v>
      </c>
      <c r="L168" s="33">
        <f t="shared" si="21"/>
        <v>100</v>
      </c>
    </row>
    <row r="169" spans="2:12" ht="22.5" x14ac:dyDescent="0.2">
      <c r="B169" s="45" t="s">
        <v>267</v>
      </c>
      <c r="C169" s="46" t="s">
        <v>268</v>
      </c>
      <c r="D169" s="47">
        <f>D170+D171+D172+D173+D174+D175+D176+D177</f>
        <v>1220307372</v>
      </c>
      <c r="E169" s="47">
        <v>535599488</v>
      </c>
      <c r="F169" s="47">
        <v>353232267</v>
      </c>
      <c r="G169" s="47">
        <v>138537823</v>
      </c>
      <c r="H169" s="47">
        <v>138537823</v>
      </c>
      <c r="I169" s="48">
        <f t="shared" si="18"/>
        <v>43.890539407476432</v>
      </c>
      <c r="J169" s="48">
        <f t="shared" si="19"/>
        <v>65.950822380173747</v>
      </c>
      <c r="K169" s="48">
        <f t="shared" si="20"/>
        <v>39.220036203544225</v>
      </c>
      <c r="L169" s="49">
        <f t="shared" si="21"/>
        <v>100</v>
      </c>
    </row>
    <row r="170" spans="2:12" ht="12.75" customHeight="1" x14ac:dyDescent="0.2">
      <c r="B170" s="43" t="s">
        <v>269</v>
      </c>
      <c r="C170" s="44" t="s">
        <v>270</v>
      </c>
      <c r="D170" s="26">
        <v>50000000</v>
      </c>
      <c r="E170" s="26">
        <v>2878111</v>
      </c>
      <c r="F170" s="26">
        <v>1779601</v>
      </c>
      <c r="G170" s="26">
        <v>1779601</v>
      </c>
      <c r="H170" s="26">
        <v>1779601</v>
      </c>
      <c r="I170" s="27">
        <f t="shared" si="18"/>
        <v>5.7562219999999993</v>
      </c>
      <c r="J170" s="27">
        <f t="shared" si="19"/>
        <v>61.832257338233312</v>
      </c>
      <c r="K170" s="27">
        <f t="shared" si="20"/>
        <v>100</v>
      </c>
      <c r="L170" s="28">
        <f t="shared" si="21"/>
        <v>100</v>
      </c>
    </row>
    <row r="171" spans="2:12" ht="12.75" customHeight="1" x14ac:dyDescent="0.2">
      <c r="B171" s="43" t="s">
        <v>271</v>
      </c>
      <c r="C171" s="44" t="s">
        <v>272</v>
      </c>
      <c r="D171" s="26">
        <v>32000000</v>
      </c>
      <c r="E171" s="26">
        <v>0</v>
      </c>
      <c r="F171" s="26">
        <v>0</v>
      </c>
      <c r="G171" s="26">
        <v>0</v>
      </c>
      <c r="H171" s="26">
        <v>0</v>
      </c>
      <c r="I171" s="27">
        <f t="shared" si="18"/>
        <v>0</v>
      </c>
      <c r="J171" s="27">
        <v>0</v>
      </c>
      <c r="K171" s="27">
        <v>0</v>
      </c>
      <c r="L171" s="28">
        <v>0</v>
      </c>
    </row>
    <row r="172" spans="2:12" ht="12.75" customHeight="1" x14ac:dyDescent="0.2">
      <c r="B172" s="43" t="s">
        <v>273</v>
      </c>
      <c r="C172" s="44" t="s">
        <v>274</v>
      </c>
      <c r="D172" s="26">
        <v>263723105</v>
      </c>
      <c r="E172" s="26">
        <v>208482691</v>
      </c>
      <c r="F172" s="26">
        <v>157727691</v>
      </c>
      <c r="G172" s="26">
        <v>58252691</v>
      </c>
      <c r="H172" s="26">
        <v>58252691</v>
      </c>
      <c r="I172" s="27">
        <f t="shared" si="18"/>
        <v>79.053631269812328</v>
      </c>
      <c r="J172" s="27">
        <f t="shared" si="19"/>
        <v>75.655053301283417</v>
      </c>
      <c r="K172" s="27">
        <f t="shared" si="20"/>
        <v>36.932443904222247</v>
      </c>
      <c r="L172" s="28">
        <f t="shared" si="21"/>
        <v>100</v>
      </c>
    </row>
    <row r="173" spans="2:12" ht="20.25" customHeight="1" x14ac:dyDescent="0.2">
      <c r="B173" s="43" t="s">
        <v>275</v>
      </c>
      <c r="C173" s="44" t="s">
        <v>276</v>
      </c>
      <c r="D173" s="26">
        <v>50000000</v>
      </c>
      <c r="E173" s="26">
        <v>0</v>
      </c>
      <c r="F173" s="26">
        <v>0</v>
      </c>
      <c r="G173" s="26">
        <v>0</v>
      </c>
      <c r="H173" s="26">
        <v>0</v>
      </c>
      <c r="I173" s="27">
        <f t="shared" si="18"/>
        <v>0</v>
      </c>
      <c r="J173" s="27">
        <v>0</v>
      </c>
      <c r="K173" s="27">
        <v>0</v>
      </c>
      <c r="L173" s="28">
        <v>0</v>
      </c>
    </row>
    <row r="174" spans="2:12" ht="22.5" x14ac:dyDescent="0.2">
      <c r="B174" s="43" t="s">
        <v>277</v>
      </c>
      <c r="C174" s="44" t="s">
        <v>278</v>
      </c>
      <c r="D174" s="26">
        <v>510000000</v>
      </c>
      <c r="E174" s="26">
        <v>48228320</v>
      </c>
      <c r="F174" s="26">
        <v>0</v>
      </c>
      <c r="G174" s="26">
        <v>0</v>
      </c>
      <c r="H174" s="26">
        <v>0</v>
      </c>
      <c r="I174" s="27">
        <f t="shared" si="18"/>
        <v>9.4565333333333328</v>
      </c>
      <c r="J174" s="27">
        <f t="shared" si="19"/>
        <v>0</v>
      </c>
      <c r="K174" s="27">
        <v>0</v>
      </c>
      <c r="L174" s="28">
        <v>0</v>
      </c>
    </row>
    <row r="175" spans="2:12" ht="22.5" x14ac:dyDescent="0.2">
      <c r="B175" s="43" t="s">
        <v>279</v>
      </c>
      <c r="C175" s="44" t="s">
        <v>280</v>
      </c>
      <c r="D175" s="26">
        <v>68694050</v>
      </c>
      <c r="E175" s="26">
        <v>68694050</v>
      </c>
      <c r="F175" s="26">
        <v>68694050</v>
      </c>
      <c r="G175" s="26">
        <v>68694050</v>
      </c>
      <c r="H175" s="26">
        <v>68694050</v>
      </c>
      <c r="I175" s="27">
        <f t="shared" si="18"/>
        <v>100</v>
      </c>
      <c r="J175" s="27">
        <f t="shared" si="19"/>
        <v>100</v>
      </c>
      <c r="K175" s="27">
        <f t="shared" si="20"/>
        <v>100</v>
      </c>
      <c r="L175" s="28">
        <f t="shared" si="21"/>
        <v>100</v>
      </c>
    </row>
    <row r="176" spans="2:12" ht="12.75" customHeight="1" x14ac:dyDescent="0.2">
      <c r="B176" s="43" t="s">
        <v>281</v>
      </c>
      <c r="C176" s="44" t="s">
        <v>282</v>
      </c>
      <c r="D176" s="26">
        <v>175890217</v>
      </c>
      <c r="E176" s="26">
        <v>148361396</v>
      </c>
      <c r="F176" s="26">
        <v>103411481</v>
      </c>
      <c r="G176" s="26">
        <v>9811481</v>
      </c>
      <c r="H176" s="26">
        <v>9811481</v>
      </c>
      <c r="I176" s="27">
        <f t="shared" si="18"/>
        <v>84.348861767564927</v>
      </c>
      <c r="J176" s="27">
        <f t="shared" si="19"/>
        <v>69.702418410783892</v>
      </c>
      <c r="K176" s="27">
        <f t="shared" si="20"/>
        <v>9.4878062910635617</v>
      </c>
      <c r="L176" s="28">
        <f t="shared" si="21"/>
        <v>100</v>
      </c>
    </row>
    <row r="177" spans="2:12" ht="22.5" x14ac:dyDescent="0.2">
      <c r="B177" s="43" t="s">
        <v>283</v>
      </c>
      <c r="C177" s="44" t="s">
        <v>284</v>
      </c>
      <c r="D177" s="26">
        <v>70000000</v>
      </c>
      <c r="E177" s="26">
        <v>58954920</v>
      </c>
      <c r="F177" s="26">
        <v>21619444</v>
      </c>
      <c r="G177" s="26">
        <v>0</v>
      </c>
      <c r="H177" s="26">
        <v>0</v>
      </c>
      <c r="I177" s="27">
        <f t="shared" si="18"/>
        <v>84.221314285714286</v>
      </c>
      <c r="J177" s="27">
        <f t="shared" si="19"/>
        <v>36.671144664431736</v>
      </c>
      <c r="K177" s="27">
        <f t="shared" si="20"/>
        <v>0</v>
      </c>
      <c r="L177" s="28">
        <v>0</v>
      </c>
    </row>
    <row r="178" spans="2:12" ht="23.25" thickBot="1" x14ac:dyDescent="0.25">
      <c r="B178" s="34" t="s">
        <v>285</v>
      </c>
      <c r="C178" s="35" t="s">
        <v>286</v>
      </c>
      <c r="D178" s="36">
        <f>D179</f>
        <v>2394526773</v>
      </c>
      <c r="E178" s="36">
        <v>0</v>
      </c>
      <c r="F178" s="36">
        <v>0</v>
      </c>
      <c r="G178" s="36">
        <v>0</v>
      </c>
      <c r="H178" s="36">
        <v>0</v>
      </c>
      <c r="I178" s="37">
        <f t="shared" si="18"/>
        <v>0</v>
      </c>
      <c r="J178" s="37">
        <v>0</v>
      </c>
      <c r="K178" s="37">
        <v>0</v>
      </c>
      <c r="L178" s="38">
        <v>0</v>
      </c>
    </row>
    <row r="179" spans="2:12" ht="22.5" x14ac:dyDescent="0.2">
      <c r="B179" s="39" t="s">
        <v>287</v>
      </c>
      <c r="C179" s="40" t="s">
        <v>288</v>
      </c>
      <c r="D179" s="18">
        <v>2394526773</v>
      </c>
      <c r="E179" s="18">
        <v>0</v>
      </c>
      <c r="F179" s="18">
        <v>0</v>
      </c>
      <c r="G179" s="18">
        <v>0</v>
      </c>
      <c r="H179" s="18">
        <v>0</v>
      </c>
      <c r="I179" s="41">
        <f t="shared" si="18"/>
        <v>0</v>
      </c>
      <c r="J179" s="41">
        <v>0</v>
      </c>
      <c r="K179" s="41">
        <v>0</v>
      </c>
      <c r="L179" s="42">
        <v>0</v>
      </c>
    </row>
    <row r="180" spans="2:12" ht="12.75" customHeight="1" x14ac:dyDescent="0.2">
      <c r="B180" s="29" t="s">
        <v>289</v>
      </c>
      <c r="C180" s="30" t="s">
        <v>290</v>
      </c>
      <c r="D180" s="31">
        <f>D181</f>
        <v>540953806</v>
      </c>
      <c r="E180" s="31">
        <v>55441262</v>
      </c>
      <c r="F180" s="31">
        <v>54358362</v>
      </c>
      <c r="G180" s="31">
        <v>23621197</v>
      </c>
      <c r="H180" s="31">
        <v>23621197</v>
      </c>
      <c r="I180" s="32">
        <f t="shared" si="18"/>
        <v>10.248797842823571</v>
      </c>
      <c r="J180" s="32">
        <f t="shared" si="19"/>
        <v>98.046761633961367</v>
      </c>
      <c r="K180" s="32">
        <f t="shared" si="20"/>
        <v>43.454578340679213</v>
      </c>
      <c r="L180" s="33">
        <f t="shared" si="21"/>
        <v>100</v>
      </c>
    </row>
    <row r="181" spans="2:12" ht="12.75" customHeight="1" x14ac:dyDescent="0.2">
      <c r="B181" s="45" t="s">
        <v>291</v>
      </c>
      <c r="C181" s="46" t="s">
        <v>292</v>
      </c>
      <c r="D181" s="47">
        <f>D182+D183+D184</f>
        <v>540953806</v>
      </c>
      <c r="E181" s="47">
        <v>55441262</v>
      </c>
      <c r="F181" s="47">
        <v>54358362</v>
      </c>
      <c r="G181" s="47">
        <v>23621197</v>
      </c>
      <c r="H181" s="47">
        <v>23621197</v>
      </c>
      <c r="I181" s="48">
        <f t="shared" si="18"/>
        <v>10.248797842823571</v>
      </c>
      <c r="J181" s="48">
        <f t="shared" si="19"/>
        <v>98.046761633961367</v>
      </c>
      <c r="K181" s="48">
        <f t="shared" si="20"/>
        <v>43.454578340679213</v>
      </c>
      <c r="L181" s="49">
        <f t="shared" si="21"/>
        <v>100</v>
      </c>
    </row>
    <row r="182" spans="2:12" ht="20.25" customHeight="1" x14ac:dyDescent="0.2">
      <c r="B182" s="43" t="s">
        <v>293</v>
      </c>
      <c r="C182" s="44" t="s">
        <v>294</v>
      </c>
      <c r="D182" s="26">
        <v>400000000</v>
      </c>
      <c r="E182" s="26">
        <v>0</v>
      </c>
      <c r="F182" s="26">
        <v>0</v>
      </c>
      <c r="G182" s="26">
        <v>0</v>
      </c>
      <c r="H182" s="26">
        <v>0</v>
      </c>
      <c r="I182" s="27">
        <f t="shared" si="18"/>
        <v>0</v>
      </c>
      <c r="J182" s="27">
        <v>0</v>
      </c>
      <c r="K182" s="27">
        <v>0</v>
      </c>
      <c r="L182" s="28">
        <v>0</v>
      </c>
    </row>
    <row r="183" spans="2:12" ht="12.75" customHeight="1" x14ac:dyDescent="0.2">
      <c r="B183" s="43" t="s">
        <v>295</v>
      </c>
      <c r="C183" s="44" t="s">
        <v>296</v>
      </c>
      <c r="D183" s="26">
        <v>75953806</v>
      </c>
      <c r="E183" s="26">
        <v>8604527</v>
      </c>
      <c r="F183" s="26">
        <v>8604527</v>
      </c>
      <c r="G183" s="26">
        <v>1867362</v>
      </c>
      <c r="H183" s="26">
        <v>1867362</v>
      </c>
      <c r="I183" s="27">
        <f t="shared" si="18"/>
        <v>11.328631773896888</v>
      </c>
      <c r="J183" s="27">
        <f t="shared" si="19"/>
        <v>100</v>
      </c>
      <c r="K183" s="27">
        <f t="shared" si="20"/>
        <v>21.702087749855394</v>
      </c>
      <c r="L183" s="28">
        <f t="shared" si="21"/>
        <v>100</v>
      </c>
    </row>
    <row r="184" spans="2:12" ht="20.25" customHeight="1" x14ac:dyDescent="0.2">
      <c r="B184" s="43" t="s">
        <v>297</v>
      </c>
      <c r="C184" s="44" t="s">
        <v>298</v>
      </c>
      <c r="D184" s="26">
        <v>65000000</v>
      </c>
      <c r="E184" s="26">
        <v>46836735</v>
      </c>
      <c r="F184" s="26">
        <v>45753835</v>
      </c>
      <c r="G184" s="26">
        <v>21753835</v>
      </c>
      <c r="H184" s="26">
        <v>21753835</v>
      </c>
      <c r="I184" s="27">
        <f t="shared" si="18"/>
        <v>72.056515384615381</v>
      </c>
      <c r="J184" s="27">
        <f t="shared" si="19"/>
        <v>97.68792594103752</v>
      </c>
      <c r="K184" s="27">
        <f t="shared" si="20"/>
        <v>47.545380622192653</v>
      </c>
      <c r="L184" s="28">
        <f t="shared" si="21"/>
        <v>100</v>
      </c>
    </row>
    <row r="185" spans="2:12" ht="22.5" x14ac:dyDescent="0.2">
      <c r="B185" s="29" t="s">
        <v>299</v>
      </c>
      <c r="C185" s="30" t="s">
        <v>300</v>
      </c>
      <c r="D185" s="31">
        <f>D186+D192+D198</f>
        <v>29879379498</v>
      </c>
      <c r="E185" s="31">
        <v>11014280513</v>
      </c>
      <c r="F185" s="31">
        <v>5861653424</v>
      </c>
      <c r="G185" s="31">
        <v>3160375650</v>
      </c>
      <c r="H185" s="31">
        <v>3160375650</v>
      </c>
      <c r="I185" s="32">
        <f t="shared" si="18"/>
        <v>36.862480741065085</v>
      </c>
      <c r="J185" s="32">
        <f t="shared" si="19"/>
        <v>53.218668410356649</v>
      </c>
      <c r="K185" s="32">
        <f t="shared" si="20"/>
        <v>53.916112424186203</v>
      </c>
      <c r="L185" s="33">
        <f t="shared" si="21"/>
        <v>100</v>
      </c>
    </row>
    <row r="186" spans="2:12" ht="22.5" x14ac:dyDescent="0.2">
      <c r="B186" s="29" t="s">
        <v>301</v>
      </c>
      <c r="C186" s="30" t="s">
        <v>302</v>
      </c>
      <c r="D186" s="31">
        <f>D187</f>
        <v>8642746939</v>
      </c>
      <c r="E186" s="31">
        <v>4178810290</v>
      </c>
      <c r="F186" s="31">
        <v>128484809</v>
      </c>
      <c r="G186" s="31">
        <v>902500</v>
      </c>
      <c r="H186" s="31">
        <v>902500</v>
      </c>
      <c r="I186" s="32">
        <f t="shared" si="18"/>
        <v>48.350487634241723</v>
      </c>
      <c r="J186" s="32">
        <f t="shared" si="19"/>
        <v>3.0746743710157753</v>
      </c>
      <c r="K186" s="32">
        <f t="shared" si="20"/>
        <v>0.70241766869109012</v>
      </c>
      <c r="L186" s="33">
        <f t="shared" si="21"/>
        <v>100</v>
      </c>
    </row>
    <row r="187" spans="2:12" ht="22.5" x14ac:dyDescent="0.2">
      <c r="B187" s="45" t="s">
        <v>303</v>
      </c>
      <c r="C187" s="46" t="s">
        <v>304</v>
      </c>
      <c r="D187" s="47">
        <f>D188+D189+D190+D191</f>
        <v>8642746939</v>
      </c>
      <c r="E187" s="47">
        <v>4178810290</v>
      </c>
      <c r="F187" s="47">
        <v>128484809</v>
      </c>
      <c r="G187" s="47">
        <v>902500</v>
      </c>
      <c r="H187" s="47">
        <v>902500</v>
      </c>
      <c r="I187" s="48">
        <f t="shared" si="18"/>
        <v>48.350487634241723</v>
      </c>
      <c r="J187" s="48">
        <f t="shared" si="19"/>
        <v>3.0746743710157753</v>
      </c>
      <c r="K187" s="48">
        <f t="shared" si="20"/>
        <v>0.70241766869109012</v>
      </c>
      <c r="L187" s="49">
        <f t="shared" si="21"/>
        <v>100</v>
      </c>
    </row>
    <row r="188" spans="2:12" ht="20.25" customHeight="1" x14ac:dyDescent="0.2">
      <c r="B188" s="43" t="s">
        <v>305</v>
      </c>
      <c r="C188" s="44" t="s">
        <v>306</v>
      </c>
      <c r="D188" s="26">
        <v>4520825487</v>
      </c>
      <c r="E188" s="26">
        <v>1188617438</v>
      </c>
      <c r="F188" s="26">
        <v>5152500</v>
      </c>
      <c r="G188" s="26">
        <v>902500</v>
      </c>
      <c r="H188" s="26">
        <v>902500</v>
      </c>
      <c r="I188" s="27">
        <f t="shared" si="18"/>
        <v>26.292044260898056</v>
      </c>
      <c r="J188" s="27">
        <f t="shared" si="19"/>
        <v>0.43348682555673557</v>
      </c>
      <c r="K188" s="27">
        <f t="shared" si="20"/>
        <v>17.515769044153323</v>
      </c>
      <c r="L188" s="28">
        <f t="shared" si="21"/>
        <v>100</v>
      </c>
    </row>
    <row r="189" spans="2:12" ht="67.5" x14ac:dyDescent="0.2">
      <c r="B189" s="43" t="s">
        <v>307</v>
      </c>
      <c r="C189" s="44" t="s">
        <v>308</v>
      </c>
      <c r="D189" s="26">
        <v>1408859239</v>
      </c>
      <c r="E189" s="26">
        <v>953810577</v>
      </c>
      <c r="F189" s="26">
        <v>98299707</v>
      </c>
      <c r="G189" s="26">
        <v>0</v>
      </c>
      <c r="H189" s="26">
        <v>0</v>
      </c>
      <c r="I189" s="27">
        <f t="shared" si="18"/>
        <v>67.700913660970784</v>
      </c>
      <c r="J189" s="27">
        <f t="shared" si="19"/>
        <v>10.305998839851407</v>
      </c>
      <c r="K189" s="27">
        <f t="shared" si="20"/>
        <v>0</v>
      </c>
      <c r="L189" s="28">
        <v>0</v>
      </c>
    </row>
    <row r="190" spans="2:12" ht="55.5" customHeight="1" x14ac:dyDescent="0.2">
      <c r="B190" s="43" t="s">
        <v>309</v>
      </c>
      <c r="C190" s="44" t="s">
        <v>310</v>
      </c>
      <c r="D190" s="26">
        <v>2631518581</v>
      </c>
      <c r="E190" s="26">
        <v>2036382275</v>
      </c>
      <c r="F190" s="26">
        <v>25032602</v>
      </c>
      <c r="G190" s="26">
        <v>0</v>
      </c>
      <c r="H190" s="26">
        <v>0</v>
      </c>
      <c r="I190" s="27">
        <f t="shared" si="18"/>
        <v>77.384301585518614</v>
      </c>
      <c r="J190" s="27">
        <f t="shared" si="19"/>
        <v>1.2292683111278799</v>
      </c>
      <c r="K190" s="27">
        <f t="shared" si="20"/>
        <v>0</v>
      </c>
      <c r="L190" s="28">
        <v>0</v>
      </c>
    </row>
    <row r="191" spans="2:12" ht="33.75" x14ac:dyDescent="0.2">
      <c r="B191" s="43" t="s">
        <v>311</v>
      </c>
      <c r="C191" s="44" t="s">
        <v>312</v>
      </c>
      <c r="D191" s="26">
        <v>81543632</v>
      </c>
      <c r="E191" s="26">
        <v>0</v>
      </c>
      <c r="F191" s="26">
        <v>0</v>
      </c>
      <c r="G191" s="26">
        <v>0</v>
      </c>
      <c r="H191" s="26">
        <v>0</v>
      </c>
      <c r="I191" s="27">
        <f t="shared" si="18"/>
        <v>0</v>
      </c>
      <c r="J191" s="27">
        <v>0</v>
      </c>
      <c r="K191" s="27">
        <v>0</v>
      </c>
      <c r="L191" s="28">
        <v>0</v>
      </c>
    </row>
    <row r="192" spans="2:12" ht="33.75" x14ac:dyDescent="0.2">
      <c r="B192" s="29" t="s">
        <v>313</v>
      </c>
      <c r="C192" s="30" t="s">
        <v>314</v>
      </c>
      <c r="D192" s="31">
        <f>D193+D195+D196+D197</f>
        <v>5414156794</v>
      </c>
      <c r="E192" s="31">
        <v>872446482</v>
      </c>
      <c r="F192" s="31">
        <v>800027837</v>
      </c>
      <c r="G192" s="31">
        <v>486838320</v>
      </c>
      <c r="H192" s="31">
        <v>486838320</v>
      </c>
      <c r="I192" s="32">
        <f t="shared" si="18"/>
        <v>16.11417096318397</v>
      </c>
      <c r="J192" s="32">
        <f t="shared" si="19"/>
        <v>91.699359617567922</v>
      </c>
      <c r="K192" s="32">
        <f t="shared" si="20"/>
        <v>60.852672555192598</v>
      </c>
      <c r="L192" s="33">
        <f t="shared" si="21"/>
        <v>100</v>
      </c>
    </row>
    <row r="193" spans="2:12" ht="22.5" x14ac:dyDescent="0.2">
      <c r="B193" s="45" t="s">
        <v>315</v>
      </c>
      <c r="C193" s="46" t="s">
        <v>316</v>
      </c>
      <c r="D193" s="47">
        <f>D194</f>
        <v>500000000</v>
      </c>
      <c r="E193" s="47">
        <v>500000000</v>
      </c>
      <c r="F193" s="47">
        <v>500000000</v>
      </c>
      <c r="G193" s="47">
        <v>388000000</v>
      </c>
      <c r="H193" s="47">
        <v>388000000</v>
      </c>
      <c r="I193" s="48">
        <f t="shared" si="18"/>
        <v>100</v>
      </c>
      <c r="J193" s="48">
        <f t="shared" si="19"/>
        <v>100</v>
      </c>
      <c r="K193" s="48">
        <f t="shared" si="20"/>
        <v>77.600000000000009</v>
      </c>
      <c r="L193" s="49">
        <f t="shared" si="21"/>
        <v>100</v>
      </c>
    </row>
    <row r="194" spans="2:12" ht="23.25" thickBot="1" x14ac:dyDescent="0.25">
      <c r="B194" s="50" t="s">
        <v>317</v>
      </c>
      <c r="C194" s="51" t="s">
        <v>318</v>
      </c>
      <c r="D194" s="52">
        <v>500000000</v>
      </c>
      <c r="E194" s="52">
        <v>500000000</v>
      </c>
      <c r="F194" s="52">
        <v>500000000</v>
      </c>
      <c r="G194" s="52">
        <v>388000000</v>
      </c>
      <c r="H194" s="52">
        <v>388000000</v>
      </c>
      <c r="I194" s="53">
        <f t="shared" si="18"/>
        <v>100</v>
      </c>
      <c r="J194" s="53">
        <f t="shared" si="19"/>
        <v>100</v>
      </c>
      <c r="K194" s="53">
        <f t="shared" si="20"/>
        <v>77.600000000000009</v>
      </c>
      <c r="L194" s="54">
        <f t="shared" si="21"/>
        <v>100</v>
      </c>
    </row>
    <row r="195" spans="2:12" ht="33.75" x14ac:dyDescent="0.2">
      <c r="B195" s="55" t="s">
        <v>319</v>
      </c>
      <c r="C195" s="56" t="s">
        <v>320</v>
      </c>
      <c r="D195" s="57">
        <v>2265051073</v>
      </c>
      <c r="E195" s="57">
        <v>229938119</v>
      </c>
      <c r="F195" s="57">
        <v>214087759</v>
      </c>
      <c r="G195" s="57">
        <v>59763741</v>
      </c>
      <c r="H195" s="57">
        <v>59763741</v>
      </c>
      <c r="I195" s="58">
        <f t="shared" si="18"/>
        <v>10.151564427880784</v>
      </c>
      <c r="J195" s="58">
        <f t="shared" si="19"/>
        <v>93.106684498884675</v>
      </c>
      <c r="K195" s="58">
        <f t="shared" si="20"/>
        <v>27.915533928308346</v>
      </c>
      <c r="L195" s="59">
        <f t="shared" si="21"/>
        <v>100</v>
      </c>
    </row>
    <row r="196" spans="2:12" ht="22.5" x14ac:dyDescent="0.2">
      <c r="B196" s="45" t="s">
        <v>321</v>
      </c>
      <c r="C196" s="46" t="s">
        <v>322</v>
      </c>
      <c r="D196" s="47">
        <v>2193893817</v>
      </c>
      <c r="E196" s="47">
        <v>45356511</v>
      </c>
      <c r="F196" s="47">
        <v>30759579</v>
      </c>
      <c r="G196" s="47">
        <v>25749579</v>
      </c>
      <c r="H196" s="47">
        <v>25749579</v>
      </c>
      <c r="I196" s="48">
        <f t="shared" si="18"/>
        <v>2.0673977313096188</v>
      </c>
      <c r="J196" s="48">
        <f t="shared" si="19"/>
        <v>67.817339389266522</v>
      </c>
      <c r="K196" s="48">
        <f t="shared" si="20"/>
        <v>83.712390862046576</v>
      </c>
      <c r="L196" s="49">
        <f t="shared" si="21"/>
        <v>100</v>
      </c>
    </row>
    <row r="197" spans="2:12" ht="33.75" x14ac:dyDescent="0.2">
      <c r="B197" s="45" t="s">
        <v>323</v>
      </c>
      <c r="C197" s="46" t="s">
        <v>324</v>
      </c>
      <c r="D197" s="47">
        <v>455211904</v>
      </c>
      <c r="E197" s="47">
        <v>97151852</v>
      </c>
      <c r="F197" s="47">
        <v>55180499</v>
      </c>
      <c r="G197" s="47">
        <v>13325000</v>
      </c>
      <c r="H197" s="47">
        <v>13325000</v>
      </c>
      <c r="I197" s="48">
        <f t="shared" si="18"/>
        <v>21.342115868744944</v>
      </c>
      <c r="J197" s="48">
        <f t="shared" si="19"/>
        <v>56.798195674128785</v>
      </c>
      <c r="K197" s="48">
        <f t="shared" si="20"/>
        <v>24.148023742953104</v>
      </c>
      <c r="L197" s="49">
        <f t="shared" si="21"/>
        <v>100</v>
      </c>
    </row>
    <row r="198" spans="2:12" ht="22.5" x14ac:dyDescent="0.2">
      <c r="B198" s="29" t="s">
        <v>325</v>
      </c>
      <c r="C198" s="30" t="s">
        <v>326</v>
      </c>
      <c r="D198" s="31">
        <f>D199+D200+D201+D202+D203</f>
        <v>15822475765</v>
      </c>
      <c r="E198" s="31">
        <v>5963023741</v>
      </c>
      <c r="F198" s="31">
        <v>4933140778</v>
      </c>
      <c r="G198" s="31">
        <v>2672634830</v>
      </c>
      <c r="H198" s="31">
        <v>2672634830</v>
      </c>
      <c r="I198" s="32">
        <f t="shared" si="18"/>
        <v>37.687046133389984</v>
      </c>
      <c r="J198" s="32">
        <f t="shared" si="19"/>
        <v>82.728846844616314</v>
      </c>
      <c r="K198" s="32">
        <f t="shared" si="20"/>
        <v>54.177144952338921</v>
      </c>
      <c r="L198" s="33">
        <f t="shared" si="21"/>
        <v>100</v>
      </c>
    </row>
    <row r="199" spans="2:12" ht="33.75" x14ac:dyDescent="0.2">
      <c r="B199" s="45" t="s">
        <v>327</v>
      </c>
      <c r="C199" s="46" t="s">
        <v>328</v>
      </c>
      <c r="D199" s="47">
        <v>319026328</v>
      </c>
      <c r="E199" s="47">
        <v>0</v>
      </c>
      <c r="F199" s="47">
        <v>0</v>
      </c>
      <c r="G199" s="47">
        <v>0</v>
      </c>
      <c r="H199" s="47">
        <v>0</v>
      </c>
      <c r="I199" s="48">
        <f t="shared" si="18"/>
        <v>0</v>
      </c>
      <c r="J199" s="48">
        <v>0</v>
      </c>
      <c r="K199" s="48">
        <v>0</v>
      </c>
      <c r="L199" s="49">
        <v>0</v>
      </c>
    </row>
    <row r="200" spans="2:12" ht="33.75" x14ac:dyDescent="0.2">
      <c r="B200" s="45" t="s">
        <v>329</v>
      </c>
      <c r="C200" s="46" t="s">
        <v>330</v>
      </c>
      <c r="D200" s="47">
        <v>1581980545</v>
      </c>
      <c r="E200" s="47">
        <v>93230894</v>
      </c>
      <c r="F200" s="47">
        <v>90630894</v>
      </c>
      <c r="G200" s="47">
        <v>90630894</v>
      </c>
      <c r="H200" s="47">
        <v>90630894</v>
      </c>
      <c r="I200" s="48">
        <f t="shared" si="18"/>
        <v>5.8933021834348791</v>
      </c>
      <c r="J200" s="48">
        <f t="shared" si="19"/>
        <v>97.211224854284893</v>
      </c>
      <c r="K200" s="48">
        <f t="shared" si="20"/>
        <v>100</v>
      </c>
      <c r="L200" s="49">
        <f t="shared" si="21"/>
        <v>100</v>
      </c>
    </row>
    <row r="201" spans="2:12" ht="33.75" x14ac:dyDescent="0.2">
      <c r="B201" s="45" t="s">
        <v>331</v>
      </c>
      <c r="C201" s="46" t="s">
        <v>332</v>
      </c>
      <c r="D201" s="47">
        <v>13826184659</v>
      </c>
      <c r="E201" s="47">
        <v>5865301612</v>
      </c>
      <c r="F201" s="47">
        <v>4838018649</v>
      </c>
      <c r="G201" s="47">
        <v>2582003936</v>
      </c>
      <c r="H201" s="47">
        <v>2582003936</v>
      </c>
      <c r="I201" s="48">
        <f t="shared" si="18"/>
        <v>42.421693016967247</v>
      </c>
      <c r="J201" s="48">
        <f t="shared" si="19"/>
        <v>82.485419660290788</v>
      </c>
      <c r="K201" s="48">
        <f t="shared" si="20"/>
        <v>53.369036444985397</v>
      </c>
      <c r="L201" s="49">
        <f t="shared" si="21"/>
        <v>100</v>
      </c>
    </row>
    <row r="202" spans="2:12" ht="45" x14ac:dyDescent="0.2">
      <c r="B202" s="45" t="s">
        <v>333</v>
      </c>
      <c r="C202" s="46" t="s">
        <v>334</v>
      </c>
      <c r="D202" s="47">
        <v>90792998</v>
      </c>
      <c r="E202" s="47">
        <v>0</v>
      </c>
      <c r="F202" s="47">
        <v>0</v>
      </c>
      <c r="G202" s="47">
        <v>0</v>
      </c>
      <c r="H202" s="47">
        <v>0</v>
      </c>
      <c r="I202" s="48">
        <f t="shared" si="18"/>
        <v>0</v>
      </c>
      <c r="J202" s="48">
        <v>0</v>
      </c>
      <c r="K202" s="48">
        <v>0</v>
      </c>
      <c r="L202" s="49">
        <v>0</v>
      </c>
    </row>
    <row r="203" spans="2:12" ht="22.5" x14ac:dyDescent="0.2">
      <c r="B203" s="45" t="s">
        <v>335</v>
      </c>
      <c r="C203" s="46" t="s">
        <v>336</v>
      </c>
      <c r="D203" s="47">
        <v>4491235</v>
      </c>
      <c r="E203" s="47">
        <v>4491235</v>
      </c>
      <c r="F203" s="47">
        <v>4491235</v>
      </c>
      <c r="G203" s="47">
        <v>0</v>
      </c>
      <c r="H203" s="47">
        <v>0</v>
      </c>
      <c r="I203" s="48">
        <f t="shared" si="18"/>
        <v>100</v>
      </c>
      <c r="J203" s="48">
        <f t="shared" si="19"/>
        <v>100</v>
      </c>
      <c r="K203" s="48">
        <f t="shared" si="20"/>
        <v>0</v>
      </c>
      <c r="L203" s="49">
        <v>0</v>
      </c>
    </row>
    <row r="204" spans="2:12" ht="22.5" x14ac:dyDescent="0.2">
      <c r="B204" s="29" t="s">
        <v>337</v>
      </c>
      <c r="C204" s="30" t="s">
        <v>338</v>
      </c>
      <c r="D204" s="31">
        <f>D205</f>
        <v>4230000000</v>
      </c>
      <c r="E204" s="31">
        <v>3237818619</v>
      </c>
      <c r="F204" s="31">
        <v>2600829302</v>
      </c>
      <c r="G204" s="31">
        <v>798726245</v>
      </c>
      <c r="H204" s="31">
        <v>798726245</v>
      </c>
      <c r="I204" s="32">
        <f t="shared" si="18"/>
        <v>76.544175390070919</v>
      </c>
      <c r="J204" s="32">
        <f t="shared" si="19"/>
        <v>80.326590462416519</v>
      </c>
      <c r="K204" s="32">
        <f t="shared" si="20"/>
        <v>30.710444717990189</v>
      </c>
      <c r="L204" s="33">
        <f t="shared" si="21"/>
        <v>100</v>
      </c>
    </row>
    <row r="205" spans="2:12" ht="12.75" customHeight="1" x14ac:dyDescent="0.2">
      <c r="B205" s="29" t="s">
        <v>339</v>
      </c>
      <c r="C205" s="30" t="s">
        <v>260</v>
      </c>
      <c r="D205" s="31">
        <f>D206</f>
        <v>4230000000</v>
      </c>
      <c r="E205" s="31">
        <v>3237818619</v>
      </c>
      <c r="F205" s="31">
        <v>2600829302</v>
      </c>
      <c r="G205" s="31">
        <v>798726245</v>
      </c>
      <c r="H205" s="31">
        <v>798726245</v>
      </c>
      <c r="I205" s="32">
        <f t="shared" si="18"/>
        <v>76.544175390070919</v>
      </c>
      <c r="J205" s="32">
        <f t="shared" si="19"/>
        <v>80.326590462416519</v>
      </c>
      <c r="K205" s="32">
        <f t="shared" si="20"/>
        <v>30.710444717990189</v>
      </c>
      <c r="L205" s="33">
        <f t="shared" si="21"/>
        <v>100</v>
      </c>
    </row>
    <row r="206" spans="2:12" ht="12.75" customHeight="1" x14ac:dyDescent="0.2">
      <c r="B206" s="45" t="s">
        <v>340</v>
      </c>
      <c r="C206" s="46" t="s">
        <v>262</v>
      </c>
      <c r="D206" s="47">
        <f>D207+D208</f>
        <v>4230000000</v>
      </c>
      <c r="E206" s="47">
        <v>3237818619</v>
      </c>
      <c r="F206" s="47">
        <v>2600829302</v>
      </c>
      <c r="G206" s="47">
        <v>798726245</v>
      </c>
      <c r="H206" s="47">
        <v>798726245</v>
      </c>
      <c r="I206" s="48">
        <f t="shared" si="18"/>
        <v>76.544175390070919</v>
      </c>
      <c r="J206" s="48">
        <f t="shared" si="19"/>
        <v>80.326590462416519</v>
      </c>
      <c r="K206" s="48">
        <f t="shared" si="20"/>
        <v>30.710444717990189</v>
      </c>
      <c r="L206" s="49">
        <f t="shared" si="21"/>
        <v>100</v>
      </c>
    </row>
    <row r="207" spans="2:12" ht="31.5" customHeight="1" x14ac:dyDescent="0.2">
      <c r="B207" s="43" t="s">
        <v>341</v>
      </c>
      <c r="C207" s="44" t="s">
        <v>342</v>
      </c>
      <c r="D207" s="26">
        <v>2930000000</v>
      </c>
      <c r="E207" s="26">
        <v>2400978140</v>
      </c>
      <c r="F207" s="26">
        <v>1996414130</v>
      </c>
      <c r="G207" s="26">
        <v>626385992</v>
      </c>
      <c r="H207" s="26">
        <v>626385992</v>
      </c>
      <c r="I207" s="27">
        <f t="shared" si="18"/>
        <v>81.944646416382255</v>
      </c>
      <c r="J207" s="27">
        <f t="shared" si="19"/>
        <v>83.150033594225064</v>
      </c>
      <c r="K207" s="27">
        <f t="shared" si="20"/>
        <v>31.375553928783301</v>
      </c>
      <c r="L207" s="28">
        <f t="shared" si="21"/>
        <v>100</v>
      </c>
    </row>
    <row r="208" spans="2:12" ht="20.25" customHeight="1" x14ac:dyDescent="0.2">
      <c r="B208" s="43" t="s">
        <v>343</v>
      </c>
      <c r="C208" s="44" t="s">
        <v>344</v>
      </c>
      <c r="D208" s="26">
        <v>1300000000</v>
      </c>
      <c r="E208" s="26">
        <v>836840479</v>
      </c>
      <c r="F208" s="26">
        <v>604415172</v>
      </c>
      <c r="G208" s="26">
        <v>172340253</v>
      </c>
      <c r="H208" s="26">
        <v>172340253</v>
      </c>
      <c r="I208" s="27">
        <f t="shared" ref="I208:I274" si="22">E208/D208*100</f>
        <v>64.372344538461533</v>
      </c>
      <c r="J208" s="27">
        <f t="shared" ref="J208:J273" si="23">F208/E208*100</f>
        <v>72.225852736265637</v>
      </c>
      <c r="K208" s="27">
        <f t="shared" ref="K208:K273" si="24">G208/F208*100</f>
        <v>28.513555083292978</v>
      </c>
      <c r="L208" s="28">
        <f t="shared" ref="L208:L273" si="25">H208/G208*100</f>
        <v>100</v>
      </c>
    </row>
    <row r="209" spans="2:12" ht="22.5" x14ac:dyDescent="0.2">
      <c r="B209" s="29" t="s">
        <v>345</v>
      </c>
      <c r="C209" s="30" t="s">
        <v>346</v>
      </c>
      <c r="D209" s="31">
        <f>D210</f>
        <v>2001223674</v>
      </c>
      <c r="E209" s="31">
        <v>332810000</v>
      </c>
      <c r="F209" s="31">
        <v>303310000</v>
      </c>
      <c r="G209" s="31">
        <v>56760000</v>
      </c>
      <c r="H209" s="31">
        <v>56760000</v>
      </c>
      <c r="I209" s="32">
        <f t="shared" si="22"/>
        <v>16.630324951872421</v>
      </c>
      <c r="J209" s="32">
        <f t="shared" si="23"/>
        <v>91.136083651332584</v>
      </c>
      <c r="K209" s="32">
        <f t="shared" si="24"/>
        <v>18.713527414196697</v>
      </c>
      <c r="L209" s="33">
        <f t="shared" si="25"/>
        <v>100</v>
      </c>
    </row>
    <row r="210" spans="2:12" ht="12.75" customHeight="1" x14ac:dyDescent="0.2">
      <c r="B210" s="29" t="s">
        <v>347</v>
      </c>
      <c r="C210" s="30" t="s">
        <v>348</v>
      </c>
      <c r="D210" s="31">
        <f>D211</f>
        <v>2001223674</v>
      </c>
      <c r="E210" s="31">
        <v>332810000</v>
      </c>
      <c r="F210" s="31">
        <v>303310000</v>
      </c>
      <c r="G210" s="31">
        <v>56760000</v>
      </c>
      <c r="H210" s="31">
        <v>56760000</v>
      </c>
      <c r="I210" s="32">
        <f t="shared" si="22"/>
        <v>16.630324951872421</v>
      </c>
      <c r="J210" s="32">
        <f t="shared" si="23"/>
        <v>91.136083651332584</v>
      </c>
      <c r="K210" s="32">
        <f t="shared" si="24"/>
        <v>18.713527414196697</v>
      </c>
      <c r="L210" s="33">
        <f t="shared" si="25"/>
        <v>100</v>
      </c>
    </row>
    <row r="211" spans="2:12" ht="33.75" customHeight="1" thickBot="1" x14ac:dyDescent="0.25">
      <c r="B211" s="34" t="s">
        <v>349</v>
      </c>
      <c r="C211" s="35" t="s">
        <v>350</v>
      </c>
      <c r="D211" s="36">
        <f>D212+D213+D214+D215+D216</f>
        <v>2001223674</v>
      </c>
      <c r="E211" s="36">
        <v>332810000</v>
      </c>
      <c r="F211" s="36">
        <v>303310000</v>
      </c>
      <c r="G211" s="36">
        <v>56760000</v>
      </c>
      <c r="H211" s="36">
        <v>56760000</v>
      </c>
      <c r="I211" s="37">
        <f t="shared" si="22"/>
        <v>16.630324951872421</v>
      </c>
      <c r="J211" s="37">
        <f t="shared" si="23"/>
        <v>91.136083651332584</v>
      </c>
      <c r="K211" s="37">
        <f t="shared" si="24"/>
        <v>18.713527414196697</v>
      </c>
      <c r="L211" s="38">
        <f t="shared" si="25"/>
        <v>100</v>
      </c>
    </row>
    <row r="212" spans="2:12" ht="22.5" x14ac:dyDescent="0.2">
      <c r="B212" s="39" t="s">
        <v>351</v>
      </c>
      <c r="C212" s="40" t="s">
        <v>352</v>
      </c>
      <c r="D212" s="18">
        <v>799835490</v>
      </c>
      <c r="E212" s="18">
        <v>127940000</v>
      </c>
      <c r="F212" s="18">
        <v>127940000</v>
      </c>
      <c r="G212" s="18">
        <v>35940000</v>
      </c>
      <c r="H212" s="18">
        <v>35940000</v>
      </c>
      <c r="I212" s="41">
        <f t="shared" si="22"/>
        <v>15.995789334129196</v>
      </c>
      <c r="J212" s="41">
        <f t="shared" si="23"/>
        <v>100</v>
      </c>
      <c r="K212" s="41">
        <f t="shared" si="24"/>
        <v>28.091292793496951</v>
      </c>
      <c r="L212" s="42">
        <f t="shared" si="25"/>
        <v>100</v>
      </c>
    </row>
    <row r="213" spans="2:12" ht="33.75" x14ac:dyDescent="0.2">
      <c r="B213" s="43" t="s">
        <v>353</v>
      </c>
      <c r="C213" s="44" t="s">
        <v>354</v>
      </c>
      <c r="D213" s="26">
        <v>318260000</v>
      </c>
      <c r="E213" s="26">
        <v>204870000</v>
      </c>
      <c r="F213" s="26">
        <v>175370000</v>
      </c>
      <c r="G213" s="26">
        <v>20820000</v>
      </c>
      <c r="H213" s="26">
        <v>20820000</v>
      </c>
      <c r="I213" s="27">
        <f t="shared" si="22"/>
        <v>64.371897190975929</v>
      </c>
      <c r="J213" s="27">
        <f t="shared" si="23"/>
        <v>85.600624786449941</v>
      </c>
      <c r="K213" s="27">
        <f t="shared" si="24"/>
        <v>11.872041968409649</v>
      </c>
      <c r="L213" s="28">
        <f t="shared" si="25"/>
        <v>100</v>
      </c>
    </row>
    <row r="214" spans="2:12" ht="22.5" x14ac:dyDescent="0.2">
      <c r="B214" s="43" t="s">
        <v>355</v>
      </c>
      <c r="C214" s="44" t="s">
        <v>356</v>
      </c>
      <c r="D214" s="26">
        <v>628377656</v>
      </c>
      <c r="E214" s="26">
        <v>0</v>
      </c>
      <c r="F214" s="26">
        <v>0</v>
      </c>
      <c r="G214" s="26">
        <v>0</v>
      </c>
      <c r="H214" s="26">
        <v>0</v>
      </c>
      <c r="I214" s="27">
        <f t="shared" si="22"/>
        <v>0</v>
      </c>
      <c r="J214" s="27">
        <v>0</v>
      </c>
      <c r="K214" s="27">
        <v>0</v>
      </c>
      <c r="L214" s="28">
        <v>0</v>
      </c>
    </row>
    <row r="215" spans="2:12" ht="45" x14ac:dyDescent="0.2">
      <c r="B215" s="43" t="s">
        <v>357</v>
      </c>
      <c r="C215" s="44" t="s">
        <v>358</v>
      </c>
      <c r="D215" s="26">
        <v>220400000</v>
      </c>
      <c r="E215" s="26">
        <v>0</v>
      </c>
      <c r="F215" s="26">
        <v>0</v>
      </c>
      <c r="G215" s="26">
        <v>0</v>
      </c>
      <c r="H215" s="26">
        <v>0</v>
      </c>
      <c r="I215" s="27">
        <f t="shared" si="22"/>
        <v>0</v>
      </c>
      <c r="J215" s="27">
        <v>0</v>
      </c>
      <c r="K215" s="27">
        <v>0</v>
      </c>
      <c r="L215" s="28">
        <v>0</v>
      </c>
    </row>
    <row r="216" spans="2:12" ht="54.75" customHeight="1" x14ac:dyDescent="0.2">
      <c r="B216" s="43" t="s">
        <v>359</v>
      </c>
      <c r="C216" s="44" t="s">
        <v>360</v>
      </c>
      <c r="D216" s="26">
        <v>34350528</v>
      </c>
      <c r="E216" s="26">
        <v>0</v>
      </c>
      <c r="F216" s="26">
        <v>0</v>
      </c>
      <c r="G216" s="26">
        <v>0</v>
      </c>
      <c r="H216" s="26">
        <v>0</v>
      </c>
      <c r="I216" s="27">
        <f t="shared" si="22"/>
        <v>0</v>
      </c>
      <c r="J216" s="27">
        <v>0</v>
      </c>
      <c r="K216" s="27">
        <v>0</v>
      </c>
      <c r="L216" s="28">
        <v>0</v>
      </c>
    </row>
    <row r="217" spans="2:12" x14ac:dyDescent="0.2">
      <c r="B217" s="43"/>
      <c r="C217" s="44"/>
      <c r="D217" s="26"/>
      <c r="E217" s="26"/>
      <c r="F217" s="26"/>
      <c r="G217" s="26"/>
      <c r="H217" s="26"/>
      <c r="I217" s="27"/>
      <c r="J217" s="27"/>
      <c r="K217" s="27"/>
      <c r="L217" s="28"/>
    </row>
    <row r="218" spans="2:12" ht="33.75" x14ac:dyDescent="0.2">
      <c r="B218" s="29" t="s">
        <v>361</v>
      </c>
      <c r="C218" s="30" t="s">
        <v>362</v>
      </c>
      <c r="D218" s="31">
        <f>D220+D238</f>
        <v>20377235355</v>
      </c>
      <c r="E218" s="31">
        <v>16409320806</v>
      </c>
      <c r="F218" s="31">
        <v>5512675033</v>
      </c>
      <c r="G218" s="31">
        <v>2885964789</v>
      </c>
      <c r="H218" s="31">
        <v>2802517698</v>
      </c>
      <c r="I218" s="32">
        <f t="shared" si="22"/>
        <v>80.527709083821392</v>
      </c>
      <c r="J218" s="32">
        <f t="shared" si="23"/>
        <v>33.594778834382424</v>
      </c>
      <c r="K218" s="32">
        <f t="shared" si="24"/>
        <v>52.35144048441137</v>
      </c>
      <c r="L218" s="33">
        <f t="shared" si="25"/>
        <v>97.10852012754755</v>
      </c>
    </row>
    <row r="219" spans="2:12" x14ac:dyDescent="0.2">
      <c r="B219" s="29"/>
      <c r="C219" s="30"/>
      <c r="D219" s="31"/>
      <c r="E219" s="31"/>
      <c r="F219" s="31"/>
      <c r="G219" s="31"/>
      <c r="H219" s="31"/>
      <c r="I219" s="32"/>
      <c r="J219" s="32"/>
      <c r="K219" s="32"/>
      <c r="L219" s="33"/>
    </row>
    <row r="220" spans="2:12" ht="45" x14ac:dyDescent="0.2">
      <c r="B220" s="29" t="s">
        <v>363</v>
      </c>
      <c r="C220" s="30" t="s">
        <v>364</v>
      </c>
      <c r="D220" s="31">
        <f>D221+D224+D231</f>
        <v>882731170</v>
      </c>
      <c r="E220" s="31">
        <v>748154380</v>
      </c>
      <c r="F220" s="31">
        <v>529535339</v>
      </c>
      <c r="G220" s="31">
        <v>24168341</v>
      </c>
      <c r="H220" s="31">
        <v>24168341</v>
      </c>
      <c r="I220" s="32">
        <f t="shared" si="22"/>
        <v>84.754498926326576</v>
      </c>
      <c r="J220" s="32">
        <f t="shared" si="23"/>
        <v>70.778886437849891</v>
      </c>
      <c r="K220" s="32">
        <f t="shared" si="24"/>
        <v>4.5640657421732529</v>
      </c>
      <c r="L220" s="33">
        <f t="shared" si="25"/>
        <v>100</v>
      </c>
    </row>
    <row r="221" spans="2:12" ht="12.75" customHeight="1" x14ac:dyDescent="0.2">
      <c r="B221" s="29" t="s">
        <v>365</v>
      </c>
      <c r="C221" s="30" t="s">
        <v>366</v>
      </c>
      <c r="D221" s="31">
        <f>D222</f>
        <v>264806186</v>
      </c>
      <c r="E221" s="31">
        <v>264806186</v>
      </c>
      <c r="F221" s="31">
        <v>64168341</v>
      </c>
      <c r="G221" s="31">
        <v>24168341</v>
      </c>
      <c r="H221" s="31">
        <v>24168341</v>
      </c>
      <c r="I221" s="32">
        <f t="shared" si="22"/>
        <v>100</v>
      </c>
      <c r="J221" s="32">
        <f t="shared" si="23"/>
        <v>24.232191086351737</v>
      </c>
      <c r="K221" s="32">
        <f t="shared" si="24"/>
        <v>37.663964228091857</v>
      </c>
      <c r="L221" s="33">
        <f t="shared" si="25"/>
        <v>100</v>
      </c>
    </row>
    <row r="222" spans="2:12" ht="22.5" x14ac:dyDescent="0.2">
      <c r="B222" s="45" t="s">
        <v>367</v>
      </c>
      <c r="C222" s="46" t="s">
        <v>368</v>
      </c>
      <c r="D222" s="47">
        <f>D223</f>
        <v>264806186</v>
      </c>
      <c r="E222" s="47">
        <v>264806186</v>
      </c>
      <c r="F222" s="47">
        <v>64168341</v>
      </c>
      <c r="G222" s="47">
        <v>24168341</v>
      </c>
      <c r="H222" s="47">
        <v>24168341</v>
      </c>
      <c r="I222" s="48">
        <f t="shared" si="22"/>
        <v>100</v>
      </c>
      <c r="J222" s="48">
        <f t="shared" si="23"/>
        <v>24.232191086351737</v>
      </c>
      <c r="K222" s="48">
        <f t="shared" si="24"/>
        <v>37.663964228091857</v>
      </c>
      <c r="L222" s="49">
        <f t="shared" si="25"/>
        <v>100</v>
      </c>
    </row>
    <row r="223" spans="2:12" ht="12.75" customHeight="1" x14ac:dyDescent="0.2">
      <c r="B223" s="43" t="s">
        <v>369</v>
      </c>
      <c r="C223" s="44" t="s">
        <v>370</v>
      </c>
      <c r="D223" s="26">
        <v>264806186</v>
      </c>
      <c r="E223" s="26">
        <v>264806186</v>
      </c>
      <c r="F223" s="26">
        <v>64168341</v>
      </c>
      <c r="G223" s="26">
        <v>24168341</v>
      </c>
      <c r="H223" s="26">
        <v>24168341</v>
      </c>
      <c r="I223" s="27">
        <f t="shared" si="22"/>
        <v>100</v>
      </c>
      <c r="J223" s="27">
        <f t="shared" si="23"/>
        <v>24.232191086351737</v>
      </c>
      <c r="K223" s="27">
        <f t="shared" si="24"/>
        <v>37.663964228091857</v>
      </c>
      <c r="L223" s="28">
        <f t="shared" si="25"/>
        <v>100</v>
      </c>
    </row>
    <row r="224" spans="2:12" ht="22.5" x14ac:dyDescent="0.2">
      <c r="B224" s="29" t="s">
        <v>371</v>
      </c>
      <c r="C224" s="30" t="s">
        <v>372</v>
      </c>
      <c r="D224" s="31">
        <f>D225+D228</f>
        <v>157798114</v>
      </c>
      <c r="E224" s="31">
        <v>23364125</v>
      </c>
      <c r="F224" s="31">
        <v>10382929</v>
      </c>
      <c r="G224" s="31">
        <v>0</v>
      </c>
      <c r="H224" s="31">
        <v>0</v>
      </c>
      <c r="I224" s="32">
        <f t="shared" si="22"/>
        <v>14.80633982735687</v>
      </c>
      <c r="J224" s="32">
        <f t="shared" si="23"/>
        <v>44.439622712170902</v>
      </c>
      <c r="K224" s="32">
        <f t="shared" si="24"/>
        <v>0</v>
      </c>
      <c r="L224" s="33">
        <v>0</v>
      </c>
    </row>
    <row r="225" spans="2:12" ht="22.5" x14ac:dyDescent="0.2">
      <c r="B225" s="45" t="s">
        <v>373</v>
      </c>
      <c r="C225" s="46" t="s">
        <v>374</v>
      </c>
      <c r="D225" s="47">
        <f>D226+D227</f>
        <v>145816918</v>
      </c>
      <c r="E225" s="47">
        <v>20382929</v>
      </c>
      <c r="F225" s="47">
        <v>10382929</v>
      </c>
      <c r="G225" s="47">
        <v>0</v>
      </c>
      <c r="H225" s="47">
        <v>0</v>
      </c>
      <c r="I225" s="48">
        <f t="shared" si="22"/>
        <v>13.97843904504963</v>
      </c>
      <c r="J225" s="48">
        <f t="shared" si="23"/>
        <v>50.93933752111878</v>
      </c>
      <c r="K225" s="48">
        <f t="shared" si="24"/>
        <v>0</v>
      </c>
      <c r="L225" s="49">
        <v>0</v>
      </c>
    </row>
    <row r="226" spans="2:12" ht="12.75" customHeight="1" x14ac:dyDescent="0.2">
      <c r="B226" s="43" t="s">
        <v>375</v>
      </c>
      <c r="C226" s="44" t="s">
        <v>376</v>
      </c>
      <c r="D226" s="26">
        <v>81364853</v>
      </c>
      <c r="E226" s="26">
        <v>20382929</v>
      </c>
      <c r="F226" s="26">
        <v>10382929</v>
      </c>
      <c r="G226" s="26">
        <v>0</v>
      </c>
      <c r="H226" s="26">
        <v>0</v>
      </c>
      <c r="I226" s="27">
        <f t="shared" si="22"/>
        <v>25.0512699875461</v>
      </c>
      <c r="J226" s="27">
        <f t="shared" si="23"/>
        <v>50.93933752111878</v>
      </c>
      <c r="K226" s="27">
        <f t="shared" si="24"/>
        <v>0</v>
      </c>
      <c r="L226" s="28">
        <v>0</v>
      </c>
    </row>
    <row r="227" spans="2:12" ht="12.75" customHeight="1" x14ac:dyDescent="0.2">
      <c r="B227" s="43" t="s">
        <v>377</v>
      </c>
      <c r="C227" s="44" t="s">
        <v>378</v>
      </c>
      <c r="D227" s="26">
        <v>64452065</v>
      </c>
      <c r="E227" s="26">
        <v>0</v>
      </c>
      <c r="F227" s="26">
        <v>0</v>
      </c>
      <c r="G227" s="26">
        <v>0</v>
      </c>
      <c r="H227" s="26">
        <v>0</v>
      </c>
      <c r="I227" s="27">
        <f t="shared" si="22"/>
        <v>0</v>
      </c>
      <c r="J227" s="27">
        <v>0</v>
      </c>
      <c r="K227" s="27">
        <v>0</v>
      </c>
      <c r="L227" s="28">
        <v>0</v>
      </c>
    </row>
    <row r="228" spans="2:12" ht="12.75" customHeight="1" x14ac:dyDescent="0.2">
      <c r="B228" s="45" t="s">
        <v>379</v>
      </c>
      <c r="C228" s="46" t="s">
        <v>380</v>
      </c>
      <c r="D228" s="47">
        <f>D229+D230</f>
        <v>11981196</v>
      </c>
      <c r="E228" s="47">
        <v>2981196</v>
      </c>
      <c r="F228" s="47">
        <v>0</v>
      </c>
      <c r="G228" s="47">
        <v>0</v>
      </c>
      <c r="H228" s="47">
        <v>0</v>
      </c>
      <c r="I228" s="48">
        <f t="shared" si="22"/>
        <v>24.88229054929074</v>
      </c>
      <c r="J228" s="48">
        <f t="shared" si="23"/>
        <v>0</v>
      </c>
      <c r="K228" s="48">
        <v>0</v>
      </c>
      <c r="L228" s="49">
        <v>0</v>
      </c>
    </row>
    <row r="229" spans="2:12" ht="12.75" customHeight="1" x14ac:dyDescent="0.2">
      <c r="B229" s="43" t="s">
        <v>381</v>
      </c>
      <c r="C229" s="44" t="s">
        <v>382</v>
      </c>
      <c r="D229" s="26">
        <v>9000000</v>
      </c>
      <c r="E229" s="26">
        <v>0</v>
      </c>
      <c r="F229" s="26">
        <v>0</v>
      </c>
      <c r="G229" s="26">
        <v>0</v>
      </c>
      <c r="H229" s="26">
        <v>0</v>
      </c>
      <c r="I229" s="27">
        <f t="shared" si="22"/>
        <v>0</v>
      </c>
      <c r="J229" s="27">
        <v>0</v>
      </c>
      <c r="K229" s="27">
        <v>0</v>
      </c>
      <c r="L229" s="28">
        <v>0</v>
      </c>
    </row>
    <row r="230" spans="2:12" ht="12.75" customHeight="1" x14ac:dyDescent="0.2">
      <c r="B230" s="43" t="s">
        <v>383</v>
      </c>
      <c r="C230" s="44" t="s">
        <v>384</v>
      </c>
      <c r="D230" s="26">
        <v>2981196</v>
      </c>
      <c r="E230" s="26">
        <v>2981196</v>
      </c>
      <c r="F230" s="26">
        <v>0</v>
      </c>
      <c r="G230" s="26">
        <v>0</v>
      </c>
      <c r="H230" s="26">
        <v>0</v>
      </c>
      <c r="I230" s="27">
        <f t="shared" si="22"/>
        <v>100</v>
      </c>
      <c r="J230" s="27">
        <f t="shared" si="23"/>
        <v>0</v>
      </c>
      <c r="K230" s="27">
        <v>0</v>
      </c>
      <c r="L230" s="28">
        <v>0</v>
      </c>
    </row>
    <row r="231" spans="2:12" ht="12.75" customHeight="1" thickBot="1" x14ac:dyDescent="0.25">
      <c r="B231" s="63" t="s">
        <v>385</v>
      </c>
      <c r="C231" s="64" t="s">
        <v>386</v>
      </c>
      <c r="D231" s="65">
        <f>D232+D236</f>
        <v>460126870</v>
      </c>
      <c r="E231" s="65">
        <v>459984069</v>
      </c>
      <c r="F231" s="65">
        <v>454984069</v>
      </c>
      <c r="G231" s="65">
        <v>0</v>
      </c>
      <c r="H231" s="65">
        <v>0</v>
      </c>
      <c r="I231" s="66">
        <f t="shared" si="22"/>
        <v>99.96896486397327</v>
      </c>
      <c r="J231" s="66">
        <f t="shared" si="23"/>
        <v>98.91300583281722</v>
      </c>
      <c r="K231" s="66">
        <f t="shared" si="24"/>
        <v>0</v>
      </c>
      <c r="L231" s="67">
        <v>0</v>
      </c>
    </row>
    <row r="232" spans="2:12" ht="12.75" customHeight="1" x14ac:dyDescent="0.2">
      <c r="B232" s="55" t="s">
        <v>387</v>
      </c>
      <c r="C232" s="56" t="s">
        <v>388</v>
      </c>
      <c r="D232" s="57">
        <f>D233+D234+D235</f>
        <v>455126870</v>
      </c>
      <c r="E232" s="57">
        <v>454984069</v>
      </c>
      <c r="F232" s="57">
        <v>454984069</v>
      </c>
      <c r="G232" s="57">
        <v>0</v>
      </c>
      <c r="H232" s="57">
        <v>0</v>
      </c>
      <c r="I232" s="58">
        <f t="shared" si="22"/>
        <v>99.968623913591387</v>
      </c>
      <c r="J232" s="58">
        <f t="shared" si="23"/>
        <v>100</v>
      </c>
      <c r="K232" s="58">
        <f t="shared" si="24"/>
        <v>0</v>
      </c>
      <c r="L232" s="59">
        <v>0</v>
      </c>
    </row>
    <row r="233" spans="2:12" ht="12.75" customHeight="1" x14ac:dyDescent="0.2">
      <c r="B233" s="43" t="s">
        <v>389</v>
      </c>
      <c r="C233" s="44" t="s">
        <v>390</v>
      </c>
      <c r="D233" s="26">
        <v>453222869</v>
      </c>
      <c r="E233" s="26">
        <v>453222869</v>
      </c>
      <c r="F233" s="26">
        <v>453222869</v>
      </c>
      <c r="G233" s="26">
        <v>0</v>
      </c>
      <c r="H233" s="26">
        <v>0</v>
      </c>
      <c r="I233" s="27">
        <f t="shared" si="22"/>
        <v>100</v>
      </c>
      <c r="J233" s="27">
        <f t="shared" si="23"/>
        <v>100</v>
      </c>
      <c r="K233" s="27">
        <f t="shared" si="24"/>
        <v>0</v>
      </c>
      <c r="L233" s="28">
        <v>0</v>
      </c>
    </row>
    <row r="234" spans="2:12" ht="12.75" customHeight="1" x14ac:dyDescent="0.2">
      <c r="B234" s="43" t="s">
        <v>391</v>
      </c>
      <c r="C234" s="44" t="s">
        <v>392</v>
      </c>
      <c r="D234" s="26">
        <v>1761200</v>
      </c>
      <c r="E234" s="26">
        <v>1761200</v>
      </c>
      <c r="F234" s="26">
        <v>1761200</v>
      </c>
      <c r="G234" s="26">
        <v>0</v>
      </c>
      <c r="H234" s="26">
        <v>0</v>
      </c>
      <c r="I234" s="27">
        <f t="shared" si="22"/>
        <v>100</v>
      </c>
      <c r="J234" s="27">
        <f t="shared" si="23"/>
        <v>100</v>
      </c>
      <c r="K234" s="27">
        <f t="shared" si="24"/>
        <v>0</v>
      </c>
      <c r="L234" s="28">
        <v>0</v>
      </c>
    </row>
    <row r="235" spans="2:12" ht="12.75" customHeight="1" x14ac:dyDescent="0.2">
      <c r="B235" s="43" t="s">
        <v>393</v>
      </c>
      <c r="C235" s="44" t="s">
        <v>394</v>
      </c>
      <c r="D235" s="26">
        <v>142801</v>
      </c>
      <c r="E235" s="26">
        <v>0</v>
      </c>
      <c r="F235" s="26">
        <v>0</v>
      </c>
      <c r="G235" s="26">
        <v>0</v>
      </c>
      <c r="H235" s="26">
        <v>0</v>
      </c>
      <c r="I235" s="27">
        <f t="shared" si="22"/>
        <v>0</v>
      </c>
      <c r="J235" s="27">
        <v>0</v>
      </c>
      <c r="K235" s="27">
        <v>0</v>
      </c>
      <c r="L235" s="28">
        <v>0</v>
      </c>
    </row>
    <row r="236" spans="2:12" ht="22.5" x14ac:dyDescent="0.2">
      <c r="B236" s="45" t="s">
        <v>395</v>
      </c>
      <c r="C236" s="46" t="s">
        <v>396</v>
      </c>
      <c r="D236" s="47">
        <f>D237</f>
        <v>5000000</v>
      </c>
      <c r="E236" s="47">
        <v>5000000</v>
      </c>
      <c r="F236" s="47">
        <v>0</v>
      </c>
      <c r="G236" s="47">
        <v>0</v>
      </c>
      <c r="H236" s="47">
        <v>0</v>
      </c>
      <c r="I236" s="48">
        <f t="shared" si="22"/>
        <v>100</v>
      </c>
      <c r="J236" s="48">
        <f t="shared" si="23"/>
        <v>0</v>
      </c>
      <c r="K236" s="48">
        <v>0</v>
      </c>
      <c r="L236" s="49">
        <v>0</v>
      </c>
    </row>
    <row r="237" spans="2:12" ht="12.75" customHeight="1" x14ac:dyDescent="0.2">
      <c r="B237" s="43" t="s">
        <v>397</v>
      </c>
      <c r="C237" s="44" t="s">
        <v>398</v>
      </c>
      <c r="D237" s="26">
        <v>5000000</v>
      </c>
      <c r="E237" s="26">
        <v>5000000</v>
      </c>
      <c r="F237" s="26">
        <v>0</v>
      </c>
      <c r="G237" s="26">
        <v>0</v>
      </c>
      <c r="H237" s="26">
        <v>0</v>
      </c>
      <c r="I237" s="27">
        <f t="shared" si="22"/>
        <v>100</v>
      </c>
      <c r="J237" s="27">
        <f t="shared" si="23"/>
        <v>0</v>
      </c>
      <c r="K237" s="27">
        <v>0</v>
      </c>
      <c r="L237" s="28">
        <v>0</v>
      </c>
    </row>
    <row r="238" spans="2:12" ht="33.75" x14ac:dyDescent="0.2">
      <c r="B238" s="29" t="s">
        <v>399</v>
      </c>
      <c r="C238" s="30" t="s">
        <v>400</v>
      </c>
      <c r="D238" s="31">
        <f>D239+D242+D250</f>
        <v>19494504185</v>
      </c>
      <c r="E238" s="31">
        <v>15661166426</v>
      </c>
      <c r="F238" s="31">
        <v>4983139694</v>
      </c>
      <c r="G238" s="31">
        <v>2861796448</v>
      </c>
      <c r="H238" s="31">
        <v>2778349357</v>
      </c>
      <c r="I238" s="32">
        <f t="shared" si="22"/>
        <v>80.336315698916039</v>
      </c>
      <c r="J238" s="32">
        <f t="shared" si="23"/>
        <v>31.818445436651537</v>
      </c>
      <c r="K238" s="32">
        <f t="shared" si="24"/>
        <v>57.429585035430073</v>
      </c>
      <c r="L238" s="33">
        <v>0</v>
      </c>
    </row>
    <row r="239" spans="2:12" ht="12.75" customHeight="1" x14ac:dyDescent="0.2">
      <c r="B239" s="29" t="s">
        <v>401</v>
      </c>
      <c r="C239" s="30" t="s">
        <v>366</v>
      </c>
      <c r="D239" s="31">
        <f>D240</f>
        <v>9500000000</v>
      </c>
      <c r="E239" s="31">
        <v>8248917058</v>
      </c>
      <c r="F239" s="31">
        <v>2335954803</v>
      </c>
      <c r="G239" s="31">
        <v>1172574174</v>
      </c>
      <c r="H239" s="31">
        <v>1092030769</v>
      </c>
      <c r="I239" s="32">
        <f t="shared" si="22"/>
        <v>86.830705873684209</v>
      </c>
      <c r="J239" s="32">
        <f t="shared" si="23"/>
        <v>28.318320896856807</v>
      </c>
      <c r="K239" s="32">
        <f t="shared" si="24"/>
        <v>50.196783452064075</v>
      </c>
      <c r="L239" s="33">
        <f t="shared" si="25"/>
        <v>93.131060977981249</v>
      </c>
    </row>
    <row r="240" spans="2:12" ht="22.5" x14ac:dyDescent="0.2">
      <c r="B240" s="45" t="s">
        <v>402</v>
      </c>
      <c r="C240" s="46" t="s">
        <v>368</v>
      </c>
      <c r="D240" s="47">
        <f>D241</f>
        <v>9500000000</v>
      </c>
      <c r="E240" s="47">
        <v>8248917058</v>
      </c>
      <c r="F240" s="47">
        <v>2335954803</v>
      </c>
      <c r="G240" s="47">
        <v>1172574174</v>
      </c>
      <c r="H240" s="47">
        <v>1092030769</v>
      </c>
      <c r="I240" s="48">
        <f t="shared" si="22"/>
        <v>86.830705873684209</v>
      </c>
      <c r="J240" s="48">
        <f t="shared" si="23"/>
        <v>28.318320896856807</v>
      </c>
      <c r="K240" s="48">
        <f t="shared" si="24"/>
        <v>50.196783452064075</v>
      </c>
      <c r="L240" s="49">
        <f t="shared" si="25"/>
        <v>93.131060977981249</v>
      </c>
    </row>
    <row r="241" spans="2:12" ht="12.75" customHeight="1" x14ac:dyDescent="0.2">
      <c r="B241" s="43" t="s">
        <v>403</v>
      </c>
      <c r="C241" s="44" t="s">
        <v>404</v>
      </c>
      <c r="D241" s="26">
        <v>9500000000</v>
      </c>
      <c r="E241" s="26">
        <v>8248917058</v>
      </c>
      <c r="F241" s="26">
        <v>2335954803</v>
      </c>
      <c r="G241" s="26">
        <v>1172574174</v>
      </c>
      <c r="H241" s="26">
        <v>1092030769</v>
      </c>
      <c r="I241" s="27">
        <f t="shared" ref="I241:L242" si="26">E241/D241*100</f>
        <v>86.830705873684209</v>
      </c>
      <c r="J241" s="27">
        <f t="shared" si="26"/>
        <v>28.318320896856807</v>
      </c>
      <c r="K241" s="27">
        <f t="shared" si="26"/>
        <v>50.196783452064075</v>
      </c>
      <c r="L241" s="28">
        <f t="shared" si="26"/>
        <v>93.131060977981249</v>
      </c>
    </row>
    <row r="242" spans="2:12" ht="12.75" customHeight="1" x14ac:dyDescent="0.2">
      <c r="B242" s="29" t="s">
        <v>405</v>
      </c>
      <c r="C242" s="30" t="s">
        <v>406</v>
      </c>
      <c r="D242" s="31">
        <f>D243+D246</f>
        <v>8157177349</v>
      </c>
      <c r="E242" s="31">
        <v>6518079680</v>
      </c>
      <c r="F242" s="31">
        <v>1936304724</v>
      </c>
      <c r="G242" s="31">
        <v>1514538043</v>
      </c>
      <c r="H242" s="31">
        <v>1511634357</v>
      </c>
      <c r="I242" s="32">
        <f t="shared" si="26"/>
        <v>79.906068007692156</v>
      </c>
      <c r="J242" s="32">
        <f t="shared" si="26"/>
        <v>29.706674650531429</v>
      </c>
      <c r="K242" s="32">
        <f t="shared" si="26"/>
        <v>78.217959406269571</v>
      </c>
      <c r="L242" s="33">
        <f t="shared" si="26"/>
        <v>99.808279097813326</v>
      </c>
    </row>
    <row r="243" spans="2:12" ht="12.75" customHeight="1" x14ac:dyDescent="0.2">
      <c r="B243" s="45" t="s">
        <v>407</v>
      </c>
      <c r="C243" s="46" t="s">
        <v>408</v>
      </c>
      <c r="D243" s="47">
        <f>D244+D245</f>
        <v>4909276365</v>
      </c>
      <c r="E243" s="47">
        <v>4681842646</v>
      </c>
      <c r="F243" s="47">
        <v>1364502509</v>
      </c>
      <c r="G243" s="47">
        <v>977331668</v>
      </c>
      <c r="H243" s="47">
        <v>974427982</v>
      </c>
      <c r="I243" s="48">
        <f t="shared" si="22"/>
        <v>95.367265924944519</v>
      </c>
      <c r="J243" s="48">
        <f t="shared" si="23"/>
        <v>29.144561493662806</v>
      </c>
      <c r="K243" s="48">
        <f t="shared" si="24"/>
        <v>71.625494387419991</v>
      </c>
      <c r="L243" s="49">
        <f t="shared" si="25"/>
        <v>99.702896560597281</v>
      </c>
    </row>
    <row r="244" spans="2:12" ht="12.75" customHeight="1" x14ac:dyDescent="0.2">
      <c r="B244" s="43" t="s">
        <v>409</v>
      </c>
      <c r="C244" s="44" t="s">
        <v>410</v>
      </c>
      <c r="D244" s="26">
        <v>2909276365</v>
      </c>
      <c r="E244" s="26">
        <v>2700803961</v>
      </c>
      <c r="F244" s="26">
        <v>912354107</v>
      </c>
      <c r="G244" s="26">
        <v>586937266</v>
      </c>
      <c r="H244" s="26">
        <v>584033580</v>
      </c>
      <c r="I244" s="27">
        <f t="shared" si="22"/>
        <v>92.834217934465642</v>
      </c>
      <c r="J244" s="27">
        <f t="shared" si="23"/>
        <v>33.780834158070164</v>
      </c>
      <c r="K244" s="27">
        <f t="shared" si="24"/>
        <v>64.33217776921785</v>
      </c>
      <c r="L244" s="28">
        <f t="shared" si="25"/>
        <v>99.505281710975908</v>
      </c>
    </row>
    <row r="245" spans="2:12" ht="12.75" customHeight="1" x14ac:dyDescent="0.2">
      <c r="B245" s="43" t="s">
        <v>411</v>
      </c>
      <c r="C245" s="44" t="s">
        <v>412</v>
      </c>
      <c r="D245" s="26">
        <v>2000000000</v>
      </c>
      <c r="E245" s="26">
        <v>1981038685</v>
      </c>
      <c r="F245" s="26">
        <v>452148402</v>
      </c>
      <c r="G245" s="26">
        <v>390394402</v>
      </c>
      <c r="H245" s="26">
        <v>390394402</v>
      </c>
      <c r="I245" s="27">
        <f t="shared" si="22"/>
        <v>99.051934250000002</v>
      </c>
      <c r="J245" s="27">
        <f t="shared" si="23"/>
        <v>22.823804775927432</v>
      </c>
      <c r="K245" s="27">
        <f t="shared" si="24"/>
        <v>86.342094823991005</v>
      </c>
      <c r="L245" s="28">
        <f t="shared" si="25"/>
        <v>100</v>
      </c>
    </row>
    <row r="246" spans="2:12" ht="12.75" customHeight="1" x14ac:dyDescent="0.2">
      <c r="B246" s="45" t="s">
        <v>413</v>
      </c>
      <c r="C246" s="46" t="s">
        <v>414</v>
      </c>
      <c r="D246" s="47">
        <f>D247+D248+D249</f>
        <v>3247900984</v>
      </c>
      <c r="E246" s="47">
        <v>1836237034</v>
      </c>
      <c r="F246" s="47">
        <v>571802215</v>
      </c>
      <c r="G246" s="47">
        <v>537206375</v>
      </c>
      <c r="H246" s="47">
        <v>537206375</v>
      </c>
      <c r="I246" s="48">
        <f t="shared" si="22"/>
        <v>56.5361149568838</v>
      </c>
      <c r="J246" s="48">
        <f t="shared" si="23"/>
        <v>31.139891223869085</v>
      </c>
      <c r="K246" s="48">
        <f t="shared" si="24"/>
        <v>93.949684157834184</v>
      </c>
      <c r="L246" s="49">
        <f t="shared" si="25"/>
        <v>100</v>
      </c>
    </row>
    <row r="247" spans="2:12" ht="12.75" customHeight="1" x14ac:dyDescent="0.2">
      <c r="B247" s="43" t="s">
        <v>415</v>
      </c>
      <c r="C247" s="44" t="s">
        <v>416</v>
      </c>
      <c r="D247" s="26">
        <v>1993013297</v>
      </c>
      <c r="E247" s="26">
        <v>1057305011</v>
      </c>
      <c r="F247" s="26">
        <v>373028582</v>
      </c>
      <c r="G247" s="26">
        <v>347932742</v>
      </c>
      <c r="H247" s="26">
        <v>347932742</v>
      </c>
      <c r="I247" s="27">
        <f t="shared" si="22"/>
        <v>53.050574855246438</v>
      </c>
      <c r="J247" s="27">
        <f t="shared" si="23"/>
        <v>35.281075765184283</v>
      </c>
      <c r="K247" s="27">
        <f t="shared" si="24"/>
        <v>93.272408278891618</v>
      </c>
      <c r="L247" s="28">
        <f t="shared" si="25"/>
        <v>100</v>
      </c>
    </row>
    <row r="248" spans="2:12" ht="12.75" customHeight="1" x14ac:dyDescent="0.2">
      <c r="B248" s="43" t="s">
        <v>417</v>
      </c>
      <c r="C248" s="44" t="s">
        <v>418</v>
      </c>
      <c r="D248" s="26">
        <v>1090978637</v>
      </c>
      <c r="E248" s="26">
        <v>777919023</v>
      </c>
      <c r="F248" s="26">
        <v>197760633</v>
      </c>
      <c r="G248" s="26">
        <v>188260633</v>
      </c>
      <c r="H248" s="26">
        <v>188260633</v>
      </c>
      <c r="I248" s="27">
        <f t="shared" si="22"/>
        <v>71.304698058904336</v>
      </c>
      <c r="J248" s="27">
        <f t="shared" si="23"/>
        <v>25.421750484690232</v>
      </c>
      <c r="K248" s="27">
        <f t="shared" si="24"/>
        <v>95.196212787203208</v>
      </c>
      <c r="L248" s="28">
        <f t="shared" si="25"/>
        <v>100</v>
      </c>
    </row>
    <row r="249" spans="2:12" ht="22.5" x14ac:dyDescent="0.2">
      <c r="B249" s="43" t="s">
        <v>419</v>
      </c>
      <c r="C249" s="44" t="s">
        <v>420</v>
      </c>
      <c r="D249" s="26">
        <v>163909050</v>
      </c>
      <c r="E249" s="26">
        <v>1013000</v>
      </c>
      <c r="F249" s="26">
        <v>1013000</v>
      </c>
      <c r="G249" s="26">
        <v>1013000</v>
      </c>
      <c r="H249" s="26">
        <v>1013000</v>
      </c>
      <c r="I249" s="27">
        <f t="shared" si="22"/>
        <v>0.6180256672831671</v>
      </c>
      <c r="J249" s="27">
        <f t="shared" si="23"/>
        <v>100</v>
      </c>
      <c r="K249" s="27">
        <f t="shared" si="24"/>
        <v>100</v>
      </c>
      <c r="L249" s="28">
        <f t="shared" si="25"/>
        <v>100</v>
      </c>
    </row>
    <row r="250" spans="2:12" ht="12.75" customHeight="1" x14ac:dyDescent="0.2">
      <c r="B250" s="29" t="s">
        <v>421</v>
      </c>
      <c r="C250" s="30" t="s">
        <v>422</v>
      </c>
      <c r="D250" s="31">
        <f>D251+D258</f>
        <v>1837326836</v>
      </c>
      <c r="E250" s="31">
        <v>894169688</v>
      </c>
      <c r="F250" s="31">
        <v>710880167</v>
      </c>
      <c r="G250" s="31">
        <v>174684231</v>
      </c>
      <c r="H250" s="31">
        <v>174684231</v>
      </c>
      <c r="I250" s="32">
        <f t="shared" si="22"/>
        <v>48.666882259591624</v>
      </c>
      <c r="J250" s="32">
        <f t="shared" si="23"/>
        <v>79.501707174846658</v>
      </c>
      <c r="K250" s="32">
        <f t="shared" si="24"/>
        <v>24.572950422458472</v>
      </c>
      <c r="L250" s="33">
        <f t="shared" si="25"/>
        <v>100</v>
      </c>
    </row>
    <row r="251" spans="2:12" ht="12.75" customHeight="1" x14ac:dyDescent="0.2">
      <c r="B251" s="45" t="s">
        <v>423</v>
      </c>
      <c r="C251" s="46" t="s">
        <v>424</v>
      </c>
      <c r="D251" s="47">
        <f>D252+D253+D254+D255+D256+D257</f>
        <v>1697955948</v>
      </c>
      <c r="E251" s="47">
        <v>776653340</v>
      </c>
      <c r="F251" s="47">
        <v>660293498</v>
      </c>
      <c r="G251" s="47">
        <v>174684231</v>
      </c>
      <c r="H251" s="47">
        <v>174684231</v>
      </c>
      <c r="I251" s="48">
        <f t="shared" si="22"/>
        <v>45.74048819787167</v>
      </c>
      <c r="J251" s="48">
        <f t="shared" si="23"/>
        <v>85.017789017684521</v>
      </c>
      <c r="K251" s="48">
        <f t="shared" si="24"/>
        <v>26.455543107589406</v>
      </c>
      <c r="L251" s="49">
        <f t="shared" si="25"/>
        <v>100</v>
      </c>
    </row>
    <row r="252" spans="2:12" ht="12.75" customHeight="1" x14ac:dyDescent="0.2">
      <c r="B252" s="43" t="s">
        <v>425</v>
      </c>
      <c r="C252" s="44" t="s">
        <v>390</v>
      </c>
      <c r="D252" s="26">
        <v>1185559984</v>
      </c>
      <c r="E252" s="26">
        <v>630900243</v>
      </c>
      <c r="F252" s="26">
        <v>621289275</v>
      </c>
      <c r="G252" s="26">
        <v>174684231</v>
      </c>
      <c r="H252" s="26">
        <v>174684231</v>
      </c>
      <c r="I252" s="27">
        <f t="shared" si="22"/>
        <v>53.215379357810711</v>
      </c>
      <c r="J252" s="27">
        <f t="shared" si="23"/>
        <v>98.476626359454428</v>
      </c>
      <c r="K252" s="27">
        <f t="shared" si="24"/>
        <v>28.116408576343122</v>
      </c>
      <c r="L252" s="28">
        <f t="shared" si="25"/>
        <v>100</v>
      </c>
    </row>
    <row r="253" spans="2:12" ht="12.75" customHeight="1" x14ac:dyDescent="0.2">
      <c r="B253" s="43" t="s">
        <v>426</v>
      </c>
      <c r="C253" s="44" t="s">
        <v>427</v>
      </c>
      <c r="D253" s="26">
        <v>65563620</v>
      </c>
      <c r="E253" s="26">
        <v>38847500</v>
      </c>
      <c r="F253" s="26">
        <v>38847500</v>
      </c>
      <c r="G253" s="26">
        <v>0</v>
      </c>
      <c r="H253" s="26">
        <v>0</v>
      </c>
      <c r="I253" s="27">
        <f t="shared" si="22"/>
        <v>59.251609352869785</v>
      </c>
      <c r="J253" s="27">
        <f t="shared" si="23"/>
        <v>100</v>
      </c>
      <c r="K253" s="27">
        <f t="shared" si="24"/>
        <v>0</v>
      </c>
      <c r="L253" s="28">
        <v>0</v>
      </c>
    </row>
    <row r="254" spans="2:12" ht="12.75" customHeight="1" x14ac:dyDescent="0.2">
      <c r="B254" s="43" t="s">
        <v>428</v>
      </c>
      <c r="C254" s="44" t="s">
        <v>429</v>
      </c>
      <c r="D254" s="26">
        <v>109272700</v>
      </c>
      <c r="E254" s="26">
        <v>61519476</v>
      </c>
      <c r="F254" s="26">
        <v>156723</v>
      </c>
      <c r="G254" s="26">
        <v>0</v>
      </c>
      <c r="H254" s="26">
        <v>0</v>
      </c>
      <c r="I254" s="27">
        <f t="shared" si="22"/>
        <v>56.299035349176876</v>
      </c>
      <c r="J254" s="27">
        <f t="shared" si="23"/>
        <v>0.25475347026687939</v>
      </c>
      <c r="K254" s="27">
        <f t="shared" si="24"/>
        <v>0</v>
      </c>
      <c r="L254" s="28">
        <v>0</v>
      </c>
    </row>
    <row r="255" spans="2:12" ht="12.75" customHeight="1" x14ac:dyDescent="0.2">
      <c r="B255" s="43" t="s">
        <v>430</v>
      </c>
      <c r="C255" s="44" t="s">
        <v>431</v>
      </c>
      <c r="D255" s="26">
        <v>270985172</v>
      </c>
      <c r="E255" s="26">
        <v>29502121</v>
      </c>
      <c r="F255" s="26">
        <v>0</v>
      </c>
      <c r="G255" s="26">
        <v>0</v>
      </c>
      <c r="H255" s="26">
        <v>0</v>
      </c>
      <c r="I255" s="27">
        <f t="shared" si="22"/>
        <v>10.886987203860734</v>
      </c>
      <c r="J255" s="27">
        <f t="shared" si="23"/>
        <v>0</v>
      </c>
      <c r="K255" s="27">
        <v>0</v>
      </c>
      <c r="L255" s="28">
        <v>0</v>
      </c>
    </row>
    <row r="256" spans="2:12" ht="12.75" customHeight="1" x14ac:dyDescent="0.2">
      <c r="B256" s="43" t="s">
        <v>432</v>
      </c>
      <c r="C256" s="44" t="s">
        <v>433</v>
      </c>
      <c r="D256" s="26">
        <v>55647202</v>
      </c>
      <c r="E256" s="26">
        <v>15884000</v>
      </c>
      <c r="F256" s="26">
        <v>0</v>
      </c>
      <c r="G256" s="26">
        <v>0</v>
      </c>
      <c r="H256" s="26">
        <v>0</v>
      </c>
      <c r="I256" s="27">
        <f t="shared" si="22"/>
        <v>28.544112604259958</v>
      </c>
      <c r="J256" s="27">
        <f t="shared" si="23"/>
        <v>0</v>
      </c>
      <c r="K256" s="27">
        <v>0</v>
      </c>
      <c r="L256" s="28">
        <v>0</v>
      </c>
    </row>
    <row r="257" spans="2:12" ht="12.75" customHeight="1" x14ac:dyDescent="0.2">
      <c r="B257" s="43" t="s">
        <v>434</v>
      </c>
      <c r="C257" s="44" t="s">
        <v>435</v>
      </c>
      <c r="D257" s="26">
        <v>10927270</v>
      </c>
      <c r="E257" s="26">
        <v>0</v>
      </c>
      <c r="F257" s="26">
        <v>0</v>
      </c>
      <c r="G257" s="26">
        <v>0</v>
      </c>
      <c r="H257" s="26">
        <v>0</v>
      </c>
      <c r="I257" s="27">
        <f t="shared" si="22"/>
        <v>0</v>
      </c>
      <c r="J257" s="27">
        <v>0</v>
      </c>
      <c r="K257" s="27">
        <v>0</v>
      </c>
      <c r="L257" s="28">
        <v>0</v>
      </c>
    </row>
    <row r="258" spans="2:12" ht="22.5" x14ac:dyDescent="0.2">
      <c r="B258" s="45" t="s">
        <v>436</v>
      </c>
      <c r="C258" s="46" t="s">
        <v>437</v>
      </c>
      <c r="D258" s="47">
        <f>D259+D260+D261</f>
        <v>139370888</v>
      </c>
      <c r="E258" s="47">
        <v>117516348</v>
      </c>
      <c r="F258" s="47">
        <v>50586669</v>
      </c>
      <c r="G258" s="47">
        <v>0</v>
      </c>
      <c r="H258" s="47">
        <v>0</v>
      </c>
      <c r="I258" s="48">
        <f t="shared" si="22"/>
        <v>84.319149921754104</v>
      </c>
      <c r="J258" s="48">
        <f t="shared" si="23"/>
        <v>43.046495114024474</v>
      </c>
      <c r="K258" s="48">
        <f t="shared" si="24"/>
        <v>0</v>
      </c>
      <c r="L258" s="49">
        <v>0</v>
      </c>
    </row>
    <row r="259" spans="2:12" ht="12.75" customHeight="1" x14ac:dyDescent="0.2">
      <c r="B259" s="43" t="s">
        <v>438</v>
      </c>
      <c r="C259" s="44" t="s">
        <v>439</v>
      </c>
      <c r="D259" s="26">
        <v>16390905</v>
      </c>
      <c r="E259" s="26">
        <v>16390905</v>
      </c>
      <c r="F259" s="26">
        <v>16390905</v>
      </c>
      <c r="G259" s="26">
        <v>0</v>
      </c>
      <c r="H259" s="26">
        <v>0</v>
      </c>
      <c r="I259" s="27">
        <f t="shared" si="22"/>
        <v>100</v>
      </c>
      <c r="J259" s="27">
        <f t="shared" si="23"/>
        <v>100</v>
      </c>
      <c r="K259" s="27">
        <f t="shared" si="24"/>
        <v>0</v>
      </c>
      <c r="L259" s="28">
        <v>0</v>
      </c>
    </row>
    <row r="260" spans="2:12" ht="12.75" customHeight="1" x14ac:dyDescent="0.2">
      <c r="B260" s="43" t="s">
        <v>440</v>
      </c>
      <c r="C260" s="44" t="s">
        <v>441</v>
      </c>
      <c r="D260" s="26">
        <v>101125443</v>
      </c>
      <c r="E260" s="26">
        <v>101125443</v>
      </c>
      <c r="F260" s="26">
        <v>34195764</v>
      </c>
      <c r="G260" s="26">
        <v>0</v>
      </c>
      <c r="H260" s="26">
        <v>0</v>
      </c>
      <c r="I260" s="27">
        <f t="shared" si="22"/>
        <v>100</v>
      </c>
      <c r="J260" s="27">
        <f t="shared" si="23"/>
        <v>33.815193274357277</v>
      </c>
      <c r="K260" s="27">
        <f t="shared" si="24"/>
        <v>0</v>
      </c>
      <c r="L260" s="28">
        <v>0</v>
      </c>
    </row>
    <row r="261" spans="2:12" ht="12.75" customHeight="1" thickBot="1" x14ac:dyDescent="0.25">
      <c r="B261" s="50" t="s">
        <v>442</v>
      </c>
      <c r="C261" s="51" t="s">
        <v>443</v>
      </c>
      <c r="D261" s="52">
        <v>21854540</v>
      </c>
      <c r="E261" s="52">
        <v>0</v>
      </c>
      <c r="F261" s="52">
        <v>0</v>
      </c>
      <c r="G261" s="52">
        <v>0</v>
      </c>
      <c r="H261" s="52">
        <v>0</v>
      </c>
      <c r="I261" s="53">
        <f t="shared" si="22"/>
        <v>0</v>
      </c>
      <c r="J261" s="53">
        <v>0</v>
      </c>
      <c r="K261" s="53">
        <v>0</v>
      </c>
      <c r="L261" s="54">
        <v>0</v>
      </c>
    </row>
    <row r="262" spans="2:12" ht="12.75" customHeight="1" x14ac:dyDescent="0.2">
      <c r="B262" s="39"/>
      <c r="C262" s="40"/>
      <c r="D262" s="18"/>
      <c r="E262" s="18"/>
      <c r="F262" s="18"/>
      <c r="G262" s="18"/>
      <c r="H262" s="18"/>
      <c r="I262" s="41"/>
      <c r="J262" s="41"/>
      <c r="K262" s="41"/>
      <c r="L262" s="42"/>
    </row>
    <row r="263" spans="2:12" ht="12.75" customHeight="1" x14ac:dyDescent="0.2">
      <c r="B263" s="29" t="s">
        <v>444</v>
      </c>
      <c r="C263" s="30" t="s">
        <v>445</v>
      </c>
      <c r="D263" s="31">
        <f>D264</f>
        <v>3442017420</v>
      </c>
      <c r="E263" s="31">
        <v>0</v>
      </c>
      <c r="F263" s="31">
        <v>0</v>
      </c>
      <c r="G263" s="31">
        <v>0</v>
      </c>
      <c r="H263" s="31">
        <v>0</v>
      </c>
      <c r="I263" s="32">
        <f t="shared" si="22"/>
        <v>0</v>
      </c>
      <c r="J263" s="32">
        <v>0</v>
      </c>
      <c r="K263" s="32">
        <v>0</v>
      </c>
      <c r="L263" s="33">
        <v>0</v>
      </c>
    </row>
    <row r="264" spans="2:12" ht="12.75" customHeight="1" x14ac:dyDescent="0.2">
      <c r="B264" s="29" t="s">
        <v>446</v>
      </c>
      <c r="C264" s="30" t="s">
        <v>445</v>
      </c>
      <c r="D264" s="31">
        <f>D265</f>
        <v>3442017420</v>
      </c>
      <c r="E264" s="31">
        <v>0</v>
      </c>
      <c r="F264" s="31">
        <v>0</v>
      </c>
      <c r="G264" s="31">
        <v>0</v>
      </c>
      <c r="H264" s="31">
        <v>0</v>
      </c>
      <c r="I264" s="32">
        <f t="shared" si="22"/>
        <v>0</v>
      </c>
      <c r="J264" s="32">
        <v>0</v>
      </c>
      <c r="K264" s="32">
        <v>0</v>
      </c>
      <c r="L264" s="33">
        <v>0</v>
      </c>
    </row>
    <row r="265" spans="2:12" ht="12.75" customHeight="1" x14ac:dyDescent="0.2">
      <c r="B265" s="29" t="s">
        <v>447</v>
      </c>
      <c r="C265" s="30" t="s">
        <v>448</v>
      </c>
      <c r="D265" s="31">
        <f>D266</f>
        <v>3442017420</v>
      </c>
      <c r="E265" s="31">
        <v>0</v>
      </c>
      <c r="F265" s="31">
        <v>0</v>
      </c>
      <c r="G265" s="31">
        <v>0</v>
      </c>
      <c r="H265" s="31">
        <v>0</v>
      </c>
      <c r="I265" s="32">
        <f t="shared" si="22"/>
        <v>0</v>
      </c>
      <c r="J265" s="32">
        <v>0</v>
      </c>
      <c r="K265" s="32">
        <v>0</v>
      </c>
      <c r="L265" s="33">
        <v>0</v>
      </c>
    </row>
    <row r="266" spans="2:12" ht="22.5" x14ac:dyDescent="0.2">
      <c r="B266" s="45" t="s">
        <v>449</v>
      </c>
      <c r="C266" s="46" t="s">
        <v>450</v>
      </c>
      <c r="D266" s="47">
        <f>D267</f>
        <v>3442017420</v>
      </c>
      <c r="E266" s="47">
        <v>0</v>
      </c>
      <c r="F266" s="47">
        <v>0</v>
      </c>
      <c r="G266" s="47">
        <v>0</v>
      </c>
      <c r="H266" s="47">
        <v>0</v>
      </c>
      <c r="I266" s="48">
        <f t="shared" si="22"/>
        <v>0</v>
      </c>
      <c r="J266" s="48">
        <v>0</v>
      </c>
      <c r="K266" s="48">
        <v>0</v>
      </c>
      <c r="L266" s="49">
        <v>0</v>
      </c>
    </row>
    <row r="267" spans="2:12" ht="22.5" x14ac:dyDescent="0.2">
      <c r="B267" s="43" t="s">
        <v>451</v>
      </c>
      <c r="C267" s="44" t="s">
        <v>452</v>
      </c>
      <c r="D267" s="26">
        <v>3442017420</v>
      </c>
      <c r="E267" s="26">
        <v>0</v>
      </c>
      <c r="F267" s="26">
        <v>0</v>
      </c>
      <c r="G267" s="26">
        <v>0</v>
      </c>
      <c r="H267" s="26">
        <v>0</v>
      </c>
      <c r="I267" s="27">
        <f t="shared" si="22"/>
        <v>0</v>
      </c>
      <c r="J267" s="27">
        <v>0</v>
      </c>
      <c r="K267" s="27">
        <v>0</v>
      </c>
      <c r="L267" s="28">
        <v>0</v>
      </c>
    </row>
    <row r="268" spans="2:12" ht="22.5" x14ac:dyDescent="0.2">
      <c r="B268" s="29" t="s">
        <v>453</v>
      </c>
      <c r="C268" s="30" t="s">
        <v>454</v>
      </c>
      <c r="D268" s="31">
        <f>D269</f>
        <v>40346999244</v>
      </c>
      <c r="E268" s="31">
        <v>1924477446</v>
      </c>
      <c r="F268" s="31">
        <v>1449095337</v>
      </c>
      <c r="G268" s="31">
        <v>271406069</v>
      </c>
      <c r="H268" s="31">
        <v>271406069</v>
      </c>
      <c r="I268" s="32">
        <f t="shared" si="22"/>
        <v>4.7698155552080834</v>
      </c>
      <c r="J268" s="32">
        <f t="shared" si="23"/>
        <v>75.298120017562425</v>
      </c>
      <c r="K268" s="32">
        <f t="shared" si="24"/>
        <v>18.729345272884554</v>
      </c>
      <c r="L268" s="33">
        <f t="shared" si="25"/>
        <v>100</v>
      </c>
    </row>
    <row r="269" spans="2:12" ht="22.5" x14ac:dyDescent="0.2">
      <c r="B269" s="29" t="s">
        <v>455</v>
      </c>
      <c r="C269" s="30" t="s">
        <v>456</v>
      </c>
      <c r="D269" s="31">
        <f>D270</f>
        <v>40346999244</v>
      </c>
      <c r="E269" s="31">
        <v>1924477446</v>
      </c>
      <c r="F269" s="31">
        <v>1449095337</v>
      </c>
      <c r="G269" s="31">
        <v>271406069</v>
      </c>
      <c r="H269" s="31">
        <v>271406069</v>
      </c>
      <c r="I269" s="32">
        <f t="shared" si="22"/>
        <v>4.7698155552080834</v>
      </c>
      <c r="J269" s="32">
        <f t="shared" si="23"/>
        <v>75.298120017562425</v>
      </c>
      <c r="K269" s="32">
        <f t="shared" si="24"/>
        <v>18.729345272884554</v>
      </c>
      <c r="L269" s="33">
        <f t="shared" si="25"/>
        <v>100</v>
      </c>
    </row>
    <row r="270" spans="2:12" ht="22.5" x14ac:dyDescent="0.2">
      <c r="B270" s="45" t="s">
        <v>457</v>
      </c>
      <c r="C270" s="46" t="s">
        <v>458</v>
      </c>
      <c r="D270" s="47">
        <f>D271+D272+D273+D274+D275+D276+D277+D278+D279+D280+D281</f>
        <v>40346999244</v>
      </c>
      <c r="E270" s="47">
        <v>1924477446</v>
      </c>
      <c r="F270" s="47">
        <v>1449095337</v>
      </c>
      <c r="G270" s="47">
        <v>271406069</v>
      </c>
      <c r="H270" s="47">
        <v>271406069</v>
      </c>
      <c r="I270" s="48">
        <f t="shared" si="22"/>
        <v>4.7698155552080834</v>
      </c>
      <c r="J270" s="48">
        <f t="shared" si="23"/>
        <v>75.298120017562425</v>
      </c>
      <c r="K270" s="48">
        <f t="shared" si="24"/>
        <v>18.729345272884554</v>
      </c>
      <c r="L270" s="49">
        <f t="shared" si="25"/>
        <v>100</v>
      </c>
    </row>
    <row r="271" spans="2:12" ht="33.75" x14ac:dyDescent="0.2">
      <c r="B271" s="43" t="s">
        <v>459</v>
      </c>
      <c r="C271" s="44" t="s">
        <v>460</v>
      </c>
      <c r="D271" s="26">
        <v>1854250000</v>
      </c>
      <c r="E271" s="26">
        <v>563750000</v>
      </c>
      <c r="F271" s="26">
        <v>563750000</v>
      </c>
      <c r="G271" s="26">
        <v>191875000</v>
      </c>
      <c r="H271" s="26">
        <v>191875000</v>
      </c>
      <c r="I271" s="27">
        <f t="shared" si="22"/>
        <v>30.403127949305649</v>
      </c>
      <c r="J271" s="27">
        <f t="shared" si="23"/>
        <v>100</v>
      </c>
      <c r="K271" s="27">
        <f t="shared" si="24"/>
        <v>34.035476718403544</v>
      </c>
      <c r="L271" s="28">
        <f t="shared" si="25"/>
        <v>100</v>
      </c>
    </row>
    <row r="272" spans="2:12" ht="56.25" x14ac:dyDescent="0.2">
      <c r="B272" s="43" t="s">
        <v>461</v>
      </c>
      <c r="C272" s="44" t="s">
        <v>462</v>
      </c>
      <c r="D272" s="26">
        <v>2346969202</v>
      </c>
      <c r="E272" s="26">
        <v>416465746</v>
      </c>
      <c r="F272" s="26">
        <v>0</v>
      </c>
      <c r="G272" s="26">
        <v>0</v>
      </c>
      <c r="H272" s="26">
        <v>0</v>
      </c>
      <c r="I272" s="27">
        <f t="shared" si="22"/>
        <v>17.744832171001789</v>
      </c>
      <c r="J272" s="27">
        <f t="shared" si="23"/>
        <v>0</v>
      </c>
      <c r="K272" s="27">
        <v>0</v>
      </c>
      <c r="L272" s="28">
        <v>0</v>
      </c>
    </row>
    <row r="273" spans="2:12" ht="78.75" x14ac:dyDescent="0.2">
      <c r="B273" s="43" t="s">
        <v>463</v>
      </c>
      <c r="C273" s="44" t="s">
        <v>464</v>
      </c>
      <c r="D273" s="26">
        <v>3029257024</v>
      </c>
      <c r="E273" s="26">
        <v>944261700</v>
      </c>
      <c r="F273" s="26">
        <v>885345337</v>
      </c>
      <c r="G273" s="26">
        <v>79531069</v>
      </c>
      <c r="H273" s="26">
        <v>79531069</v>
      </c>
      <c r="I273" s="27">
        <f t="shared" si="22"/>
        <v>31.17139590727578</v>
      </c>
      <c r="J273" s="27">
        <f t="shared" si="23"/>
        <v>93.76058956960766</v>
      </c>
      <c r="K273" s="27">
        <f t="shared" si="24"/>
        <v>8.9830561789020873</v>
      </c>
      <c r="L273" s="28">
        <f t="shared" si="25"/>
        <v>100</v>
      </c>
    </row>
    <row r="274" spans="2:12" ht="90.75" thickBot="1" x14ac:dyDescent="0.25">
      <c r="B274" s="50" t="s">
        <v>465</v>
      </c>
      <c r="C274" s="51" t="s">
        <v>466</v>
      </c>
      <c r="D274" s="52">
        <v>1999833255</v>
      </c>
      <c r="E274" s="52">
        <v>0</v>
      </c>
      <c r="F274" s="52">
        <v>0</v>
      </c>
      <c r="G274" s="52">
        <v>0</v>
      </c>
      <c r="H274" s="52">
        <v>0</v>
      </c>
      <c r="I274" s="53">
        <f t="shared" si="22"/>
        <v>0</v>
      </c>
      <c r="J274" s="53">
        <v>0</v>
      </c>
      <c r="K274" s="53">
        <v>0</v>
      </c>
      <c r="L274" s="54">
        <v>0</v>
      </c>
    </row>
    <row r="275" spans="2:12" ht="64.5" customHeight="1" x14ac:dyDescent="0.2">
      <c r="B275" s="39" t="s">
        <v>467</v>
      </c>
      <c r="C275" s="40" t="s">
        <v>468</v>
      </c>
      <c r="D275" s="18">
        <v>1996235775</v>
      </c>
      <c r="E275" s="18">
        <v>0</v>
      </c>
      <c r="F275" s="18">
        <v>0</v>
      </c>
      <c r="G275" s="18">
        <v>0</v>
      </c>
      <c r="H275" s="18">
        <v>0</v>
      </c>
      <c r="I275" s="41">
        <f t="shared" ref="I275:I281" si="27">E275/D275*100</f>
        <v>0</v>
      </c>
      <c r="J275" s="41">
        <v>0</v>
      </c>
      <c r="K275" s="41">
        <v>0</v>
      </c>
      <c r="L275" s="42">
        <v>0</v>
      </c>
    </row>
    <row r="276" spans="2:12" ht="67.5" x14ac:dyDescent="0.2">
      <c r="B276" s="43" t="s">
        <v>469</v>
      </c>
      <c r="C276" s="44" t="s">
        <v>470</v>
      </c>
      <c r="D276" s="26">
        <v>1965943316</v>
      </c>
      <c r="E276" s="26">
        <v>0</v>
      </c>
      <c r="F276" s="26">
        <v>0</v>
      </c>
      <c r="G276" s="26">
        <v>0</v>
      </c>
      <c r="H276" s="26">
        <v>0</v>
      </c>
      <c r="I276" s="27">
        <f t="shared" si="27"/>
        <v>0</v>
      </c>
      <c r="J276" s="27">
        <v>0</v>
      </c>
      <c r="K276" s="27">
        <v>0</v>
      </c>
      <c r="L276" s="28">
        <v>0</v>
      </c>
    </row>
    <row r="277" spans="2:12" ht="78.75" x14ac:dyDescent="0.2">
      <c r="B277" s="43" t="s">
        <v>471</v>
      </c>
      <c r="C277" s="44" t="s">
        <v>472</v>
      </c>
      <c r="D277" s="26">
        <v>1999112639</v>
      </c>
      <c r="E277" s="26">
        <v>0</v>
      </c>
      <c r="F277" s="26">
        <v>0</v>
      </c>
      <c r="G277" s="26">
        <v>0</v>
      </c>
      <c r="H277" s="26">
        <v>0</v>
      </c>
      <c r="I277" s="27">
        <f t="shared" si="27"/>
        <v>0</v>
      </c>
      <c r="J277" s="27">
        <v>0</v>
      </c>
      <c r="K277" s="27">
        <v>0</v>
      </c>
      <c r="L277" s="28">
        <v>0</v>
      </c>
    </row>
    <row r="278" spans="2:12" ht="112.5" customHeight="1" thickBot="1" x14ac:dyDescent="0.25">
      <c r="B278" s="50" t="s">
        <v>473</v>
      </c>
      <c r="C278" s="51" t="s">
        <v>474</v>
      </c>
      <c r="D278" s="52">
        <v>1998157619</v>
      </c>
      <c r="E278" s="52">
        <v>0</v>
      </c>
      <c r="F278" s="52">
        <v>0</v>
      </c>
      <c r="G278" s="52">
        <v>0</v>
      </c>
      <c r="H278" s="52">
        <v>0</v>
      </c>
      <c r="I278" s="53">
        <f t="shared" si="27"/>
        <v>0</v>
      </c>
      <c r="J278" s="53">
        <v>0</v>
      </c>
      <c r="K278" s="53">
        <v>0</v>
      </c>
      <c r="L278" s="54">
        <v>0</v>
      </c>
    </row>
    <row r="279" spans="2:12" ht="135" x14ac:dyDescent="0.2">
      <c r="B279" s="39" t="s">
        <v>475</v>
      </c>
      <c r="C279" s="40" t="s">
        <v>476</v>
      </c>
      <c r="D279" s="18">
        <v>374921465</v>
      </c>
      <c r="E279" s="18">
        <v>0</v>
      </c>
      <c r="F279" s="18">
        <v>0</v>
      </c>
      <c r="G279" s="18">
        <v>0</v>
      </c>
      <c r="H279" s="18">
        <v>0</v>
      </c>
      <c r="I279" s="41">
        <f t="shared" si="27"/>
        <v>0</v>
      </c>
      <c r="J279" s="41">
        <v>0</v>
      </c>
      <c r="K279" s="41">
        <v>0</v>
      </c>
      <c r="L279" s="42">
        <v>0</v>
      </c>
    </row>
    <row r="280" spans="2:12" ht="101.25" x14ac:dyDescent="0.2">
      <c r="B280" s="43" t="s">
        <v>477</v>
      </c>
      <c r="C280" s="44" t="s">
        <v>478</v>
      </c>
      <c r="D280" s="26">
        <v>9089375640</v>
      </c>
      <c r="E280" s="26">
        <v>0</v>
      </c>
      <c r="F280" s="26">
        <v>0</v>
      </c>
      <c r="G280" s="26">
        <v>0</v>
      </c>
      <c r="H280" s="26">
        <v>0</v>
      </c>
      <c r="I280" s="27">
        <f t="shared" si="27"/>
        <v>0</v>
      </c>
      <c r="J280" s="27">
        <v>0</v>
      </c>
      <c r="K280" s="27">
        <v>0</v>
      </c>
      <c r="L280" s="28">
        <v>0</v>
      </c>
    </row>
    <row r="281" spans="2:12" ht="100.5" customHeight="1" x14ac:dyDescent="0.2">
      <c r="B281" s="43" t="s">
        <v>479</v>
      </c>
      <c r="C281" s="44" t="s">
        <v>480</v>
      </c>
      <c r="D281" s="26">
        <v>13692943309</v>
      </c>
      <c r="E281" s="26">
        <v>0</v>
      </c>
      <c r="F281" s="26">
        <v>0</v>
      </c>
      <c r="G281" s="26">
        <v>0</v>
      </c>
      <c r="H281" s="26">
        <v>0</v>
      </c>
      <c r="I281" s="27">
        <f t="shared" si="27"/>
        <v>0</v>
      </c>
      <c r="J281" s="27">
        <v>0</v>
      </c>
      <c r="K281" s="27">
        <v>0</v>
      </c>
      <c r="L281" s="28">
        <v>0</v>
      </c>
    </row>
    <row r="282" spans="2:12" x14ac:dyDescent="0.2">
      <c r="B282" s="43"/>
      <c r="C282" s="25"/>
      <c r="D282" s="25"/>
      <c r="E282" s="25"/>
      <c r="F282" s="25"/>
      <c r="G282" s="25"/>
      <c r="H282" s="25"/>
      <c r="I282" s="25"/>
      <c r="J282" s="25"/>
      <c r="K282" s="25"/>
      <c r="L282" s="60"/>
    </row>
    <row r="283" spans="2:12" x14ac:dyDescent="0.2">
      <c r="B283" s="43"/>
      <c r="C283" s="25"/>
      <c r="D283" s="25"/>
      <c r="E283" s="25"/>
      <c r="F283" s="25"/>
      <c r="G283" s="25"/>
      <c r="H283" s="25"/>
      <c r="I283" s="25"/>
      <c r="J283" s="25"/>
      <c r="K283" s="25"/>
      <c r="L283" s="60"/>
    </row>
    <row r="284" spans="2:12" x14ac:dyDescent="0.2">
      <c r="B284" s="77" t="s">
        <v>522</v>
      </c>
      <c r="C284" s="78"/>
      <c r="D284" s="78"/>
      <c r="E284" s="78"/>
      <c r="F284" s="78"/>
      <c r="G284" s="78"/>
      <c r="H284" s="78"/>
      <c r="I284" s="78"/>
      <c r="J284" s="78"/>
      <c r="K284" s="78"/>
      <c r="L284" s="79"/>
    </row>
    <row r="285" spans="2:12" x14ac:dyDescent="0.2">
      <c r="B285" s="80" t="s">
        <v>523</v>
      </c>
      <c r="C285" s="81"/>
      <c r="D285" s="81"/>
      <c r="E285" s="81"/>
      <c r="F285" s="81"/>
      <c r="G285" s="81"/>
      <c r="H285" s="81"/>
      <c r="I285" s="81"/>
      <c r="J285" s="81"/>
      <c r="K285" s="81"/>
      <c r="L285" s="82"/>
    </row>
    <row r="286" spans="2:12" ht="21" customHeight="1" x14ac:dyDescent="0.2">
      <c r="B286" s="83" t="s">
        <v>524</v>
      </c>
      <c r="C286" s="84"/>
      <c r="D286" s="84"/>
      <c r="E286" s="84"/>
      <c r="F286" s="84"/>
      <c r="G286" s="84"/>
      <c r="H286" s="84"/>
      <c r="I286" s="84"/>
      <c r="J286" s="84"/>
      <c r="K286" s="84"/>
      <c r="L286" s="85"/>
    </row>
    <row r="287" spans="2:12" x14ac:dyDescent="0.2">
      <c r="B287" s="43"/>
      <c r="C287" s="25"/>
      <c r="D287" s="25"/>
      <c r="E287" s="25"/>
      <c r="F287" s="25"/>
      <c r="G287" s="25"/>
      <c r="H287" s="25"/>
      <c r="I287" s="25"/>
      <c r="J287" s="25"/>
      <c r="K287" s="25"/>
      <c r="L287" s="60"/>
    </row>
    <row r="288" spans="2:12" x14ac:dyDescent="0.2">
      <c r="B288" s="43"/>
      <c r="C288" s="25"/>
      <c r="D288" s="25"/>
      <c r="E288" s="25"/>
      <c r="F288" s="25"/>
      <c r="G288" s="25"/>
      <c r="H288" s="25"/>
      <c r="I288" s="25"/>
      <c r="J288" s="25"/>
      <c r="K288" s="25"/>
      <c r="L288" s="60"/>
    </row>
    <row r="289" spans="2:12" x14ac:dyDescent="0.2">
      <c r="B289" s="43"/>
      <c r="C289" s="25"/>
      <c r="D289" s="25"/>
      <c r="E289" s="25"/>
      <c r="F289" s="25"/>
      <c r="G289" s="25"/>
      <c r="H289" s="25"/>
      <c r="I289" s="25"/>
      <c r="J289" s="25"/>
      <c r="K289" s="25"/>
      <c r="L289" s="60"/>
    </row>
    <row r="290" spans="2:12" ht="12" thickBot="1" x14ac:dyDescent="0.25">
      <c r="B290" s="50"/>
      <c r="C290" s="61"/>
      <c r="D290" s="61"/>
      <c r="E290" s="61"/>
      <c r="F290" s="61"/>
      <c r="G290" s="61"/>
      <c r="H290" s="61"/>
      <c r="I290" s="61"/>
      <c r="J290" s="61"/>
      <c r="K290" s="61"/>
      <c r="L290" s="62"/>
    </row>
    <row r="291" spans="2:12" x14ac:dyDescent="0.2"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</row>
    <row r="292" spans="2:12" x14ac:dyDescent="0.2"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</row>
    <row r="293" spans="2:12" x14ac:dyDescent="0.2"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</row>
    <row r="294" spans="2:12" x14ac:dyDescent="0.2"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</row>
    <row r="295" spans="2:12" x14ac:dyDescent="0.2"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</row>
    <row r="296" spans="2:12" x14ac:dyDescent="0.2"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</row>
    <row r="297" spans="2:12" x14ac:dyDescent="0.2"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</row>
    <row r="298" spans="2:12" x14ac:dyDescent="0.2"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</row>
    <row r="299" spans="2:12" x14ac:dyDescent="0.2"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</row>
    <row r="300" spans="2:12" x14ac:dyDescent="0.2"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</row>
    <row r="301" spans="2:12" x14ac:dyDescent="0.2"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</row>
    <row r="302" spans="2:12" x14ac:dyDescent="0.2"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</row>
    <row r="303" spans="2:12" x14ac:dyDescent="0.2"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</row>
    <row r="304" spans="2:12" x14ac:dyDescent="0.2"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</row>
    <row r="305" spans="2:12" x14ac:dyDescent="0.2"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</row>
    <row r="306" spans="2:12" x14ac:dyDescent="0.2"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</row>
    <row r="307" spans="2:12" x14ac:dyDescent="0.2"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</row>
    <row r="308" spans="2:12" x14ac:dyDescent="0.2"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</row>
    <row r="309" spans="2:12" x14ac:dyDescent="0.2"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</row>
    <row r="310" spans="2:12" x14ac:dyDescent="0.2"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</row>
    <row r="311" spans="2:12" x14ac:dyDescent="0.2"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</row>
    <row r="312" spans="2:12" x14ac:dyDescent="0.2"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</row>
    <row r="313" spans="2:12" x14ac:dyDescent="0.2"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</row>
    <row r="314" spans="2:12" x14ac:dyDescent="0.2"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</row>
    <row r="315" spans="2:12" x14ac:dyDescent="0.2"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</row>
    <row r="316" spans="2:12" x14ac:dyDescent="0.2"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</row>
  </sheetData>
  <mergeCells count="18">
    <mergeCell ref="C1:J1"/>
    <mergeCell ref="K1:L6"/>
    <mergeCell ref="C2:J2"/>
    <mergeCell ref="C3:J3"/>
    <mergeCell ref="C4:J4"/>
    <mergeCell ref="C5:J5"/>
    <mergeCell ref="B6:J6"/>
    <mergeCell ref="H7:H8"/>
    <mergeCell ref="I7:L7"/>
    <mergeCell ref="B284:L284"/>
    <mergeCell ref="B285:L285"/>
    <mergeCell ref="B286:L286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2021-05-27T15:01:34Z</cp:lastPrinted>
  <dcterms:created xsi:type="dcterms:W3CDTF">2021-05-24T15:47:28Z</dcterms:created>
  <dcterms:modified xsi:type="dcterms:W3CDTF">2021-05-31T15:39:48Z</dcterms:modified>
</cp:coreProperties>
</file>