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ENERO\"/>
    </mc:Choice>
  </mc:AlternateContent>
  <bookViews>
    <workbookView xWindow="0" yWindow="0" windowWidth="28800" windowHeight="120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L30" i="3" l="1"/>
  <c r="L31" i="3"/>
  <c r="L32" i="3"/>
  <c r="L33" i="3"/>
  <c r="L38" i="3"/>
  <c r="L40" i="3"/>
  <c r="L41" i="3"/>
  <c r="L42" i="3"/>
  <c r="L43" i="3"/>
  <c r="L45" i="3"/>
  <c r="L46" i="3"/>
  <c r="L47" i="3"/>
  <c r="L48" i="3"/>
  <c r="L49" i="3"/>
  <c r="L50" i="3"/>
  <c r="L51" i="3"/>
  <c r="L52" i="3"/>
  <c r="L53" i="3"/>
  <c r="L54" i="3"/>
  <c r="L59" i="3"/>
  <c r="L62" i="3"/>
  <c r="L64" i="3"/>
  <c r="L67" i="3"/>
  <c r="L82" i="3"/>
  <c r="L83" i="3"/>
  <c r="L84" i="3"/>
  <c r="L85" i="3"/>
  <c r="L86" i="3"/>
  <c r="L94" i="3"/>
  <c r="L99" i="3"/>
  <c r="L100" i="3"/>
  <c r="L107" i="3"/>
  <c r="L122" i="3"/>
  <c r="L123" i="3"/>
  <c r="L124" i="3"/>
  <c r="L125" i="3"/>
  <c r="L131" i="3"/>
  <c r="L132" i="3"/>
  <c r="L136" i="3"/>
  <c r="L137" i="3"/>
  <c r="L140" i="3"/>
  <c r="L143" i="3"/>
  <c r="L169" i="3"/>
  <c r="L170" i="3"/>
  <c r="L174" i="3"/>
  <c r="L175" i="3"/>
  <c r="L176" i="3"/>
  <c r="L177" i="3"/>
  <c r="L178" i="3"/>
  <c r="L179" i="3"/>
  <c r="K28" i="3"/>
  <c r="K30" i="3"/>
  <c r="K31" i="3"/>
  <c r="K32" i="3"/>
  <c r="K33" i="3"/>
  <c r="K38" i="3"/>
  <c r="K40" i="3"/>
  <c r="K41" i="3"/>
  <c r="K42" i="3"/>
  <c r="K43" i="3"/>
  <c r="K45" i="3"/>
  <c r="K46" i="3"/>
  <c r="K47" i="3"/>
  <c r="K48" i="3"/>
  <c r="K49" i="3"/>
  <c r="K50" i="3"/>
  <c r="K51" i="3"/>
  <c r="K52" i="3"/>
  <c r="K53" i="3"/>
  <c r="K54" i="3"/>
  <c r="K58" i="3"/>
  <c r="K59" i="3"/>
  <c r="K60" i="3"/>
  <c r="K61" i="3"/>
  <c r="K62" i="3"/>
  <c r="K64" i="3"/>
  <c r="K67" i="3"/>
  <c r="K82" i="3"/>
  <c r="K83" i="3"/>
  <c r="K84" i="3"/>
  <c r="K85" i="3"/>
  <c r="K86" i="3"/>
  <c r="K94" i="3"/>
  <c r="K99" i="3"/>
  <c r="K100" i="3"/>
  <c r="K106" i="3"/>
  <c r="K107" i="3"/>
  <c r="K122" i="3"/>
  <c r="K123" i="3"/>
  <c r="K124" i="3"/>
  <c r="K125" i="3"/>
  <c r="K131" i="3"/>
  <c r="K132" i="3"/>
  <c r="K136" i="3"/>
  <c r="K137" i="3"/>
  <c r="K140" i="3"/>
  <c r="K143" i="3"/>
  <c r="K169" i="3"/>
  <c r="K170" i="3"/>
  <c r="K174" i="3"/>
  <c r="K175" i="3"/>
  <c r="K176" i="3"/>
  <c r="K177" i="3"/>
  <c r="K178" i="3"/>
  <c r="K179" i="3"/>
  <c r="K182" i="3"/>
  <c r="K183" i="3"/>
  <c r="K184" i="3"/>
  <c r="J24" i="3"/>
  <c r="J30" i="3"/>
  <c r="J31" i="3"/>
  <c r="J32" i="3"/>
  <c r="J33" i="3"/>
  <c r="J38" i="3"/>
  <c r="J40" i="3"/>
  <c r="J41" i="3"/>
  <c r="J42" i="3"/>
  <c r="J43" i="3"/>
  <c r="J45" i="3"/>
  <c r="J46" i="3"/>
  <c r="J47" i="3"/>
  <c r="J48" i="3"/>
  <c r="J49" i="3"/>
  <c r="J50" i="3"/>
  <c r="J51" i="3"/>
  <c r="J52" i="3"/>
  <c r="J53" i="3"/>
  <c r="J54" i="3"/>
  <c r="J58" i="3"/>
  <c r="J59" i="3"/>
  <c r="J60" i="3"/>
  <c r="J61" i="3"/>
  <c r="J62" i="3"/>
  <c r="J64" i="3"/>
  <c r="J67" i="3"/>
  <c r="J82" i="3"/>
  <c r="J83" i="3"/>
  <c r="J84" i="3"/>
  <c r="J85" i="3"/>
  <c r="J86" i="3"/>
  <c r="J93" i="3"/>
  <c r="J94" i="3"/>
  <c r="J99" i="3"/>
  <c r="J100" i="3"/>
  <c r="J106" i="3"/>
  <c r="J107" i="3"/>
  <c r="J122" i="3"/>
  <c r="J123" i="3"/>
  <c r="J124" i="3"/>
  <c r="J125" i="3"/>
  <c r="J131" i="3"/>
  <c r="J132" i="3"/>
  <c r="J133" i="3"/>
  <c r="J134" i="3"/>
  <c r="J135" i="3"/>
  <c r="J136" i="3"/>
  <c r="J137" i="3"/>
  <c r="J140" i="3"/>
  <c r="J143" i="3"/>
  <c r="J169" i="3"/>
  <c r="J170" i="3"/>
  <c r="J171" i="3"/>
  <c r="J172" i="3"/>
  <c r="J173" i="3"/>
  <c r="J174" i="3"/>
  <c r="J175" i="3"/>
  <c r="J176" i="3"/>
  <c r="J177" i="3"/>
  <c r="J178" i="3"/>
  <c r="J179" i="3"/>
  <c r="J182" i="3"/>
  <c r="J183" i="3"/>
  <c r="J184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6" i="3"/>
  <c r="I47" i="3"/>
  <c r="I48" i="3"/>
  <c r="I49" i="3"/>
  <c r="I50" i="3"/>
  <c r="I52" i="3"/>
  <c r="I53" i="3"/>
  <c r="I54" i="3"/>
  <c r="I55" i="3"/>
  <c r="I56" i="3"/>
  <c r="I57" i="3"/>
  <c r="I58" i="3"/>
  <c r="I61" i="3"/>
  <c r="I62" i="3"/>
  <c r="I63" i="3"/>
  <c r="I64" i="3"/>
  <c r="I65" i="3"/>
  <c r="I66" i="3"/>
  <c r="I67" i="3"/>
  <c r="I68" i="3"/>
  <c r="I69" i="3"/>
  <c r="I70" i="3"/>
  <c r="I71" i="3"/>
  <c r="I72" i="3"/>
  <c r="I74" i="3"/>
  <c r="I75" i="3"/>
  <c r="I78" i="3"/>
  <c r="I79" i="3"/>
  <c r="I81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101" i="3"/>
  <c r="I102" i="3"/>
  <c r="I103" i="3"/>
  <c r="I104" i="3"/>
  <c r="I105" i="3"/>
  <c r="I106" i="3"/>
  <c r="I107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5" i="3"/>
  <c r="I126" i="3"/>
  <c r="I127" i="3"/>
  <c r="I130" i="3"/>
  <c r="I134" i="3"/>
  <c r="I135" i="3"/>
  <c r="I138" i="3"/>
  <c r="I139" i="3"/>
  <c r="I140" i="3"/>
  <c r="I141" i="3"/>
  <c r="I142" i="3"/>
  <c r="I143" i="3"/>
  <c r="I144" i="3"/>
  <c r="I145" i="3"/>
  <c r="I146" i="3"/>
  <c r="I148" i="3"/>
  <c r="I150" i="3"/>
  <c r="I151" i="3"/>
  <c r="I152" i="3"/>
  <c r="I153" i="3"/>
  <c r="I156" i="3"/>
  <c r="I157" i="3"/>
  <c r="I159" i="3"/>
  <c r="I160" i="3"/>
  <c r="I161" i="3"/>
  <c r="I162" i="3"/>
  <c r="I163" i="3"/>
  <c r="I166" i="3"/>
  <c r="I167" i="3"/>
  <c r="I168" i="3"/>
  <c r="I173" i="3"/>
  <c r="I176" i="3"/>
  <c r="I177" i="3"/>
  <c r="I178" i="3"/>
  <c r="I179" i="3"/>
  <c r="I180" i="3"/>
  <c r="I181" i="3"/>
  <c r="I184" i="3"/>
  <c r="I185" i="3"/>
  <c r="I186" i="3"/>
  <c r="I187" i="3"/>
  <c r="I188" i="3"/>
  <c r="I189" i="3"/>
  <c r="I191" i="3"/>
  <c r="I192" i="3"/>
  <c r="I193" i="3"/>
  <c r="I194" i="3"/>
  <c r="I198" i="3"/>
  <c r="I202" i="3"/>
  <c r="I203" i="3"/>
  <c r="I204" i="3"/>
  <c r="I205" i="3"/>
  <c r="I206" i="3"/>
  <c r="I207" i="3"/>
  <c r="F12" i="3"/>
  <c r="F11" i="3" s="1"/>
  <c r="F13" i="3"/>
  <c r="J13" i="3" s="1"/>
  <c r="F14" i="3"/>
  <c r="J14" i="3" s="1"/>
  <c r="H15" i="3"/>
  <c r="G15" i="3"/>
  <c r="F15" i="3"/>
  <c r="E15" i="3"/>
  <c r="F16" i="3"/>
  <c r="F17" i="3"/>
  <c r="H18" i="3"/>
  <c r="G18" i="3"/>
  <c r="F18" i="3"/>
  <c r="E18" i="3"/>
  <c r="H19" i="3"/>
  <c r="G19" i="3"/>
  <c r="F19" i="3"/>
  <c r="E19" i="3"/>
  <c r="H20" i="3"/>
  <c r="G20" i="3"/>
  <c r="F20" i="3"/>
  <c r="E20" i="3"/>
  <c r="D15" i="3"/>
  <c r="D17" i="3"/>
  <c r="D18" i="3"/>
  <c r="H24" i="3"/>
  <c r="L24" i="3" s="1"/>
  <c r="G24" i="3"/>
  <c r="K24" i="3" s="1"/>
  <c r="F24" i="3"/>
  <c r="E24" i="3"/>
  <c r="H25" i="3"/>
  <c r="H14" i="3" s="1"/>
  <c r="G25" i="3"/>
  <c r="G14" i="3" s="1"/>
  <c r="F25" i="3"/>
  <c r="E25" i="3"/>
  <c r="E14" i="3" s="1"/>
  <c r="H26" i="3"/>
  <c r="H16" i="3" s="1"/>
  <c r="G26" i="3"/>
  <c r="G16" i="3" s="1"/>
  <c r="F26" i="3"/>
  <c r="E26" i="3"/>
  <c r="E16" i="3" s="1"/>
  <c r="H27" i="3"/>
  <c r="H17" i="3" s="1"/>
  <c r="G27" i="3"/>
  <c r="G17" i="3" s="1"/>
  <c r="F27" i="3"/>
  <c r="E27" i="3"/>
  <c r="E17" i="3" s="1"/>
  <c r="H28" i="3"/>
  <c r="H13" i="3" s="1"/>
  <c r="G28" i="3"/>
  <c r="G13" i="3" s="1"/>
  <c r="K13" i="3" s="1"/>
  <c r="F28" i="3"/>
  <c r="J28" i="3" s="1"/>
  <c r="E28" i="3"/>
  <c r="E13" i="3" s="1"/>
  <c r="D25" i="3"/>
  <c r="D27" i="3"/>
  <c r="D201" i="3"/>
  <c r="D200" i="3" s="1"/>
  <c r="D199" i="3" s="1"/>
  <c r="I199" i="3" s="1"/>
  <c r="D197" i="3"/>
  <c r="D196" i="3" s="1"/>
  <c r="D195" i="3" s="1"/>
  <c r="D194" i="3" s="1"/>
  <c r="D190" i="3"/>
  <c r="I190" i="3" s="1"/>
  <c r="D183" i="3"/>
  <c r="D178" i="3"/>
  <c r="D175" i="3"/>
  <c r="I175" i="3" s="1"/>
  <c r="D172" i="3"/>
  <c r="D171" i="3" s="1"/>
  <c r="I171" i="3" s="1"/>
  <c r="D166" i="3"/>
  <c r="D165" i="3" s="1"/>
  <c r="D158" i="3"/>
  <c r="I158" i="3" s="1"/>
  <c r="D155" i="3"/>
  <c r="I155" i="3" s="1"/>
  <c r="D150" i="3"/>
  <c r="D149" i="3" s="1"/>
  <c r="I149" i="3" s="1"/>
  <c r="D147" i="3"/>
  <c r="I147" i="3" s="1"/>
  <c r="D137" i="3"/>
  <c r="D136" i="3" s="1"/>
  <c r="I136" i="3" s="1"/>
  <c r="D134" i="3"/>
  <c r="D133" i="3" s="1"/>
  <c r="I133" i="3" s="1"/>
  <c r="D129" i="3"/>
  <c r="D128" i="3" s="1"/>
  <c r="I128" i="3" s="1"/>
  <c r="D126" i="3"/>
  <c r="D124" i="3"/>
  <c r="I124" i="3" s="1"/>
  <c r="D118" i="3"/>
  <c r="D110" i="3"/>
  <c r="D108" i="3"/>
  <c r="I108" i="3" s="1"/>
  <c r="D100" i="3"/>
  <c r="I100" i="3" s="1"/>
  <c r="D84" i="3"/>
  <c r="D83" i="3" s="1"/>
  <c r="I83" i="3" s="1"/>
  <c r="D80" i="3"/>
  <c r="I80" i="3" s="1"/>
  <c r="D78" i="3"/>
  <c r="D73" i="3"/>
  <c r="I73" i="3" s="1"/>
  <c r="D70" i="3"/>
  <c r="D62" i="3"/>
  <c r="D60" i="3"/>
  <c r="I60" i="3" s="1"/>
  <c r="D51" i="3"/>
  <c r="I51" i="3" s="1"/>
  <c r="D45" i="3"/>
  <c r="I45" i="3" s="1"/>
  <c r="D31" i="3"/>
  <c r="D164" i="3" l="1"/>
  <c r="I164" i="3" s="1"/>
  <c r="I165" i="3"/>
  <c r="L13" i="3"/>
  <c r="I19" i="3"/>
  <c r="J16" i="3"/>
  <c r="E22" i="3"/>
  <c r="D20" i="3"/>
  <c r="I20" i="3" s="1"/>
  <c r="G12" i="3"/>
  <c r="I201" i="3"/>
  <c r="I197" i="3"/>
  <c r="I137" i="3"/>
  <c r="I129" i="3"/>
  <c r="H22" i="3"/>
  <c r="L28" i="3"/>
  <c r="F22" i="3"/>
  <c r="D19" i="3"/>
  <c r="H12" i="3"/>
  <c r="I200" i="3"/>
  <c r="I196" i="3"/>
  <c r="I172" i="3"/>
  <c r="I84" i="3"/>
  <c r="D30" i="3"/>
  <c r="I30" i="3" s="1"/>
  <c r="D182" i="3"/>
  <c r="I182" i="3" s="1"/>
  <c r="G22" i="3"/>
  <c r="K22" i="3" s="1"/>
  <c r="E12" i="3"/>
  <c r="J12" i="3" s="1"/>
  <c r="I195" i="3"/>
  <c r="I183" i="3"/>
  <c r="I31" i="3"/>
  <c r="D154" i="3"/>
  <c r="I154" i="3" s="1"/>
  <c r="D77" i="3"/>
  <c r="D99" i="3"/>
  <c r="D132" i="3"/>
  <c r="I132" i="3" s="1"/>
  <c r="D174" i="3"/>
  <c r="D59" i="3"/>
  <c r="D123" i="3"/>
  <c r="I123" i="3" s="1"/>
  <c r="D122" i="3"/>
  <c r="I122" i="3" s="1"/>
  <c r="D170" i="3" l="1"/>
  <c r="I174" i="3"/>
  <c r="G11" i="3"/>
  <c r="K11" i="3" s="1"/>
  <c r="K12" i="3"/>
  <c r="D131" i="3"/>
  <c r="I131" i="3" s="1"/>
  <c r="H11" i="3"/>
  <c r="L11" i="3" s="1"/>
  <c r="L12" i="3"/>
  <c r="L22" i="3"/>
  <c r="D82" i="3"/>
  <c r="I99" i="3"/>
  <c r="D14" i="3"/>
  <c r="I14" i="3" s="1"/>
  <c r="D24" i="3"/>
  <c r="I59" i="3"/>
  <c r="D76" i="3"/>
  <c r="I77" i="3"/>
  <c r="J22" i="3"/>
  <c r="E11" i="3"/>
  <c r="J11" i="3" l="1"/>
  <c r="D22" i="3"/>
  <c r="I22" i="3" s="1"/>
  <c r="D12" i="3"/>
  <c r="I24" i="3"/>
  <c r="D28" i="3"/>
  <c r="I82" i="3"/>
  <c r="D169" i="3"/>
  <c r="I169" i="3" s="1"/>
  <c r="I170" i="3"/>
  <c r="D26" i="3"/>
  <c r="D16" i="3" s="1"/>
  <c r="I16" i="3" s="1"/>
  <c r="I76" i="3"/>
  <c r="D13" i="3" l="1"/>
  <c r="I13" i="3" s="1"/>
  <c r="I28" i="3"/>
  <c r="I12" i="3"/>
  <c r="D11" i="3" l="1"/>
  <c r="I11" i="3" s="1"/>
</calcChain>
</file>

<file path=xl/sharedStrings.xml><?xml version="1.0" encoding="utf-8"?>
<sst xmlns="http://schemas.openxmlformats.org/spreadsheetml/2006/main" count="412" uniqueCount="401">
  <si>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</si>
  <si>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</si>
  <si>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</si>
  <si>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</si>
  <si>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</si>
  <si>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</si>
  <si>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</si>
  <si>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</si>
  <si>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</si>
  <si>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</si>
  <si>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</si>
  <si>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</si>
  <si>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</si>
  <si>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</si>
  <si>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</si>
  <si>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</si>
  <si>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</si>
  <si>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</si>
  <si>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</si>
  <si>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</si>
  <si>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</si>
  <si>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</si>
  <si>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</si>
  <si>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</si>
  <si>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</si>
  <si>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</si>
  <si>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</si>
  <si>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</si>
  <si>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</si>
  <si>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</si>
  <si>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</si>
  <si>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</si>
  <si>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</si>
  <si>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</si>
  <si>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</si>
  <si>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</si>
  <si>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</si>
  <si>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</si>
  <si>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</si>
  <si>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</si>
  <si>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</si>
  <si>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</si>
  <si>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</si>
  <si>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</si>
  <si>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</si>
  <si>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</si>
  <si>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</si>
  <si>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</si>
  <si>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</si>
  <si>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</si>
  <si>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</si>
  <si>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</si>
  <si>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</si>
  <si>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</si>
  <si>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</si>
  <si>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</si>
  <si>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</si>
  <si>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</si>
  <si>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</si>
  <si>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</si>
  <si>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</si>
  <si>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</si>
  <si>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</si>
  <si>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</si>
  <si>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</si>
  <si>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</si>
  <si>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</si>
  <si>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</si>
  <si>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</si>
  <si>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</si>
  <si>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2106201</t>
  </si>
  <si>
    <t>Mantenimiento de vehículos, maquinaria y equipos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</si>
  <si>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</si>
  <si>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</si>
  <si>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</si>
  <si>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</si>
  <si>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</si>
  <si>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</si>
  <si>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</si>
  <si>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</si>
  <si>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2106211</t>
  </si>
  <si>
    <t>Comunicaciones y transporte de archivo</t>
  </si>
  <si>
    <t>2106214</t>
  </si>
  <si>
    <t>Mantenimiento de infraestructura física</t>
  </si>
  <si>
    <t>21063</t>
  </si>
  <si>
    <t>Bienestar Institucional - Nación</t>
  </si>
  <si>
    <t>2106301</t>
  </si>
  <si>
    <t>Programas de bienestar</t>
  </si>
  <si>
    <t>2106303</t>
  </si>
  <si>
    <t>BIENESTAR LABORAL</t>
  </si>
  <si>
    <t>21064</t>
  </si>
  <si>
    <t>Otros gastos generales - Nación</t>
  </si>
  <si>
    <t>2106401</t>
  </si>
  <si>
    <t>Impuestos y multas</t>
  </si>
  <si>
    <t>2106407</t>
  </si>
  <si>
    <t>Sentencias y conciliaciones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</si>
  <si>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</si>
  <si>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</si>
  <si>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</si>
  <si>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</si>
  <si>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</si>
  <si>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</si>
  <si>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</si>
  <si>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25064</t>
  </si>
  <si>
    <t>OTROS GASTOS GENERALES-ESTAMPILLA DEPARTAMENTAL</t>
  </si>
  <si>
    <t>2506412</t>
  </si>
  <si>
    <t>EXTENSION DE PROGRAMAS A LOS MUNICIPIOS</t>
  </si>
  <si>
    <t>290</t>
  </si>
  <si>
    <t>FUNCIONAMIENTO - PROPIOS</t>
  </si>
  <si>
    <t>2905</t>
  </si>
  <si>
    <t>GASTOS DE PERSONAL - PROPIOS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</si>
  <si>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</si>
  <si>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</si>
  <si>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</si>
  <si>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</si>
  <si>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</si>
  <si>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</si>
  <si>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</si>
  <si>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</si>
  <si>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</si>
  <si>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</si>
  <si>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2905306</t>
  </si>
  <si>
    <t>Bonificación por productividad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</si>
  <si>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</si>
  <si>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</si>
  <si>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</si>
  <si>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</si>
  <si>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</si>
  <si>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</si>
  <si>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</si>
  <si>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</si>
  <si>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</si>
  <si>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</si>
  <si>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2905312</t>
  </si>
  <si>
    <t>Prima de carestía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</si>
  <si>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</si>
  <si>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</si>
  <si>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</si>
  <si>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</si>
  <si>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</si>
  <si>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</si>
  <si>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</si>
  <si>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</si>
  <si>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</si>
  <si>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</si>
  <si>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</si>
  <si>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</si>
  <si>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</si>
  <si>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</si>
  <si>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</si>
  <si>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</si>
  <si>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</si>
  <si>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</si>
  <si>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</si>
  <si>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</si>
  <si>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</si>
  <si>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2906212</t>
  </si>
  <si>
    <t>Seguros y pólizas</t>
  </si>
  <si>
    <t>29063</t>
  </si>
  <si>
    <t>Bienestar Institucional - Propios</t>
  </si>
  <si>
    <t>2906302</t>
  </si>
  <si>
    <t>Plan padrino</t>
  </si>
  <si>
    <t>29064</t>
  </si>
  <si>
    <t>Otros gastos generales - Propios</t>
  </si>
  <si>
    <t>2906402</t>
  </si>
  <si>
    <t>Prácticas académicas</t>
  </si>
  <si>
    <t>2906404</t>
  </si>
  <si>
    <t>Afiliaciones, suscripciones y aportes</t>
  </si>
  <si>
    <t>2906405</t>
  </si>
  <si>
    <t>Servicios financieros</t>
  </si>
  <si>
    <t>2906407</t>
  </si>
  <si>
    <t>2906408</t>
  </si>
  <si>
    <t>Funcionamiento del consejo superior</t>
  </si>
  <si>
    <t>2906409</t>
  </si>
  <si>
    <t>Otros gastos generales no clasificados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</si>
  <si>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</si>
  <si>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</si>
  <si>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</si>
  <si>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</si>
  <si>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</si>
  <si>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</si>
  <si>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</si>
  <si>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</si>
  <si>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</si>
  <si>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</si>
  <si>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</si>
  <si>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</si>
  <si>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</si>
  <si>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</si>
  <si>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</si>
  <si>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</si>
  <si>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</si>
  <si>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</si>
  <si>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</si>
  <si>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</si>
  <si>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</si>
  <si>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</si>
  <si>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350</t>
  </si>
  <si>
    <t>TRANSFERENCIAS - ESTAMPILLA</t>
  </si>
  <si>
    <t>3501</t>
  </si>
  <si>
    <t>350101</t>
  </si>
  <si>
    <t>PENSIONADOS DOCENTES Y NO DOCENTES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</si>
  <si>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</si>
  <si>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</si>
  <si>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</si>
  <si>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</si>
  <si>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</si>
  <si>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</si>
  <si>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</si>
  <si>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</si>
  <si>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</si>
  <si>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</si>
  <si>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</si>
  <si>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</si>
  <si>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</si>
  <si>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</si>
  <si>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</si>
  <si>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</si>
  <si>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</si>
  <si>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</si>
  <si>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</si>
  <si>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</si>
  <si>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</si>
  <si>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</si>
  <si>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</si>
  <si>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</si>
  <si>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</si>
  <si>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</si>
  <si>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</si>
  <si>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</si>
  <si>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</si>
  <si>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</si>
  <si>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4104111</t>
  </si>
  <si>
    <t>ADECUACION DE INFRAESTRUCTURA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</si>
  <si>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</si>
  <si>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</si>
  <si>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</si>
  <si>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</si>
  <si>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</si>
  <si>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</si>
  <si>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</si>
  <si>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</si>
  <si>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</si>
  <si>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</si>
  <si>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</si>
  <si>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</si>
  <si>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4105203</t>
  </si>
  <si>
    <t>APOYO A GESTIÓN DE EGRESADOS</t>
  </si>
  <si>
    <t>415</t>
  </si>
  <si>
    <t>INVERSIÓN - RECURSOS DEL BALANCE</t>
  </si>
  <si>
    <t>4154</t>
  </si>
  <si>
    <t>FONDO DE INVESTIGACIÓN - NACIÓN-RECURSOS DE BALANCE</t>
  </si>
  <si>
    <t>41542</t>
  </si>
  <si>
    <t>PROYECTOS Y CONVENIOS DE INVESTIGACION - REC. DEL BALANCE</t>
  </si>
  <si>
    <t>41545</t>
  </si>
  <si>
    <t>PROYECTOS Y CONVENIOS DE INVESTIGACION OTROS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</si>
  <si>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</si>
  <si>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</si>
  <si>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</si>
  <si>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</si>
  <si>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</si>
  <si>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</si>
  <si>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</si>
  <si>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</si>
  <si>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</si>
  <si>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</si>
  <si>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</si>
  <si>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</si>
  <si>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</si>
  <si>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</si>
  <si>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</si>
  <si>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</si>
  <si>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</si>
  <si>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</si>
  <si>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</si>
  <si>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</si>
  <si>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5</t>
  </si>
  <si>
    <t>PRODUCCIÓN Y COMERCIALIZACIÓN DE BIENES Y SERVICIOS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</si>
  <si>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</si>
  <si>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</si>
  <si>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</si>
  <si>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</si>
  <si>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</si>
  <si>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</si>
  <si>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</si>
  <si>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</si>
  <si>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</si>
  <si>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</si>
  <si>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</si>
  <si>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</si>
  <si>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</si>
  <si>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</si>
  <si>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</si>
  <si>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</si>
  <si>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</si>
  <si>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</si>
  <si>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</si>
  <si>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</si>
  <si>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</si>
  <si>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</si>
  <si>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</si>
  <si>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</si>
  <si>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</si>
  <si>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</si>
  <si>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</si>
  <si>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</si>
  <si>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</si>
  <si>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IRAGUA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</si>
  <si>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</si>
  <si>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</si>
  <si>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</si>
  <si>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</si>
  <si>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</si>
  <si>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</si>
  <si>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</si>
  <si>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</si>
  <si>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</si>
  <si>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</si>
  <si>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</si>
  <si>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</si>
  <si>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</si>
  <si>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</si>
  <si>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</si>
  <si>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</si>
  <si>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</si>
  <si>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</si>
  <si>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</si>
  <si>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</si>
  <si>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</si>
  <si>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</si>
  <si>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</si>
  <si>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</si>
  <si>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</si>
  <si>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</si>
  <si>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</si>
  <si>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</si>
  <si>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</si>
  <si>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</si>
  <si>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</si>
  <si>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</si>
  <si>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</si>
  <si>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</si>
  <si>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</si>
  <si>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</si>
  <si>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</si>
  <si>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</si>
  <si>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</si>
  <si>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9401105</t>
  </si>
  <si>
    <t>IMPLEMENTACION DE ESTRATEGIA SOSTENIBLE EN LA RECUPERACION DE ECOSISTEMAS DEGRADADO Y CONTAMINADOS CON MERCURIO DPTO DE CORDOBA, SUCRE Y CHOCO BPIN  2020000100055</t>
  </si>
  <si>
    <t>9401106</t>
  </si>
  <si>
    <t>PRODUCCION DE FITOPLANCTON PARA LA ACUICULTURA  MARINA  EN EL DEPARTAMENTO DE CORDOBA  BPIN 2020000100061</t>
  </si>
  <si>
    <t>9401107</t>
  </si>
  <si>
    <t>FORTALECIMIENTO DE LAS CAPACIDADES EN CIENCIAS, TECNOLOGIA E INNOVACION - CTEI DE LA UNIVERSIDAD DE CORDOBA  PBIN 2020000100063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</si>
  <si>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</si>
  <si>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</si>
  <si>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</si>
  <si>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</si>
  <si>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</si>
  <si>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</si>
  <si>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</si>
  <si>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</si>
  <si>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</si>
  <si>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</si>
  <si>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</si>
  <si>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</si>
  <si>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</si>
  <si>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</si>
  <si>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</si>
  <si>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</si>
  <si>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</si>
  <si>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</si>
  <si>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</si>
  <si>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</si>
  <si>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</si>
  <si>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</si>
  <si>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</si>
  <si>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</si>
  <si>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</si>
  <si>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</si>
  <si>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</si>
  <si>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</si>
  <si>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</si>
  <si>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</si>
  <si>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</si>
  <si>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</si>
  <si>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</si>
  <si>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</si>
  <si>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</si>
  <si>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</si>
  <si>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</si>
  <si>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</si>
  <si>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</si>
  <si>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</si>
  <si>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215</t>
  </si>
  <si>
    <t>FUNCIONAMINETO - RECURSOS DEL BALANCE</t>
  </si>
  <si>
    <t>260</t>
  </si>
  <si>
    <t>BIENESTAR ESTUDIANTIL - ESTAMPILLA LEY 1697 DE 2013</t>
  </si>
  <si>
    <t xml:space="preserve">                        DEL 01 DE ENERO AL 31 DE ENERO DE 2021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</si>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</sst>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/>
    <xf numFmtId="0" fontId="8" fillId="0" borderId="0" xfId="0" applyFont="1" applyBorder="1"/>
    <xf numFmtId="0" fontId="5" fillId="0" borderId="4" xfId="0" applyFont="1" applyFill="1" applyBorder="1" applyAlignment="1">
      <alignment vertical="center" wrapText="1"/>
    </xf>
    <xf numFmtId="0" fontId="8" fillId="0" borderId="1" xfId="0" applyFont="1" applyBorder="1"/>
    <xf numFmtId="0" fontId="8" fillId="0" borderId="2" xfId="0" applyFont="1" applyBorder="1"/>
    <xf numFmtId="3" fontId="8" fillId="0" borderId="2" xfId="0" applyNumberFormat="1" applyFont="1" applyBorder="1" applyAlignment="1">
      <alignment vertical="top"/>
    </xf>
    <xf numFmtId="0" fontId="8" fillId="0" borderId="3" xfId="0" applyFont="1" applyBorder="1"/>
    <xf numFmtId="3" fontId="7" fillId="0" borderId="0" xfId="0" applyNumberFormat="1" applyFont="1" applyBorder="1" applyAlignment="1">
      <alignment vertical="center" wrapText="1"/>
    </xf>
    <xf numFmtId="4" fontId="7" fillId="0" borderId="0" xfId="0" applyNumberFormat="1" applyFont="1" applyBorder="1" applyAlignment="1">
      <alignment vertical="center" wrapText="1"/>
    </xf>
    <xf numFmtId="2" fontId="7" fillId="0" borderId="0" xfId="0" applyNumberFormat="1" applyFont="1" applyBorder="1" applyAlignment="1">
      <alignment vertical="center" wrapText="1"/>
    </xf>
    <xf numFmtId="2" fontId="7" fillId="0" borderId="5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4" fontId="8" fillId="0" borderId="0" xfId="0" applyNumberFormat="1" applyFont="1" applyBorder="1" applyAlignment="1">
      <alignment vertical="center" wrapText="1"/>
    </xf>
    <xf numFmtId="2" fontId="8" fillId="0" borderId="0" xfId="0" applyNumberFormat="1" applyFont="1" applyBorder="1" applyAlignment="1">
      <alignment vertical="center" wrapText="1"/>
    </xf>
    <xf numFmtId="2" fontId="8" fillId="0" borderId="5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2" fontId="6" fillId="0" borderId="0" xfId="0" applyNumberFormat="1" applyFont="1" applyBorder="1" applyAlignment="1">
      <alignment vertical="center" wrapText="1"/>
    </xf>
    <xf numFmtId="2" fontId="6" fillId="0" borderId="5" xfId="0" applyNumberFormat="1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 wrapText="1"/>
    </xf>
    <xf numFmtId="4" fontId="11" fillId="0" borderId="7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11" fillId="0" borderId="8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2" fontId="8" fillId="0" borderId="2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 wrapText="1"/>
    </xf>
    <xf numFmtId="4" fontId="11" fillId="0" borderId="0" xfId="0" applyNumberFormat="1" applyFont="1" applyBorder="1" applyAlignment="1">
      <alignment vertical="center" wrapText="1"/>
    </xf>
    <xf numFmtId="2" fontId="11" fillId="0" borderId="0" xfId="0" applyNumberFormat="1" applyFont="1" applyBorder="1" applyAlignment="1">
      <alignment vertical="center" wrapText="1"/>
    </xf>
    <xf numFmtId="2" fontId="11" fillId="0" borderId="5" xfId="0" applyNumberFormat="1" applyFont="1" applyBorder="1" applyAlignment="1">
      <alignment vertical="center" wrapText="1"/>
    </xf>
    <xf numFmtId="4" fontId="11" fillId="0" borderId="8" xfId="0" applyNumberFormat="1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4" fontId="11" fillId="0" borderId="5" xfId="0" applyNumberFormat="1" applyFont="1" applyBorder="1" applyAlignment="1">
      <alignment vertical="center" wrapText="1"/>
    </xf>
    <xf numFmtId="4" fontId="6" fillId="0" borderId="5" xfId="0" applyNumberFormat="1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 wrapText="1"/>
    </xf>
    <xf numFmtId="4" fontId="6" fillId="0" borderId="7" xfId="0" applyNumberFormat="1" applyFont="1" applyBorder="1" applyAlignment="1">
      <alignment vertical="center" wrapText="1"/>
    </xf>
    <xf numFmtId="2" fontId="6" fillId="0" borderId="7" xfId="0" applyNumberFormat="1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 wrapText="1"/>
    </xf>
    <xf numFmtId="4" fontId="6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2" fontId="6" fillId="0" borderId="3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2" fontId="11" fillId="0" borderId="2" xfId="0" applyNumberFormat="1" applyFont="1" applyBorder="1" applyAlignment="1">
      <alignment vertical="center" wrapText="1"/>
    </xf>
    <xf numFmtId="2" fontId="11" fillId="0" borderId="3" xfId="0" applyNumberFormat="1" applyFont="1" applyBorder="1" applyAlignment="1">
      <alignment vertical="center" wrapText="1"/>
    </xf>
    <xf numFmtId="4" fontId="6" fillId="0" borderId="8" xfId="0" applyNumberFormat="1" applyFont="1" applyBorder="1" applyAlignment="1">
      <alignment vertical="center" wrapText="1"/>
    </xf>
    <xf numFmtId="4" fontId="11" fillId="0" borderId="3" xfId="0" applyNumberFormat="1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0</xdr:rowOff>
    </xdr:from>
    <xdr:to>
      <xdr:col>11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2850" y="0"/>
          <a:ext cx="7810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28575"/>
          <a:ext cx="7620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tabSelected="1" zoomScale="120" zoomScaleNormal="120" workbookViewId="0">
      <selection activeCell="O15" sqref="O15"/>
    </sheetView>
  </sheetViews>
  <sheetFormatPr baseColWidth="10" defaultColWidth="21.140625" defaultRowHeight="11.25" x14ac:dyDescent="0.2"/>
  <cols>
    <col min="1" max="1" width="10.7109375" style="14" customWidth="1"/>
    <col min="2" max="2" width="9.140625" style="14" customWidth="1"/>
    <col min="3" max="3" width="23.85546875" style="14" customWidth="1"/>
    <col min="4" max="8" width="12.7109375" style="14" customWidth="1"/>
    <col min="9" max="9" width="5.7109375" style="14" customWidth="1"/>
    <col min="10" max="11" width="5.85546875" style="14" customWidth="1"/>
    <col min="12" max="12" width="6.5703125" style="14" customWidth="1"/>
    <col min="13" max="16384" width="21.140625" style="14"/>
  </cols>
  <sheetData>
    <row r="1" spans="2:12" x14ac:dyDescent="0.2">
      <c r="B1" s="1"/>
      <c r="C1" s="92" t="s">
        <v>353</v>
      </c>
      <c r="D1" s="92"/>
      <c r="E1" s="92"/>
      <c r="F1" s="92"/>
      <c r="G1" s="92"/>
      <c r="H1" s="92"/>
      <c r="I1" s="92"/>
      <c r="J1" s="92"/>
      <c r="K1" s="93"/>
      <c r="L1" s="94"/>
    </row>
    <row r="2" spans="2:12" x14ac:dyDescent="0.2">
      <c r="B2" s="2"/>
      <c r="C2" s="99" t="s">
        <v>354</v>
      </c>
      <c r="D2" s="99"/>
      <c r="E2" s="99"/>
      <c r="F2" s="99"/>
      <c r="G2" s="99"/>
      <c r="H2" s="99"/>
      <c r="I2" s="99"/>
      <c r="J2" s="99"/>
      <c r="K2" s="95"/>
      <c r="L2" s="96"/>
    </row>
    <row r="3" spans="2:12" x14ac:dyDescent="0.2">
      <c r="B3" s="2"/>
      <c r="C3" s="99" t="s">
        <v>355</v>
      </c>
      <c r="D3" s="99"/>
      <c r="E3" s="99"/>
      <c r="F3" s="99"/>
      <c r="G3" s="99"/>
      <c r="H3" s="99"/>
      <c r="I3" s="99"/>
      <c r="J3" s="99"/>
      <c r="K3" s="95"/>
      <c r="L3" s="96"/>
    </row>
    <row r="4" spans="2:12" x14ac:dyDescent="0.2">
      <c r="B4" s="2"/>
      <c r="C4" s="99" t="s">
        <v>356</v>
      </c>
      <c r="D4" s="99"/>
      <c r="E4" s="99"/>
      <c r="F4" s="99"/>
      <c r="G4" s="99"/>
      <c r="H4" s="99"/>
      <c r="I4" s="99"/>
      <c r="J4" s="99"/>
      <c r="K4" s="95"/>
      <c r="L4" s="96"/>
    </row>
    <row r="5" spans="2:12" x14ac:dyDescent="0.2">
      <c r="B5" s="2"/>
      <c r="C5" s="99" t="s">
        <v>357</v>
      </c>
      <c r="D5" s="99"/>
      <c r="E5" s="99"/>
      <c r="F5" s="99"/>
      <c r="G5" s="99"/>
      <c r="H5" s="99"/>
      <c r="I5" s="99"/>
      <c r="J5" s="99"/>
      <c r="K5" s="95"/>
      <c r="L5" s="96"/>
    </row>
    <row r="6" spans="2:12" ht="12" thickBot="1" x14ac:dyDescent="0.25">
      <c r="B6" s="100" t="s">
        <v>397</v>
      </c>
      <c r="C6" s="101"/>
      <c r="D6" s="101"/>
      <c r="E6" s="101"/>
      <c r="F6" s="101"/>
      <c r="G6" s="101"/>
      <c r="H6" s="101"/>
      <c r="I6" s="101"/>
      <c r="J6" s="101"/>
      <c r="K6" s="97"/>
      <c r="L6" s="98"/>
    </row>
    <row r="7" spans="2:12" x14ac:dyDescent="0.2">
      <c r="B7" s="115" t="s">
        <v>358</v>
      </c>
      <c r="C7" s="102" t="s">
        <v>359</v>
      </c>
      <c r="D7" s="102" t="s">
        <v>360</v>
      </c>
      <c r="E7" s="102" t="s">
        <v>361</v>
      </c>
      <c r="F7" s="102" t="s">
        <v>362</v>
      </c>
      <c r="G7" s="102" t="s">
        <v>363</v>
      </c>
      <c r="H7" s="102" t="s">
        <v>364</v>
      </c>
      <c r="I7" s="104" t="s">
        <v>365</v>
      </c>
      <c r="J7" s="104"/>
      <c r="K7" s="104"/>
      <c r="L7" s="105"/>
    </row>
    <row r="8" spans="2:12" ht="33.75" x14ac:dyDescent="0.2">
      <c r="B8" s="116"/>
      <c r="C8" s="103"/>
      <c r="D8" s="103"/>
      <c r="E8" s="103"/>
      <c r="F8" s="103"/>
      <c r="G8" s="103"/>
      <c r="H8" s="103"/>
      <c r="I8" s="3" t="s">
        <v>366</v>
      </c>
      <c r="J8" s="4" t="s">
        <v>367</v>
      </c>
      <c r="K8" s="5" t="s">
        <v>368</v>
      </c>
      <c r="L8" s="6" t="s">
        <v>369</v>
      </c>
    </row>
    <row r="9" spans="2:12" ht="12" thickBot="1" x14ac:dyDescent="0.25"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8" t="s">
        <v>370</v>
      </c>
      <c r="J9" s="8" t="s">
        <v>371</v>
      </c>
      <c r="K9" s="8" t="s">
        <v>372</v>
      </c>
      <c r="L9" s="8" t="s">
        <v>373</v>
      </c>
    </row>
    <row r="10" spans="2:12" x14ac:dyDescent="0.2">
      <c r="B10" s="17"/>
      <c r="C10" s="18"/>
      <c r="D10" s="19">
        <v>233304372691</v>
      </c>
      <c r="E10" s="19">
        <v>38245676247</v>
      </c>
      <c r="F10" s="19">
        <v>14418696540</v>
      </c>
      <c r="G10" s="19">
        <v>13912353910</v>
      </c>
      <c r="H10" s="19">
        <v>13696685497</v>
      </c>
      <c r="I10" s="18"/>
      <c r="J10" s="18"/>
      <c r="K10" s="18"/>
      <c r="L10" s="20"/>
    </row>
    <row r="11" spans="2:12" x14ac:dyDescent="0.2">
      <c r="B11" s="16"/>
      <c r="C11" s="10" t="s">
        <v>374</v>
      </c>
      <c r="D11" s="21">
        <f>D12+D13+D14+D15+D16+D17+D18+D19+D20</f>
        <v>233304372691</v>
      </c>
      <c r="E11" s="21">
        <f t="shared" ref="E11:H11" si="0">E12+E13+E14+E15+E16+E17+E18+E19+E20</f>
        <v>38245676247</v>
      </c>
      <c r="F11" s="21">
        <f t="shared" si="0"/>
        <v>14418696540</v>
      </c>
      <c r="G11" s="21">
        <f t="shared" si="0"/>
        <v>13912353910</v>
      </c>
      <c r="H11" s="21">
        <f t="shared" si="0"/>
        <v>13696685497</v>
      </c>
      <c r="I11" s="22">
        <f>E11/D11*100</f>
        <v>16.393038761281382</v>
      </c>
      <c r="J11" s="22">
        <f>F11/E11*100</f>
        <v>37.700200270693358</v>
      </c>
      <c r="K11" s="23">
        <f>G11/F11*100</f>
        <v>96.488291236345006</v>
      </c>
      <c r="L11" s="24">
        <f>H11/G11*100</f>
        <v>98.449806449755556</v>
      </c>
    </row>
    <row r="12" spans="2:12" x14ac:dyDescent="0.2">
      <c r="B12" s="9" t="s">
        <v>375</v>
      </c>
      <c r="C12" s="10" t="s">
        <v>376</v>
      </c>
      <c r="D12" s="21">
        <f>D24+D123+D132</f>
        <v>153296794954</v>
      </c>
      <c r="E12" s="21">
        <f t="shared" ref="E12:H12" si="1">E24+E123+E132</f>
        <v>32726894007</v>
      </c>
      <c r="F12" s="21">
        <f t="shared" si="1"/>
        <v>13445360007</v>
      </c>
      <c r="G12" s="21">
        <f t="shared" si="1"/>
        <v>13023817377</v>
      </c>
      <c r="H12" s="21">
        <f t="shared" si="1"/>
        <v>12808148964</v>
      </c>
      <c r="I12" s="22">
        <f t="shared" ref="I12:I75" si="2">E12/D12*100</f>
        <v>21.348713791974845</v>
      </c>
      <c r="J12" s="22">
        <f t="shared" ref="J12:J67" si="3">F12/E12*100</f>
        <v>41.083519884667801</v>
      </c>
      <c r="K12" s="23">
        <f t="shared" ref="K12:K67" si="4">G12/F12*100</f>
        <v>96.864772458450105</v>
      </c>
      <c r="L12" s="24">
        <f t="shared" ref="L12:L67" si="5">H12/G12*100</f>
        <v>98.344046090657955</v>
      </c>
    </row>
    <row r="13" spans="2:12" x14ac:dyDescent="0.2">
      <c r="B13" s="9" t="s">
        <v>377</v>
      </c>
      <c r="C13" s="10" t="s">
        <v>378</v>
      </c>
      <c r="D13" s="21">
        <f>D28+D170</f>
        <v>32884237117</v>
      </c>
      <c r="E13" s="21">
        <f t="shared" ref="E13:H13" si="6">E28+E170</f>
        <v>3349381346</v>
      </c>
      <c r="F13" s="21">
        <f t="shared" si="6"/>
        <v>973336533</v>
      </c>
      <c r="G13" s="21">
        <f t="shared" si="6"/>
        <v>888536533</v>
      </c>
      <c r="H13" s="21">
        <f t="shared" si="6"/>
        <v>888536533</v>
      </c>
      <c r="I13" s="22">
        <f t="shared" si="2"/>
        <v>10.185370376947219</v>
      </c>
      <c r="J13" s="22">
        <f t="shared" si="3"/>
        <v>29.060188508018282</v>
      </c>
      <c r="K13" s="23">
        <f t="shared" si="4"/>
        <v>91.287699873071546</v>
      </c>
      <c r="L13" s="24">
        <f t="shared" si="5"/>
        <v>100</v>
      </c>
    </row>
    <row r="14" spans="2:12" ht="22.5" x14ac:dyDescent="0.2">
      <c r="B14" s="9" t="s">
        <v>379</v>
      </c>
      <c r="C14" s="10" t="s">
        <v>380</v>
      </c>
      <c r="D14" s="21">
        <f>D25+D154</f>
        <v>18989247166</v>
      </c>
      <c r="E14" s="21">
        <f t="shared" ref="E14:H14" si="7">E25+E154</f>
        <v>184833330</v>
      </c>
      <c r="F14" s="21">
        <f t="shared" si="7"/>
        <v>0</v>
      </c>
      <c r="G14" s="21">
        <f t="shared" si="7"/>
        <v>0</v>
      </c>
      <c r="H14" s="21">
        <f t="shared" si="7"/>
        <v>0</v>
      </c>
      <c r="I14" s="22">
        <f t="shared" si="2"/>
        <v>0.97335786081578679</v>
      </c>
      <c r="J14" s="22">
        <f t="shared" si="3"/>
        <v>0</v>
      </c>
      <c r="K14" s="22">
        <v>0</v>
      </c>
      <c r="L14" s="25">
        <v>0</v>
      </c>
    </row>
    <row r="15" spans="2:12" ht="22.5" x14ac:dyDescent="0.2">
      <c r="B15" s="11" t="s">
        <v>381</v>
      </c>
      <c r="C15" s="12" t="s">
        <v>382</v>
      </c>
      <c r="D15" s="26">
        <f>0</f>
        <v>0</v>
      </c>
      <c r="E15" s="26">
        <f>0</f>
        <v>0</v>
      </c>
      <c r="F15" s="26">
        <f>0</f>
        <v>0</v>
      </c>
      <c r="G15" s="26">
        <f>0</f>
        <v>0</v>
      </c>
      <c r="H15" s="26">
        <f>0</f>
        <v>0</v>
      </c>
      <c r="I15" s="22">
        <v>0</v>
      </c>
      <c r="J15" s="22">
        <v>0</v>
      </c>
      <c r="K15" s="22">
        <v>0</v>
      </c>
      <c r="L15" s="25">
        <v>0</v>
      </c>
    </row>
    <row r="16" spans="2:12" ht="22.5" x14ac:dyDescent="0.2">
      <c r="B16" s="9" t="s">
        <v>383</v>
      </c>
      <c r="C16" s="10" t="s">
        <v>384</v>
      </c>
      <c r="D16" s="21">
        <f>D26+D128+D164</f>
        <v>11499587462</v>
      </c>
      <c r="E16" s="21">
        <f t="shared" ref="E16:H16" si="8">E26+E128+E164</f>
        <v>1984567564</v>
      </c>
      <c r="F16" s="21">
        <f t="shared" si="8"/>
        <v>0</v>
      </c>
      <c r="G16" s="21">
        <f t="shared" si="8"/>
        <v>0</v>
      </c>
      <c r="H16" s="21">
        <f t="shared" si="8"/>
        <v>0</v>
      </c>
      <c r="I16" s="22">
        <f t="shared" si="2"/>
        <v>17.257728336411517</v>
      </c>
      <c r="J16" s="22">
        <f t="shared" si="3"/>
        <v>0</v>
      </c>
      <c r="K16" s="22">
        <v>0</v>
      </c>
      <c r="L16" s="25">
        <v>0</v>
      </c>
    </row>
    <row r="17" spans="2:12" ht="22.5" x14ac:dyDescent="0.2">
      <c r="B17" s="9" t="s">
        <v>385</v>
      </c>
      <c r="C17" s="10" t="s">
        <v>386</v>
      </c>
      <c r="D17" s="26">
        <f>D27</f>
        <v>0</v>
      </c>
      <c r="E17" s="26">
        <f t="shared" ref="E17:H17" si="9">E27</f>
        <v>0</v>
      </c>
      <c r="F17" s="26">
        <f t="shared" si="9"/>
        <v>0</v>
      </c>
      <c r="G17" s="26">
        <f t="shared" si="9"/>
        <v>0</v>
      </c>
      <c r="H17" s="26">
        <f t="shared" si="9"/>
        <v>0</v>
      </c>
      <c r="I17" s="22">
        <v>0</v>
      </c>
      <c r="J17" s="22">
        <v>0</v>
      </c>
      <c r="K17" s="22">
        <v>0</v>
      </c>
      <c r="L17" s="25">
        <v>0</v>
      </c>
    </row>
    <row r="18" spans="2:12" x14ac:dyDescent="0.2">
      <c r="B18" s="9" t="s">
        <v>387</v>
      </c>
      <c r="C18" s="10" t="s">
        <v>388</v>
      </c>
      <c r="D18" s="26">
        <f>0</f>
        <v>0</v>
      </c>
      <c r="E18" s="26">
        <f>0</f>
        <v>0</v>
      </c>
      <c r="F18" s="26">
        <f>0</f>
        <v>0</v>
      </c>
      <c r="G18" s="26">
        <f>0</f>
        <v>0</v>
      </c>
      <c r="H18" s="26">
        <f>0</f>
        <v>0</v>
      </c>
      <c r="I18" s="22">
        <v>0</v>
      </c>
      <c r="J18" s="22">
        <v>0</v>
      </c>
      <c r="K18" s="22">
        <v>0</v>
      </c>
      <c r="L18" s="25">
        <v>0</v>
      </c>
    </row>
    <row r="19" spans="2:12" x14ac:dyDescent="0.2">
      <c r="B19" s="9" t="s">
        <v>389</v>
      </c>
      <c r="C19" s="13" t="s">
        <v>390</v>
      </c>
      <c r="D19" s="21">
        <f>D195</f>
        <v>3442017420</v>
      </c>
      <c r="E19" s="21">
        <f t="shared" ref="E19:H19" si="10">E195</f>
        <v>0</v>
      </c>
      <c r="F19" s="21">
        <f t="shared" si="10"/>
        <v>0</v>
      </c>
      <c r="G19" s="21">
        <f t="shared" si="10"/>
        <v>0</v>
      </c>
      <c r="H19" s="21">
        <f t="shared" si="10"/>
        <v>0</v>
      </c>
      <c r="I19" s="22">
        <f t="shared" si="2"/>
        <v>0</v>
      </c>
      <c r="J19" s="22">
        <v>0</v>
      </c>
      <c r="K19" s="22">
        <v>0</v>
      </c>
      <c r="L19" s="25">
        <v>0</v>
      </c>
    </row>
    <row r="20" spans="2:12" ht="22.5" x14ac:dyDescent="0.2">
      <c r="B20" s="9" t="s">
        <v>391</v>
      </c>
      <c r="C20" s="13" t="s">
        <v>392</v>
      </c>
      <c r="D20" s="21">
        <f>D199</f>
        <v>13192488572</v>
      </c>
      <c r="E20" s="21">
        <f t="shared" ref="E20:H20" si="11">E199</f>
        <v>0</v>
      </c>
      <c r="F20" s="21">
        <f t="shared" si="11"/>
        <v>0</v>
      </c>
      <c r="G20" s="21">
        <f t="shared" si="11"/>
        <v>0</v>
      </c>
      <c r="H20" s="21">
        <f t="shared" si="11"/>
        <v>0</v>
      </c>
      <c r="I20" s="22">
        <f t="shared" si="2"/>
        <v>0</v>
      </c>
      <c r="J20" s="22">
        <v>0</v>
      </c>
      <c r="K20" s="22">
        <v>0</v>
      </c>
      <c r="L20" s="25">
        <v>0</v>
      </c>
    </row>
    <row r="21" spans="2:12" x14ac:dyDescent="0.2">
      <c r="B21" s="9"/>
      <c r="C21" s="13"/>
      <c r="D21" s="26"/>
      <c r="E21" s="26"/>
      <c r="F21" s="26"/>
      <c r="G21" s="26"/>
      <c r="H21" s="26"/>
      <c r="I21" s="22">
        <v>0</v>
      </c>
      <c r="J21" s="22">
        <v>0</v>
      </c>
      <c r="K21" s="22">
        <v>0</v>
      </c>
      <c r="L21" s="25">
        <v>0</v>
      </c>
    </row>
    <row r="22" spans="2:12" x14ac:dyDescent="0.2">
      <c r="B22" s="11" t="s">
        <v>0</v>
      </c>
      <c r="C22" s="12" t="s">
        <v>1</v>
      </c>
      <c r="D22" s="21">
        <f>D24+D25+D26+D27+D28</f>
        <v>120769518957</v>
      </c>
      <c r="E22" s="21">
        <f t="shared" ref="E22:H22" si="12">E24+E25+E26+E27+E28</f>
        <v>31000441743</v>
      </c>
      <c r="F22" s="21">
        <f t="shared" si="12"/>
        <v>11489976845</v>
      </c>
      <c r="G22" s="21">
        <f t="shared" si="12"/>
        <v>11109836845</v>
      </c>
      <c r="H22" s="21">
        <f t="shared" si="12"/>
        <v>10917311982</v>
      </c>
      <c r="I22" s="22">
        <f t="shared" si="2"/>
        <v>25.669094330033481</v>
      </c>
      <c r="J22" s="22">
        <f t="shared" si="3"/>
        <v>37.063913283088858</v>
      </c>
      <c r="K22" s="23">
        <f t="shared" si="4"/>
        <v>96.691551209126914</v>
      </c>
      <c r="L22" s="24">
        <f t="shared" si="5"/>
        <v>98.267077494602034</v>
      </c>
    </row>
    <row r="23" spans="2:12" x14ac:dyDescent="0.2">
      <c r="B23" s="11"/>
      <c r="C23" s="12"/>
      <c r="D23" s="26"/>
      <c r="E23" s="26"/>
      <c r="F23" s="26"/>
      <c r="G23" s="26"/>
      <c r="H23" s="26"/>
      <c r="I23" s="22"/>
      <c r="J23" s="22"/>
      <c r="K23" s="23"/>
      <c r="L23" s="24"/>
    </row>
    <row r="24" spans="2:12" x14ac:dyDescent="0.2">
      <c r="B24" s="11" t="s">
        <v>2</v>
      </c>
      <c r="C24" s="12" t="s">
        <v>3</v>
      </c>
      <c r="D24" s="21">
        <f>D30+D59</f>
        <v>103009786025</v>
      </c>
      <c r="E24" s="21">
        <f t="shared" ref="E24:H24" si="13">E30+E59</f>
        <v>29842846401</v>
      </c>
      <c r="F24" s="21">
        <f t="shared" si="13"/>
        <v>10745318231</v>
      </c>
      <c r="G24" s="21">
        <f t="shared" si="13"/>
        <v>10372318231</v>
      </c>
      <c r="H24" s="21">
        <f t="shared" si="13"/>
        <v>10179793368</v>
      </c>
      <c r="I24" s="22">
        <f t="shared" si="2"/>
        <v>28.970884760169564</v>
      </c>
      <c r="J24" s="22">
        <f t="shared" si="3"/>
        <v>36.006344993418374</v>
      </c>
      <c r="K24" s="23">
        <f t="shared" si="4"/>
        <v>96.528720769535667</v>
      </c>
      <c r="L24" s="24">
        <f t="shared" si="5"/>
        <v>98.143858887547481</v>
      </c>
    </row>
    <row r="25" spans="2:12" ht="22.5" x14ac:dyDescent="0.2">
      <c r="B25" s="11" t="s">
        <v>393</v>
      </c>
      <c r="C25" s="12" t="s">
        <v>394</v>
      </c>
      <c r="D25" s="26">
        <f>0</f>
        <v>0</v>
      </c>
      <c r="E25" s="26">
        <f>0</f>
        <v>0</v>
      </c>
      <c r="F25" s="26">
        <f>0</f>
        <v>0</v>
      </c>
      <c r="G25" s="26">
        <f>0</f>
        <v>0</v>
      </c>
      <c r="H25" s="26">
        <f>0</f>
        <v>0</v>
      </c>
      <c r="I25" s="22">
        <v>0</v>
      </c>
      <c r="J25" s="22">
        <v>0</v>
      </c>
      <c r="K25" s="22">
        <v>0</v>
      </c>
      <c r="L25" s="25">
        <v>0</v>
      </c>
    </row>
    <row r="26" spans="2:12" ht="22.5" x14ac:dyDescent="0.2">
      <c r="B26" s="11" t="s">
        <v>96</v>
      </c>
      <c r="C26" s="12" t="s">
        <v>97</v>
      </c>
      <c r="D26" s="21">
        <f>D76</f>
        <v>4370000000</v>
      </c>
      <c r="E26" s="21">
        <f t="shared" ref="E26:H26" si="14">E76</f>
        <v>0</v>
      </c>
      <c r="F26" s="21">
        <f t="shared" si="14"/>
        <v>0</v>
      </c>
      <c r="G26" s="21">
        <f t="shared" si="14"/>
        <v>0</v>
      </c>
      <c r="H26" s="21">
        <f t="shared" si="14"/>
        <v>0</v>
      </c>
      <c r="I26" s="22">
        <v>0</v>
      </c>
      <c r="J26" s="22">
        <v>0</v>
      </c>
      <c r="K26" s="22">
        <v>0</v>
      </c>
      <c r="L26" s="25">
        <v>0</v>
      </c>
    </row>
    <row r="27" spans="2:12" ht="33.75" x14ac:dyDescent="0.2">
      <c r="B27" s="11" t="s">
        <v>395</v>
      </c>
      <c r="C27" s="12" t="s">
        <v>396</v>
      </c>
      <c r="D27" s="26">
        <f>0</f>
        <v>0</v>
      </c>
      <c r="E27" s="26">
        <f>0</f>
        <v>0</v>
      </c>
      <c r="F27" s="26">
        <f>0</f>
        <v>0</v>
      </c>
      <c r="G27" s="26">
        <f>0</f>
        <v>0</v>
      </c>
      <c r="H27" s="26">
        <f>0</f>
        <v>0</v>
      </c>
      <c r="I27" s="22">
        <v>0</v>
      </c>
      <c r="J27" s="22">
        <v>0</v>
      </c>
      <c r="K27" s="22">
        <v>0</v>
      </c>
      <c r="L27" s="25">
        <v>0</v>
      </c>
    </row>
    <row r="28" spans="2:12" x14ac:dyDescent="0.2">
      <c r="B28" s="11" t="s">
        <v>107</v>
      </c>
      <c r="C28" s="12" t="s">
        <v>108</v>
      </c>
      <c r="D28" s="21">
        <f>D82</f>
        <v>13389732932</v>
      </c>
      <c r="E28" s="21">
        <f t="shared" ref="E28:H28" si="15">E82</f>
        <v>1157595342</v>
      </c>
      <c r="F28" s="21">
        <f t="shared" si="15"/>
        <v>744658614</v>
      </c>
      <c r="G28" s="21">
        <f t="shared" si="15"/>
        <v>737518614</v>
      </c>
      <c r="H28" s="21">
        <f t="shared" si="15"/>
        <v>737518614</v>
      </c>
      <c r="I28" s="22">
        <f t="shared" si="2"/>
        <v>8.6453953030943094</v>
      </c>
      <c r="J28" s="22">
        <f t="shared" si="3"/>
        <v>64.32805894963596</v>
      </c>
      <c r="K28" s="23">
        <f t="shared" si="4"/>
        <v>99.041171368226472</v>
      </c>
      <c r="L28" s="24">
        <f t="shared" si="5"/>
        <v>100</v>
      </c>
    </row>
    <row r="29" spans="2:12" ht="12.75" customHeight="1" x14ac:dyDescent="0.2">
      <c r="B29" s="27"/>
      <c r="C29" s="28"/>
      <c r="D29" s="28"/>
      <c r="E29" s="28"/>
      <c r="F29" s="28"/>
      <c r="G29" s="28"/>
      <c r="H29" s="28"/>
      <c r="I29" s="29"/>
      <c r="J29" s="29"/>
      <c r="K29" s="30"/>
      <c r="L29" s="31"/>
    </row>
    <row r="30" spans="2:12" ht="22.5" x14ac:dyDescent="0.2">
      <c r="B30" s="32" t="s">
        <v>4</v>
      </c>
      <c r="C30" s="33" t="s">
        <v>5</v>
      </c>
      <c r="D30" s="34">
        <f>D31+D45+D51</f>
        <v>94617633215</v>
      </c>
      <c r="E30" s="34">
        <v>27784277170</v>
      </c>
      <c r="F30" s="34">
        <v>10545262546</v>
      </c>
      <c r="G30" s="34">
        <v>10212262546</v>
      </c>
      <c r="H30" s="34">
        <v>10019737683</v>
      </c>
      <c r="I30" s="35">
        <f t="shared" si="2"/>
        <v>29.364798321329477</v>
      </c>
      <c r="J30" s="35">
        <f t="shared" si="3"/>
        <v>37.954064744884633</v>
      </c>
      <c r="K30" s="36">
        <f t="shared" si="4"/>
        <v>96.842183885442353</v>
      </c>
      <c r="L30" s="37">
        <f t="shared" si="5"/>
        <v>98.114767788893076</v>
      </c>
    </row>
    <row r="31" spans="2:12" ht="34.5" thickBot="1" x14ac:dyDescent="0.25">
      <c r="B31" s="38" t="s">
        <v>6</v>
      </c>
      <c r="C31" s="39" t="s">
        <v>7</v>
      </c>
      <c r="D31" s="40">
        <f>D32+D33+D34+D35+D36+D37+D38+D39+D40+D41+D42+D43+D44</f>
        <v>56478584620</v>
      </c>
      <c r="E31" s="40">
        <v>8250578160</v>
      </c>
      <c r="F31" s="40">
        <v>8250578160</v>
      </c>
      <c r="G31" s="40">
        <v>8250578160</v>
      </c>
      <c r="H31" s="40">
        <v>8250578160</v>
      </c>
      <c r="I31" s="41">
        <f t="shared" si="2"/>
        <v>14.608330246785847</v>
      </c>
      <c r="J31" s="41">
        <f t="shared" si="3"/>
        <v>100</v>
      </c>
      <c r="K31" s="42">
        <f t="shared" si="4"/>
        <v>100</v>
      </c>
      <c r="L31" s="43">
        <f t="shared" si="5"/>
        <v>100</v>
      </c>
    </row>
    <row r="32" spans="2:12" ht="22.5" x14ac:dyDescent="0.2">
      <c r="B32" s="44" t="s">
        <v>8</v>
      </c>
      <c r="C32" s="45" t="s">
        <v>9</v>
      </c>
      <c r="D32" s="46">
        <v>41857223030</v>
      </c>
      <c r="E32" s="46">
        <v>7362035539</v>
      </c>
      <c r="F32" s="46">
        <v>7362035539</v>
      </c>
      <c r="G32" s="46">
        <v>7362035539</v>
      </c>
      <c r="H32" s="46">
        <v>7362035539</v>
      </c>
      <c r="I32" s="47">
        <f t="shared" si="2"/>
        <v>17.588447121118058</v>
      </c>
      <c r="J32" s="47">
        <f t="shared" si="3"/>
        <v>100</v>
      </c>
      <c r="K32" s="48">
        <f t="shared" si="4"/>
        <v>100</v>
      </c>
      <c r="L32" s="49">
        <f t="shared" si="5"/>
        <v>100</v>
      </c>
    </row>
    <row r="33" spans="2:12" ht="22.5" x14ac:dyDescent="0.2">
      <c r="B33" s="27" t="s">
        <v>10</v>
      </c>
      <c r="C33" s="28" t="s">
        <v>11</v>
      </c>
      <c r="D33" s="50">
        <v>1360154624</v>
      </c>
      <c r="E33" s="50">
        <v>78740972</v>
      </c>
      <c r="F33" s="50">
        <v>78740972</v>
      </c>
      <c r="G33" s="50">
        <v>78740972</v>
      </c>
      <c r="H33" s="50">
        <v>78740972</v>
      </c>
      <c r="I33" s="29">
        <f t="shared" si="2"/>
        <v>5.7891191641458555</v>
      </c>
      <c r="J33" s="29">
        <f t="shared" si="3"/>
        <v>100</v>
      </c>
      <c r="K33" s="30">
        <f t="shared" si="4"/>
        <v>100</v>
      </c>
      <c r="L33" s="31">
        <f t="shared" si="5"/>
        <v>100</v>
      </c>
    </row>
    <row r="34" spans="2:12" ht="12.75" customHeight="1" x14ac:dyDescent="0.2">
      <c r="B34" s="27" t="s">
        <v>12</v>
      </c>
      <c r="C34" s="28" t="s">
        <v>13</v>
      </c>
      <c r="D34" s="50">
        <v>78408000</v>
      </c>
      <c r="E34" s="50">
        <v>0</v>
      </c>
      <c r="F34" s="50">
        <v>0</v>
      </c>
      <c r="G34" s="50">
        <v>0</v>
      </c>
      <c r="H34" s="50">
        <v>0</v>
      </c>
      <c r="I34" s="29">
        <f t="shared" si="2"/>
        <v>0</v>
      </c>
      <c r="J34" s="29">
        <v>0</v>
      </c>
      <c r="K34" s="29">
        <v>0</v>
      </c>
      <c r="L34" s="51">
        <v>0</v>
      </c>
    </row>
    <row r="35" spans="2:12" ht="12.75" customHeight="1" x14ac:dyDescent="0.2">
      <c r="B35" s="27" t="s">
        <v>14</v>
      </c>
      <c r="C35" s="28" t="s">
        <v>15</v>
      </c>
      <c r="D35" s="50">
        <v>2043159319</v>
      </c>
      <c r="E35" s="50">
        <v>0</v>
      </c>
      <c r="F35" s="50">
        <v>0</v>
      </c>
      <c r="G35" s="50">
        <v>0</v>
      </c>
      <c r="H35" s="50">
        <v>0</v>
      </c>
      <c r="I35" s="29">
        <f t="shared" si="2"/>
        <v>0</v>
      </c>
      <c r="J35" s="29">
        <v>0</v>
      </c>
      <c r="K35" s="29">
        <v>0</v>
      </c>
      <c r="L35" s="51">
        <v>0</v>
      </c>
    </row>
    <row r="36" spans="2:12" ht="12.75" customHeight="1" x14ac:dyDescent="0.2">
      <c r="B36" s="27" t="s">
        <v>16</v>
      </c>
      <c r="C36" s="28" t="s">
        <v>17</v>
      </c>
      <c r="D36" s="50">
        <v>3340493559</v>
      </c>
      <c r="E36" s="50">
        <v>0</v>
      </c>
      <c r="F36" s="50">
        <v>0</v>
      </c>
      <c r="G36" s="50">
        <v>0</v>
      </c>
      <c r="H36" s="50">
        <v>0</v>
      </c>
      <c r="I36" s="29">
        <f t="shared" si="2"/>
        <v>0</v>
      </c>
      <c r="J36" s="29">
        <v>0</v>
      </c>
      <c r="K36" s="29">
        <v>0</v>
      </c>
      <c r="L36" s="51">
        <v>0</v>
      </c>
    </row>
    <row r="37" spans="2:12" ht="12.75" customHeight="1" x14ac:dyDescent="0.2">
      <c r="B37" s="27" t="s">
        <v>18</v>
      </c>
      <c r="C37" s="28" t="s">
        <v>19</v>
      </c>
      <c r="D37" s="50">
        <v>3216364289</v>
      </c>
      <c r="E37" s="50">
        <v>0</v>
      </c>
      <c r="F37" s="50">
        <v>0</v>
      </c>
      <c r="G37" s="50">
        <v>0</v>
      </c>
      <c r="H37" s="50">
        <v>0</v>
      </c>
      <c r="I37" s="29">
        <f t="shared" si="2"/>
        <v>0</v>
      </c>
      <c r="J37" s="29">
        <v>0</v>
      </c>
      <c r="K37" s="29">
        <v>0</v>
      </c>
      <c r="L37" s="51">
        <v>0</v>
      </c>
    </row>
    <row r="38" spans="2:12" ht="12.75" customHeight="1" x14ac:dyDescent="0.2">
      <c r="B38" s="27" t="s">
        <v>20</v>
      </c>
      <c r="C38" s="28" t="s">
        <v>21</v>
      </c>
      <c r="D38" s="50">
        <v>146985424</v>
      </c>
      <c r="E38" s="50">
        <v>10691112</v>
      </c>
      <c r="F38" s="50">
        <v>10691112</v>
      </c>
      <c r="G38" s="50">
        <v>10691112</v>
      </c>
      <c r="H38" s="50">
        <v>10691112</v>
      </c>
      <c r="I38" s="29">
        <f t="shared" si="2"/>
        <v>7.2735865292329933</v>
      </c>
      <c r="J38" s="29">
        <f t="shared" si="3"/>
        <v>100</v>
      </c>
      <c r="K38" s="30">
        <f t="shared" si="4"/>
        <v>100</v>
      </c>
      <c r="L38" s="31">
        <f t="shared" si="5"/>
        <v>100</v>
      </c>
    </row>
    <row r="39" spans="2:12" ht="12.75" customHeight="1" x14ac:dyDescent="0.2">
      <c r="B39" s="27" t="s">
        <v>22</v>
      </c>
      <c r="C39" s="28" t="s">
        <v>23</v>
      </c>
      <c r="D39" s="50">
        <v>139246074</v>
      </c>
      <c r="E39" s="50">
        <v>0</v>
      </c>
      <c r="F39" s="50">
        <v>0</v>
      </c>
      <c r="G39" s="50">
        <v>0</v>
      </c>
      <c r="H39" s="50">
        <v>0</v>
      </c>
      <c r="I39" s="29">
        <f t="shared" si="2"/>
        <v>0</v>
      </c>
      <c r="J39" s="29">
        <v>0</v>
      </c>
      <c r="K39" s="29">
        <v>0</v>
      </c>
      <c r="L39" s="51">
        <v>0</v>
      </c>
    </row>
    <row r="40" spans="2:12" ht="12.75" customHeight="1" x14ac:dyDescent="0.2">
      <c r="B40" s="27" t="s">
        <v>24</v>
      </c>
      <c r="C40" s="28" t="s">
        <v>25</v>
      </c>
      <c r="D40" s="50">
        <v>808859718</v>
      </c>
      <c r="E40" s="50">
        <v>100432212</v>
      </c>
      <c r="F40" s="50">
        <v>100432212</v>
      </c>
      <c r="G40" s="50">
        <v>100432212</v>
      </c>
      <c r="H40" s="50">
        <v>100432212</v>
      </c>
      <c r="I40" s="29">
        <f t="shared" si="2"/>
        <v>12.416517940630095</v>
      </c>
      <c r="J40" s="29">
        <f t="shared" si="3"/>
        <v>100</v>
      </c>
      <c r="K40" s="30">
        <f t="shared" si="4"/>
        <v>100</v>
      </c>
      <c r="L40" s="31">
        <f t="shared" si="5"/>
        <v>100</v>
      </c>
    </row>
    <row r="41" spans="2:12" ht="12.75" customHeight="1" x14ac:dyDescent="0.2">
      <c r="B41" s="27" t="s">
        <v>26</v>
      </c>
      <c r="C41" s="28" t="s">
        <v>27</v>
      </c>
      <c r="D41" s="50">
        <v>2230206636</v>
      </c>
      <c r="E41" s="50">
        <v>494054434</v>
      </c>
      <c r="F41" s="50">
        <v>494054434</v>
      </c>
      <c r="G41" s="50">
        <v>494054434</v>
      </c>
      <c r="H41" s="50">
        <v>494054434</v>
      </c>
      <c r="I41" s="29">
        <f t="shared" si="2"/>
        <v>22.152854629027299</v>
      </c>
      <c r="J41" s="29">
        <f t="shared" si="3"/>
        <v>100</v>
      </c>
      <c r="K41" s="30">
        <f t="shared" si="4"/>
        <v>100</v>
      </c>
      <c r="L41" s="31">
        <f t="shared" si="5"/>
        <v>100</v>
      </c>
    </row>
    <row r="42" spans="2:12" ht="12.75" customHeight="1" x14ac:dyDescent="0.2">
      <c r="B42" s="27" t="s">
        <v>28</v>
      </c>
      <c r="C42" s="28" t="s">
        <v>29</v>
      </c>
      <c r="D42" s="50">
        <v>589206726</v>
      </c>
      <c r="E42" s="50">
        <v>99927230</v>
      </c>
      <c r="F42" s="50">
        <v>99927230</v>
      </c>
      <c r="G42" s="50">
        <v>99927230</v>
      </c>
      <c r="H42" s="50">
        <v>99927230</v>
      </c>
      <c r="I42" s="29">
        <f t="shared" si="2"/>
        <v>16.959621401199009</v>
      </c>
      <c r="J42" s="29">
        <f t="shared" si="3"/>
        <v>100</v>
      </c>
      <c r="K42" s="30">
        <f t="shared" si="4"/>
        <v>100</v>
      </c>
      <c r="L42" s="31">
        <f t="shared" si="5"/>
        <v>100</v>
      </c>
    </row>
    <row r="43" spans="2:12" ht="22.5" x14ac:dyDescent="0.2">
      <c r="B43" s="27" t="s">
        <v>30</v>
      </c>
      <c r="C43" s="28" t="s">
        <v>31</v>
      </c>
      <c r="D43" s="50">
        <v>667643558</v>
      </c>
      <c r="E43" s="50">
        <v>104696661</v>
      </c>
      <c r="F43" s="50">
        <v>104696661</v>
      </c>
      <c r="G43" s="50">
        <v>104696661</v>
      </c>
      <c r="H43" s="50">
        <v>104696661</v>
      </c>
      <c r="I43" s="29">
        <f t="shared" si="2"/>
        <v>15.68152043788611</v>
      </c>
      <c r="J43" s="29">
        <f t="shared" si="3"/>
        <v>100</v>
      </c>
      <c r="K43" s="30">
        <f t="shared" si="4"/>
        <v>100</v>
      </c>
      <c r="L43" s="31">
        <f t="shared" si="5"/>
        <v>100</v>
      </c>
    </row>
    <row r="44" spans="2:12" ht="12.75" customHeight="1" x14ac:dyDescent="0.2">
      <c r="B44" s="27" t="s">
        <v>32</v>
      </c>
      <c r="C44" s="28" t="s">
        <v>33</v>
      </c>
      <c r="D44" s="50">
        <v>633663</v>
      </c>
      <c r="E44" s="50">
        <v>0</v>
      </c>
      <c r="F44" s="50">
        <v>0</v>
      </c>
      <c r="G44" s="50">
        <v>0</v>
      </c>
      <c r="H44" s="50">
        <v>0</v>
      </c>
      <c r="I44" s="29">
        <f t="shared" si="2"/>
        <v>0</v>
      </c>
      <c r="J44" s="29">
        <v>0</v>
      </c>
      <c r="K44" s="29">
        <v>0</v>
      </c>
      <c r="L44" s="51">
        <v>0</v>
      </c>
    </row>
    <row r="45" spans="2:12" ht="22.5" x14ac:dyDescent="0.2">
      <c r="B45" s="52" t="s">
        <v>34</v>
      </c>
      <c r="C45" s="53" t="s">
        <v>35</v>
      </c>
      <c r="D45" s="54">
        <f>D46+D47+D48+D49+D50</f>
        <v>16644500711</v>
      </c>
      <c r="E45" s="54">
        <v>13821109315</v>
      </c>
      <c r="F45" s="54">
        <v>1287719657</v>
      </c>
      <c r="G45" s="54">
        <v>1287719657</v>
      </c>
      <c r="H45" s="54">
        <v>1095194794</v>
      </c>
      <c r="I45" s="55">
        <f t="shared" si="2"/>
        <v>83.037091679571489</v>
      </c>
      <c r="J45" s="55">
        <f t="shared" si="3"/>
        <v>9.3170499389831356</v>
      </c>
      <c r="K45" s="56">
        <f t="shared" si="4"/>
        <v>100</v>
      </c>
      <c r="L45" s="57">
        <f t="shared" si="5"/>
        <v>85.049163305581189</v>
      </c>
    </row>
    <row r="46" spans="2:12" ht="12.75" customHeight="1" x14ac:dyDescent="0.2">
      <c r="B46" s="27" t="s">
        <v>36</v>
      </c>
      <c r="C46" s="28" t="s">
        <v>37</v>
      </c>
      <c r="D46" s="50">
        <v>3991150198</v>
      </c>
      <c r="E46" s="50">
        <v>3991150198</v>
      </c>
      <c r="F46" s="50">
        <v>296470063</v>
      </c>
      <c r="G46" s="50">
        <v>296470063</v>
      </c>
      <c r="H46" s="50">
        <v>112843500</v>
      </c>
      <c r="I46" s="29">
        <f t="shared" si="2"/>
        <v>100</v>
      </c>
      <c r="J46" s="29">
        <f t="shared" si="3"/>
        <v>7.4281860689824137</v>
      </c>
      <c r="K46" s="30">
        <f t="shared" si="4"/>
        <v>100</v>
      </c>
      <c r="L46" s="31">
        <f t="shared" si="5"/>
        <v>38.062359098969125</v>
      </c>
    </row>
    <row r="47" spans="2:12" ht="12.75" customHeight="1" x14ac:dyDescent="0.2">
      <c r="B47" s="27" t="s">
        <v>38</v>
      </c>
      <c r="C47" s="28" t="s">
        <v>39</v>
      </c>
      <c r="D47" s="50">
        <v>5634564987</v>
      </c>
      <c r="E47" s="50">
        <v>5634564987</v>
      </c>
      <c r="F47" s="50">
        <v>422535000</v>
      </c>
      <c r="G47" s="50">
        <v>422535000</v>
      </c>
      <c r="H47" s="50">
        <v>413636700</v>
      </c>
      <c r="I47" s="29">
        <f t="shared" si="2"/>
        <v>100</v>
      </c>
      <c r="J47" s="29">
        <f t="shared" si="3"/>
        <v>7.4989817488105581</v>
      </c>
      <c r="K47" s="30">
        <f t="shared" si="4"/>
        <v>100</v>
      </c>
      <c r="L47" s="31">
        <f t="shared" si="5"/>
        <v>97.894067947033975</v>
      </c>
    </row>
    <row r="48" spans="2:12" ht="12.75" customHeight="1" x14ac:dyDescent="0.2">
      <c r="B48" s="27" t="s">
        <v>40</v>
      </c>
      <c r="C48" s="28" t="s">
        <v>41</v>
      </c>
      <c r="D48" s="50">
        <v>1475017012</v>
      </c>
      <c r="E48" s="50">
        <v>1475017012</v>
      </c>
      <c r="F48" s="50">
        <v>104456000</v>
      </c>
      <c r="G48" s="50">
        <v>104456000</v>
      </c>
      <c r="H48" s="50">
        <v>104456000</v>
      </c>
      <c r="I48" s="29">
        <f t="shared" si="2"/>
        <v>100</v>
      </c>
      <c r="J48" s="29">
        <f t="shared" si="3"/>
        <v>7.0816810348760919</v>
      </c>
      <c r="K48" s="30">
        <f t="shared" si="4"/>
        <v>100</v>
      </c>
      <c r="L48" s="31">
        <f t="shared" si="5"/>
        <v>100</v>
      </c>
    </row>
    <row r="49" spans="2:12" ht="22.5" x14ac:dyDescent="0.2">
      <c r="B49" s="27" t="s">
        <v>42</v>
      </c>
      <c r="C49" s="28" t="s">
        <v>43</v>
      </c>
      <c r="D49" s="50">
        <v>543768514</v>
      </c>
      <c r="E49" s="50">
        <v>543768514</v>
      </c>
      <c r="F49" s="50">
        <v>38923100</v>
      </c>
      <c r="G49" s="50">
        <v>38923100</v>
      </c>
      <c r="H49" s="50">
        <v>38923100</v>
      </c>
      <c r="I49" s="29">
        <f t="shared" si="2"/>
        <v>100</v>
      </c>
      <c r="J49" s="29">
        <f t="shared" si="3"/>
        <v>7.1580275425803714</v>
      </c>
      <c r="K49" s="30">
        <f t="shared" si="4"/>
        <v>100</v>
      </c>
      <c r="L49" s="31">
        <f t="shared" si="5"/>
        <v>100</v>
      </c>
    </row>
    <row r="50" spans="2:12" ht="12.75" customHeight="1" x14ac:dyDescent="0.2">
      <c r="B50" s="27" t="s">
        <v>44</v>
      </c>
      <c r="C50" s="28" t="s">
        <v>45</v>
      </c>
      <c r="D50" s="50">
        <v>5000000000</v>
      </c>
      <c r="E50" s="50">
        <v>2176608604</v>
      </c>
      <c r="F50" s="50">
        <v>425335494</v>
      </c>
      <c r="G50" s="50">
        <v>425335494</v>
      </c>
      <c r="H50" s="50">
        <v>425335494</v>
      </c>
      <c r="I50" s="29">
        <f t="shared" si="2"/>
        <v>43.532172079999995</v>
      </c>
      <c r="J50" s="29">
        <f t="shared" si="3"/>
        <v>19.541202456810648</v>
      </c>
      <c r="K50" s="30">
        <f t="shared" si="4"/>
        <v>100</v>
      </c>
      <c r="L50" s="31">
        <f t="shared" si="5"/>
        <v>100</v>
      </c>
    </row>
    <row r="51" spans="2:12" ht="22.5" x14ac:dyDescent="0.2">
      <c r="B51" s="52" t="s">
        <v>46</v>
      </c>
      <c r="C51" s="53" t="s">
        <v>47</v>
      </c>
      <c r="D51" s="54">
        <f>D52+D53+D54+D55+D56+D57+D58</f>
        <v>21494547884</v>
      </c>
      <c r="E51" s="54">
        <v>5712589695</v>
      </c>
      <c r="F51" s="54">
        <v>1006964729</v>
      </c>
      <c r="G51" s="54">
        <v>673964729</v>
      </c>
      <c r="H51" s="54">
        <v>673964729</v>
      </c>
      <c r="I51" s="55">
        <f t="shared" si="2"/>
        <v>26.576924184817617</v>
      </c>
      <c r="J51" s="55">
        <f t="shared" si="3"/>
        <v>17.627114544588345</v>
      </c>
      <c r="K51" s="56">
        <f t="shared" si="4"/>
        <v>66.930321349914919</v>
      </c>
      <c r="L51" s="57">
        <f t="shared" si="5"/>
        <v>100</v>
      </c>
    </row>
    <row r="52" spans="2:12" ht="22.5" x14ac:dyDescent="0.2">
      <c r="B52" s="27" t="s">
        <v>48</v>
      </c>
      <c r="C52" s="28" t="s">
        <v>49</v>
      </c>
      <c r="D52" s="50">
        <v>3560563776</v>
      </c>
      <c r="E52" s="50">
        <v>3560563776</v>
      </c>
      <c r="F52" s="50">
        <v>487824815</v>
      </c>
      <c r="G52" s="50">
        <v>487824815</v>
      </c>
      <c r="H52" s="50">
        <v>487824815</v>
      </c>
      <c r="I52" s="29">
        <f t="shared" si="2"/>
        <v>100</v>
      </c>
      <c r="J52" s="29">
        <f t="shared" si="3"/>
        <v>13.700774531499363</v>
      </c>
      <c r="K52" s="30">
        <f t="shared" si="4"/>
        <v>100</v>
      </c>
      <c r="L52" s="31">
        <f t="shared" si="5"/>
        <v>100</v>
      </c>
    </row>
    <row r="53" spans="2:12" ht="12.75" customHeight="1" x14ac:dyDescent="0.2">
      <c r="B53" s="27" t="s">
        <v>50</v>
      </c>
      <c r="C53" s="28" t="s">
        <v>51</v>
      </c>
      <c r="D53" s="50">
        <v>1740797113</v>
      </c>
      <c r="E53" s="50">
        <v>1696937215</v>
      </c>
      <c r="F53" s="50">
        <v>177051210</v>
      </c>
      <c r="G53" s="50">
        <v>177051210</v>
      </c>
      <c r="H53" s="50">
        <v>177051210</v>
      </c>
      <c r="I53" s="29">
        <f t="shared" si="2"/>
        <v>97.480470430904248</v>
      </c>
      <c r="J53" s="29">
        <f t="shared" si="3"/>
        <v>10.433574585727969</v>
      </c>
      <c r="K53" s="30">
        <f t="shared" si="4"/>
        <v>100</v>
      </c>
      <c r="L53" s="31">
        <f t="shared" si="5"/>
        <v>100</v>
      </c>
    </row>
    <row r="54" spans="2:12" ht="12.75" customHeight="1" x14ac:dyDescent="0.2">
      <c r="B54" s="27" t="s">
        <v>52</v>
      </c>
      <c r="C54" s="28" t="s">
        <v>53</v>
      </c>
      <c r="D54" s="50">
        <v>15433186995</v>
      </c>
      <c r="E54" s="50">
        <v>9088704</v>
      </c>
      <c r="F54" s="50">
        <v>9088704</v>
      </c>
      <c r="G54" s="50">
        <v>9088704</v>
      </c>
      <c r="H54" s="50">
        <v>9088704</v>
      </c>
      <c r="I54" s="29">
        <f t="shared" si="2"/>
        <v>5.8890649111842767E-2</v>
      </c>
      <c r="J54" s="29">
        <f t="shared" si="3"/>
        <v>100</v>
      </c>
      <c r="K54" s="30">
        <f t="shared" si="4"/>
        <v>100</v>
      </c>
      <c r="L54" s="31">
        <f t="shared" si="5"/>
        <v>100</v>
      </c>
    </row>
    <row r="55" spans="2:12" ht="12.75" customHeight="1" x14ac:dyDescent="0.2">
      <c r="B55" s="27" t="s">
        <v>54</v>
      </c>
      <c r="C55" s="28" t="s">
        <v>55</v>
      </c>
      <c r="D55" s="50">
        <v>50000000</v>
      </c>
      <c r="E55" s="50">
        <v>0</v>
      </c>
      <c r="F55" s="50">
        <v>0</v>
      </c>
      <c r="G55" s="50">
        <v>0</v>
      </c>
      <c r="H55" s="50">
        <v>0</v>
      </c>
      <c r="I55" s="29">
        <f t="shared" si="2"/>
        <v>0</v>
      </c>
      <c r="J55" s="29">
        <v>0</v>
      </c>
      <c r="K55" s="29">
        <v>0</v>
      </c>
      <c r="L55" s="51">
        <v>0</v>
      </c>
    </row>
    <row r="56" spans="2:12" ht="12.75" customHeight="1" x14ac:dyDescent="0.2">
      <c r="B56" s="27" t="s">
        <v>56</v>
      </c>
      <c r="C56" s="28" t="s">
        <v>57</v>
      </c>
      <c r="D56" s="50">
        <v>50000000</v>
      </c>
      <c r="E56" s="50">
        <v>0</v>
      </c>
      <c r="F56" s="50">
        <v>0</v>
      </c>
      <c r="G56" s="50">
        <v>0</v>
      </c>
      <c r="H56" s="50">
        <v>0</v>
      </c>
      <c r="I56" s="29">
        <f t="shared" si="2"/>
        <v>0</v>
      </c>
      <c r="J56" s="29">
        <v>0</v>
      </c>
      <c r="K56" s="29">
        <v>0</v>
      </c>
      <c r="L56" s="51">
        <v>0</v>
      </c>
    </row>
    <row r="57" spans="2:12" ht="12.75" customHeight="1" x14ac:dyDescent="0.2">
      <c r="B57" s="27" t="s">
        <v>58</v>
      </c>
      <c r="C57" s="28" t="s">
        <v>59</v>
      </c>
      <c r="D57" s="50">
        <v>60000000</v>
      </c>
      <c r="E57" s="50">
        <v>0</v>
      </c>
      <c r="F57" s="50">
        <v>0</v>
      </c>
      <c r="G57" s="50">
        <v>0</v>
      </c>
      <c r="H57" s="50">
        <v>0</v>
      </c>
      <c r="I57" s="29">
        <f t="shared" si="2"/>
        <v>0</v>
      </c>
      <c r="J57" s="29">
        <v>0</v>
      </c>
      <c r="K57" s="29">
        <v>0</v>
      </c>
      <c r="L57" s="51">
        <v>0</v>
      </c>
    </row>
    <row r="58" spans="2:12" ht="12.75" customHeight="1" x14ac:dyDescent="0.2">
      <c r="B58" s="27" t="s">
        <v>60</v>
      </c>
      <c r="C58" s="28" t="s">
        <v>61</v>
      </c>
      <c r="D58" s="50">
        <v>600000000</v>
      </c>
      <c r="E58" s="50">
        <v>446000000</v>
      </c>
      <c r="F58" s="50">
        <v>333000000</v>
      </c>
      <c r="G58" s="50">
        <v>0</v>
      </c>
      <c r="H58" s="50">
        <v>0</v>
      </c>
      <c r="I58" s="29">
        <f t="shared" si="2"/>
        <v>74.333333333333329</v>
      </c>
      <c r="J58" s="29">
        <f t="shared" si="3"/>
        <v>74.663677130044846</v>
      </c>
      <c r="K58" s="30">
        <f t="shared" si="4"/>
        <v>0</v>
      </c>
      <c r="L58" s="51">
        <v>0</v>
      </c>
    </row>
    <row r="59" spans="2:12" ht="23.25" customHeight="1" x14ac:dyDescent="0.2">
      <c r="B59" s="32" t="s">
        <v>62</v>
      </c>
      <c r="C59" s="33" t="s">
        <v>63</v>
      </c>
      <c r="D59" s="34">
        <f>D60+D62+D70+D73</f>
        <v>8392152810</v>
      </c>
      <c r="E59" s="34">
        <v>2058569231</v>
      </c>
      <c r="F59" s="34">
        <v>200055685</v>
      </c>
      <c r="G59" s="34">
        <v>160055685</v>
      </c>
      <c r="H59" s="34">
        <v>160055685</v>
      </c>
      <c r="I59" s="35">
        <f t="shared" si="2"/>
        <v>24.529691934911277</v>
      </c>
      <c r="J59" s="35">
        <f t="shared" si="3"/>
        <v>9.7181907699464691</v>
      </c>
      <c r="K59" s="36">
        <f t="shared" si="4"/>
        <v>80.005566950021944</v>
      </c>
      <c r="L59" s="37">
        <f t="shared" si="5"/>
        <v>100</v>
      </c>
    </row>
    <row r="60" spans="2:12" ht="12.75" customHeight="1" thickBot="1" x14ac:dyDescent="0.25">
      <c r="B60" s="38" t="s">
        <v>64</v>
      </c>
      <c r="C60" s="39" t="s">
        <v>65</v>
      </c>
      <c r="D60" s="40">
        <f>D61</f>
        <v>1070000000</v>
      </c>
      <c r="E60" s="40">
        <v>49000000</v>
      </c>
      <c r="F60" s="40">
        <v>40000000</v>
      </c>
      <c r="G60" s="40">
        <v>0</v>
      </c>
      <c r="H60" s="40">
        <v>0</v>
      </c>
      <c r="I60" s="41">
        <f t="shared" si="2"/>
        <v>4.5794392523364484</v>
      </c>
      <c r="J60" s="41">
        <f t="shared" si="3"/>
        <v>81.632653061224488</v>
      </c>
      <c r="K60" s="42">
        <f t="shared" si="4"/>
        <v>0</v>
      </c>
      <c r="L60" s="58">
        <v>0</v>
      </c>
    </row>
    <row r="61" spans="2:12" ht="12.75" customHeight="1" x14ac:dyDescent="0.2">
      <c r="B61" s="44" t="s">
        <v>66</v>
      </c>
      <c r="C61" s="45" t="s">
        <v>67</v>
      </c>
      <c r="D61" s="46">
        <v>1070000000</v>
      </c>
      <c r="E61" s="46">
        <v>49000000</v>
      </c>
      <c r="F61" s="46">
        <v>40000000</v>
      </c>
      <c r="G61" s="46">
        <v>0</v>
      </c>
      <c r="H61" s="46">
        <v>0</v>
      </c>
      <c r="I61" s="47">
        <f t="shared" si="2"/>
        <v>4.5794392523364484</v>
      </c>
      <c r="J61" s="47">
        <f t="shared" si="3"/>
        <v>81.632653061224488</v>
      </c>
      <c r="K61" s="48">
        <f t="shared" si="4"/>
        <v>0</v>
      </c>
      <c r="L61" s="59">
        <v>0</v>
      </c>
    </row>
    <row r="62" spans="2:12" ht="19.5" customHeight="1" x14ac:dyDescent="0.2">
      <c r="B62" s="52" t="s">
        <v>68</v>
      </c>
      <c r="C62" s="53" t="s">
        <v>69</v>
      </c>
      <c r="D62" s="54">
        <f>D63+D64+D65+D66+D67+D68+D69</f>
        <v>3739032888</v>
      </c>
      <c r="E62" s="54">
        <v>1504302413</v>
      </c>
      <c r="F62" s="54">
        <v>160055685</v>
      </c>
      <c r="G62" s="54">
        <v>160055685</v>
      </c>
      <c r="H62" s="54">
        <v>160055685</v>
      </c>
      <c r="I62" s="55">
        <f t="shared" si="2"/>
        <v>40.232393189904457</v>
      </c>
      <c r="J62" s="55">
        <f t="shared" si="3"/>
        <v>10.639860949289059</v>
      </c>
      <c r="K62" s="56">
        <f t="shared" si="4"/>
        <v>100</v>
      </c>
      <c r="L62" s="57">
        <f t="shared" si="5"/>
        <v>100</v>
      </c>
    </row>
    <row r="63" spans="2:12" ht="22.5" x14ac:dyDescent="0.2">
      <c r="B63" s="27" t="s">
        <v>70</v>
      </c>
      <c r="C63" s="28" t="s">
        <v>71</v>
      </c>
      <c r="D63" s="50">
        <v>282252888</v>
      </c>
      <c r="E63" s="50">
        <v>0</v>
      </c>
      <c r="F63" s="50">
        <v>0</v>
      </c>
      <c r="G63" s="50">
        <v>0</v>
      </c>
      <c r="H63" s="50">
        <v>0</v>
      </c>
      <c r="I63" s="29">
        <f t="shared" si="2"/>
        <v>0</v>
      </c>
      <c r="J63" s="29">
        <v>0</v>
      </c>
      <c r="K63" s="29">
        <v>0</v>
      </c>
      <c r="L63" s="51">
        <v>0</v>
      </c>
    </row>
    <row r="64" spans="2:12" ht="12.75" customHeight="1" x14ac:dyDescent="0.2">
      <c r="B64" s="27" t="s">
        <v>72</v>
      </c>
      <c r="C64" s="28" t="s">
        <v>73</v>
      </c>
      <c r="D64" s="50">
        <v>2700000000</v>
      </c>
      <c r="E64" s="50">
        <v>1500000000</v>
      </c>
      <c r="F64" s="50">
        <v>158519532</v>
      </c>
      <c r="G64" s="50">
        <v>158519532</v>
      </c>
      <c r="H64" s="50">
        <v>158519532</v>
      </c>
      <c r="I64" s="29">
        <f t="shared" si="2"/>
        <v>55.555555555555557</v>
      </c>
      <c r="J64" s="29">
        <f t="shared" si="3"/>
        <v>10.567968799999999</v>
      </c>
      <c r="K64" s="30">
        <f t="shared" si="4"/>
        <v>100</v>
      </c>
      <c r="L64" s="31">
        <f t="shared" si="5"/>
        <v>100</v>
      </c>
    </row>
    <row r="65" spans="2:12" ht="22.5" x14ac:dyDescent="0.2">
      <c r="B65" s="27" t="s">
        <v>74</v>
      </c>
      <c r="C65" s="28" t="s">
        <v>75</v>
      </c>
      <c r="D65" s="50">
        <v>500000000</v>
      </c>
      <c r="E65" s="50">
        <v>0</v>
      </c>
      <c r="F65" s="50">
        <v>0</v>
      </c>
      <c r="G65" s="50">
        <v>0</v>
      </c>
      <c r="H65" s="50">
        <v>0</v>
      </c>
      <c r="I65" s="29">
        <f t="shared" si="2"/>
        <v>0</v>
      </c>
      <c r="J65" s="29">
        <v>0</v>
      </c>
      <c r="K65" s="29">
        <v>0</v>
      </c>
      <c r="L65" s="51">
        <v>0</v>
      </c>
    </row>
    <row r="66" spans="2:12" ht="12.75" customHeight="1" x14ac:dyDescent="0.2">
      <c r="B66" s="27" t="s">
        <v>76</v>
      </c>
      <c r="C66" s="28" t="s">
        <v>77</v>
      </c>
      <c r="D66" s="50">
        <v>30000000</v>
      </c>
      <c r="E66" s="50">
        <v>2766260</v>
      </c>
      <c r="F66" s="50">
        <v>0</v>
      </c>
      <c r="G66" s="50">
        <v>0</v>
      </c>
      <c r="H66" s="50">
        <v>0</v>
      </c>
      <c r="I66" s="29">
        <f t="shared" si="2"/>
        <v>9.2208666666666659</v>
      </c>
      <c r="J66" s="29">
        <v>0</v>
      </c>
      <c r="K66" s="29">
        <v>0</v>
      </c>
      <c r="L66" s="51">
        <v>0</v>
      </c>
    </row>
    <row r="67" spans="2:12" ht="22.5" x14ac:dyDescent="0.2">
      <c r="B67" s="27" t="s">
        <v>78</v>
      </c>
      <c r="C67" s="28" t="s">
        <v>79</v>
      </c>
      <c r="D67" s="50">
        <v>50000000</v>
      </c>
      <c r="E67" s="50">
        <v>1536153</v>
      </c>
      <c r="F67" s="50">
        <v>1536153</v>
      </c>
      <c r="G67" s="50">
        <v>1536153</v>
      </c>
      <c r="H67" s="50">
        <v>1536153</v>
      </c>
      <c r="I67" s="29">
        <f t="shared" si="2"/>
        <v>3.0723060000000002</v>
      </c>
      <c r="J67" s="29">
        <f t="shared" si="3"/>
        <v>100</v>
      </c>
      <c r="K67" s="30">
        <f t="shared" si="4"/>
        <v>100</v>
      </c>
      <c r="L67" s="31">
        <f t="shared" si="5"/>
        <v>100</v>
      </c>
    </row>
    <row r="68" spans="2:12" ht="22.5" x14ac:dyDescent="0.2">
      <c r="B68" s="27" t="s">
        <v>80</v>
      </c>
      <c r="C68" s="28" t="s">
        <v>81</v>
      </c>
      <c r="D68" s="50">
        <v>26780000</v>
      </c>
      <c r="E68" s="50">
        <v>0</v>
      </c>
      <c r="F68" s="50">
        <v>0</v>
      </c>
      <c r="G68" s="50">
        <v>0</v>
      </c>
      <c r="H68" s="50">
        <v>0</v>
      </c>
      <c r="I68" s="29">
        <f t="shared" si="2"/>
        <v>0</v>
      </c>
      <c r="J68" s="29">
        <v>0</v>
      </c>
      <c r="K68" s="29">
        <v>0</v>
      </c>
      <c r="L68" s="51">
        <v>0</v>
      </c>
    </row>
    <row r="69" spans="2:12" ht="22.5" x14ac:dyDescent="0.2">
      <c r="B69" s="27" t="s">
        <v>82</v>
      </c>
      <c r="C69" s="28" t="s">
        <v>83</v>
      </c>
      <c r="D69" s="50">
        <v>150000000</v>
      </c>
      <c r="E69" s="50">
        <v>0</v>
      </c>
      <c r="F69" s="50">
        <v>0</v>
      </c>
      <c r="G69" s="50">
        <v>0</v>
      </c>
      <c r="H69" s="50">
        <v>0</v>
      </c>
      <c r="I69" s="29">
        <f t="shared" si="2"/>
        <v>0</v>
      </c>
      <c r="J69" s="29">
        <v>0</v>
      </c>
      <c r="K69" s="29">
        <v>0</v>
      </c>
      <c r="L69" s="51">
        <v>0</v>
      </c>
    </row>
    <row r="70" spans="2:12" ht="21.75" customHeight="1" x14ac:dyDescent="0.2">
      <c r="B70" s="52" t="s">
        <v>84</v>
      </c>
      <c r="C70" s="53" t="s">
        <v>85</v>
      </c>
      <c r="D70" s="54">
        <f>D71+D72</f>
        <v>3042900333</v>
      </c>
      <c r="E70" s="54">
        <v>505266818</v>
      </c>
      <c r="F70" s="54">
        <v>0</v>
      </c>
      <c r="G70" s="54">
        <v>0</v>
      </c>
      <c r="H70" s="54">
        <v>0</v>
      </c>
      <c r="I70" s="55">
        <f t="shared" si="2"/>
        <v>16.604777110851234</v>
      </c>
      <c r="J70" s="55">
        <v>0</v>
      </c>
      <c r="K70" s="55">
        <v>0</v>
      </c>
      <c r="L70" s="60">
        <v>0</v>
      </c>
    </row>
    <row r="71" spans="2:12" ht="12.75" customHeight="1" x14ac:dyDescent="0.2">
      <c r="B71" s="27" t="s">
        <v>86</v>
      </c>
      <c r="C71" s="28" t="s">
        <v>87</v>
      </c>
      <c r="D71" s="50">
        <v>3007900333</v>
      </c>
      <c r="E71" s="50">
        <v>505266818</v>
      </c>
      <c r="F71" s="50">
        <v>0</v>
      </c>
      <c r="G71" s="50">
        <v>0</v>
      </c>
      <c r="H71" s="50">
        <v>0</v>
      </c>
      <c r="I71" s="29">
        <f t="shared" si="2"/>
        <v>16.797990693264104</v>
      </c>
      <c r="J71" s="29">
        <v>0</v>
      </c>
      <c r="K71" s="29">
        <v>0</v>
      </c>
      <c r="L71" s="51">
        <v>0</v>
      </c>
    </row>
    <row r="72" spans="2:12" ht="12.75" customHeight="1" x14ac:dyDescent="0.2">
      <c r="B72" s="27" t="s">
        <v>88</v>
      </c>
      <c r="C72" s="28" t="s">
        <v>89</v>
      </c>
      <c r="D72" s="50">
        <v>35000000</v>
      </c>
      <c r="E72" s="50">
        <v>0</v>
      </c>
      <c r="F72" s="50">
        <v>0</v>
      </c>
      <c r="G72" s="50">
        <v>0</v>
      </c>
      <c r="H72" s="50">
        <v>0</v>
      </c>
      <c r="I72" s="29">
        <f t="shared" si="2"/>
        <v>0</v>
      </c>
      <c r="J72" s="29">
        <v>0</v>
      </c>
      <c r="K72" s="29">
        <v>0</v>
      </c>
      <c r="L72" s="51">
        <v>0</v>
      </c>
    </row>
    <row r="73" spans="2:12" ht="21.75" customHeight="1" x14ac:dyDescent="0.2">
      <c r="B73" s="52" t="s">
        <v>90</v>
      </c>
      <c r="C73" s="53" t="s">
        <v>91</v>
      </c>
      <c r="D73" s="54">
        <f>D74+D75</f>
        <v>540219589</v>
      </c>
      <c r="E73" s="54">
        <v>0</v>
      </c>
      <c r="F73" s="54">
        <v>0</v>
      </c>
      <c r="G73" s="54">
        <v>0</v>
      </c>
      <c r="H73" s="54">
        <v>0</v>
      </c>
      <c r="I73" s="55">
        <f t="shared" si="2"/>
        <v>0</v>
      </c>
      <c r="J73" s="55">
        <v>0</v>
      </c>
      <c r="K73" s="55">
        <v>0</v>
      </c>
      <c r="L73" s="60">
        <v>0</v>
      </c>
    </row>
    <row r="74" spans="2:12" ht="12.75" customHeight="1" x14ac:dyDescent="0.2">
      <c r="B74" s="27" t="s">
        <v>92</v>
      </c>
      <c r="C74" s="28" t="s">
        <v>93</v>
      </c>
      <c r="D74" s="50">
        <v>154500000</v>
      </c>
      <c r="E74" s="50">
        <v>0</v>
      </c>
      <c r="F74" s="50">
        <v>0</v>
      </c>
      <c r="G74" s="50">
        <v>0</v>
      </c>
      <c r="H74" s="50">
        <v>0</v>
      </c>
      <c r="I74" s="29">
        <f t="shared" si="2"/>
        <v>0</v>
      </c>
      <c r="J74" s="29">
        <v>0</v>
      </c>
      <c r="K74" s="29">
        <v>0</v>
      </c>
      <c r="L74" s="51">
        <v>0</v>
      </c>
    </row>
    <row r="75" spans="2:12" ht="12.75" customHeight="1" x14ac:dyDescent="0.2">
      <c r="B75" s="27" t="s">
        <v>94</v>
      </c>
      <c r="C75" s="28" t="s">
        <v>95</v>
      </c>
      <c r="D75" s="50">
        <v>385719589</v>
      </c>
      <c r="E75" s="50">
        <v>0</v>
      </c>
      <c r="F75" s="50">
        <v>0</v>
      </c>
      <c r="G75" s="50">
        <v>0</v>
      </c>
      <c r="H75" s="50">
        <v>0</v>
      </c>
      <c r="I75" s="29">
        <f t="shared" si="2"/>
        <v>0</v>
      </c>
      <c r="J75" s="29">
        <v>0</v>
      </c>
      <c r="K75" s="29">
        <v>0</v>
      </c>
      <c r="L75" s="51">
        <v>0</v>
      </c>
    </row>
    <row r="76" spans="2:12" ht="22.5" x14ac:dyDescent="0.2">
      <c r="B76" s="32" t="s">
        <v>96</v>
      </c>
      <c r="C76" s="33" t="s">
        <v>97</v>
      </c>
      <c r="D76" s="34">
        <f>D77</f>
        <v>4370000000</v>
      </c>
      <c r="E76" s="34">
        <v>0</v>
      </c>
      <c r="F76" s="34">
        <v>0</v>
      </c>
      <c r="G76" s="34">
        <v>0</v>
      </c>
      <c r="H76" s="34">
        <v>0</v>
      </c>
      <c r="I76" s="35">
        <f t="shared" ref="I76:I139" si="16">E76/D76*100</f>
        <v>0</v>
      </c>
      <c r="J76" s="35">
        <v>0</v>
      </c>
      <c r="K76" s="35">
        <v>0</v>
      </c>
      <c r="L76" s="61">
        <v>0</v>
      </c>
    </row>
    <row r="77" spans="2:12" ht="33.75" x14ac:dyDescent="0.2">
      <c r="B77" s="32" t="s">
        <v>98</v>
      </c>
      <c r="C77" s="33" t="s">
        <v>99</v>
      </c>
      <c r="D77" s="34">
        <f>D78+D80</f>
        <v>4370000000</v>
      </c>
      <c r="E77" s="34">
        <v>0</v>
      </c>
      <c r="F77" s="34">
        <v>0</v>
      </c>
      <c r="G77" s="34">
        <v>0</v>
      </c>
      <c r="H77" s="34">
        <v>0</v>
      </c>
      <c r="I77" s="35">
        <f t="shared" si="16"/>
        <v>0</v>
      </c>
      <c r="J77" s="35">
        <v>0</v>
      </c>
      <c r="K77" s="35">
        <v>0</v>
      </c>
      <c r="L77" s="61">
        <v>0</v>
      </c>
    </row>
    <row r="78" spans="2:12" ht="22.5" x14ac:dyDescent="0.2">
      <c r="B78" s="52" t="s">
        <v>100</v>
      </c>
      <c r="C78" s="53" t="s">
        <v>101</v>
      </c>
      <c r="D78" s="54">
        <f>D79</f>
        <v>1130000000</v>
      </c>
      <c r="E78" s="54">
        <v>0</v>
      </c>
      <c r="F78" s="54">
        <v>0</v>
      </c>
      <c r="G78" s="54">
        <v>0</v>
      </c>
      <c r="H78" s="54">
        <v>0</v>
      </c>
      <c r="I78" s="55">
        <f t="shared" si="16"/>
        <v>0</v>
      </c>
      <c r="J78" s="55">
        <v>0</v>
      </c>
      <c r="K78" s="55">
        <v>0</v>
      </c>
      <c r="L78" s="60">
        <v>0</v>
      </c>
    </row>
    <row r="79" spans="2:12" ht="22.5" x14ac:dyDescent="0.2">
      <c r="B79" s="27" t="s">
        <v>102</v>
      </c>
      <c r="C79" s="28" t="s">
        <v>83</v>
      </c>
      <c r="D79" s="50">
        <v>1130000000</v>
      </c>
      <c r="E79" s="50">
        <v>0</v>
      </c>
      <c r="F79" s="50">
        <v>0</v>
      </c>
      <c r="G79" s="50">
        <v>0</v>
      </c>
      <c r="H79" s="50">
        <v>0</v>
      </c>
      <c r="I79" s="29">
        <f t="shared" si="16"/>
        <v>0</v>
      </c>
      <c r="J79" s="29">
        <v>0</v>
      </c>
      <c r="K79" s="29">
        <v>0</v>
      </c>
      <c r="L79" s="51">
        <v>0</v>
      </c>
    </row>
    <row r="80" spans="2:12" ht="33.75" x14ac:dyDescent="0.2">
      <c r="B80" s="52" t="s">
        <v>103</v>
      </c>
      <c r="C80" s="53" t="s">
        <v>104</v>
      </c>
      <c r="D80" s="54">
        <f>D81</f>
        <v>3240000000</v>
      </c>
      <c r="E80" s="54">
        <v>0</v>
      </c>
      <c r="F80" s="54">
        <v>0</v>
      </c>
      <c r="G80" s="54">
        <v>0</v>
      </c>
      <c r="H80" s="54">
        <v>0</v>
      </c>
      <c r="I80" s="55">
        <f t="shared" si="16"/>
        <v>0</v>
      </c>
      <c r="J80" s="55">
        <v>0</v>
      </c>
      <c r="K80" s="55">
        <v>0</v>
      </c>
      <c r="L80" s="60">
        <v>0</v>
      </c>
    </row>
    <row r="81" spans="2:12" ht="22.5" x14ac:dyDescent="0.2">
      <c r="B81" s="27" t="s">
        <v>105</v>
      </c>
      <c r="C81" s="28" t="s">
        <v>106</v>
      </c>
      <c r="D81" s="50">
        <v>3240000000</v>
      </c>
      <c r="E81" s="50">
        <v>0</v>
      </c>
      <c r="F81" s="50">
        <v>0</v>
      </c>
      <c r="G81" s="50">
        <v>0</v>
      </c>
      <c r="H81" s="50">
        <v>0</v>
      </c>
      <c r="I81" s="29">
        <f t="shared" si="16"/>
        <v>0</v>
      </c>
      <c r="J81" s="29">
        <v>0</v>
      </c>
      <c r="K81" s="29">
        <v>0</v>
      </c>
      <c r="L81" s="51">
        <v>0</v>
      </c>
    </row>
    <row r="82" spans="2:12" ht="12.75" customHeight="1" thickBot="1" x14ac:dyDescent="0.25">
      <c r="B82" s="62" t="s">
        <v>107</v>
      </c>
      <c r="C82" s="63" t="s">
        <v>108</v>
      </c>
      <c r="D82" s="64">
        <f>D83+D99</f>
        <v>13389732932</v>
      </c>
      <c r="E82" s="64">
        <v>1157595342</v>
      </c>
      <c r="F82" s="64">
        <v>744658614</v>
      </c>
      <c r="G82" s="64">
        <v>737518614</v>
      </c>
      <c r="H82" s="64">
        <v>737518614</v>
      </c>
      <c r="I82" s="65">
        <f t="shared" si="16"/>
        <v>8.6453953030943094</v>
      </c>
      <c r="J82" s="65">
        <f t="shared" ref="J82:J137" si="17">F82/E82*100</f>
        <v>64.32805894963596</v>
      </c>
      <c r="K82" s="66">
        <f t="shared" ref="K82:K137" si="18">G82/F82*100</f>
        <v>99.041171368226472</v>
      </c>
      <c r="L82" s="67">
        <f t="shared" ref="L82:L137" si="19">H82/G82*100</f>
        <v>100</v>
      </c>
    </row>
    <row r="83" spans="2:12" ht="22.5" x14ac:dyDescent="0.2">
      <c r="B83" s="68" t="s">
        <v>109</v>
      </c>
      <c r="C83" s="69" t="s">
        <v>110</v>
      </c>
      <c r="D83" s="70">
        <f>D84</f>
        <v>4498440782</v>
      </c>
      <c r="E83" s="70">
        <v>522432266</v>
      </c>
      <c r="F83" s="70">
        <v>431475764</v>
      </c>
      <c r="G83" s="70">
        <v>431475764</v>
      </c>
      <c r="H83" s="70">
        <v>431475764</v>
      </c>
      <c r="I83" s="71">
        <f t="shared" si="16"/>
        <v>11.613629951303425</v>
      </c>
      <c r="J83" s="71">
        <f t="shared" si="17"/>
        <v>82.589800071804902</v>
      </c>
      <c r="K83" s="72">
        <f t="shared" si="18"/>
        <v>100</v>
      </c>
      <c r="L83" s="73">
        <f t="shared" si="19"/>
        <v>100</v>
      </c>
    </row>
    <row r="84" spans="2:12" ht="12.75" customHeight="1" x14ac:dyDescent="0.2">
      <c r="B84" s="52" t="s">
        <v>111</v>
      </c>
      <c r="C84" s="53" t="s">
        <v>112</v>
      </c>
      <c r="D84" s="54">
        <f>D85+D86+D87+D88+D89+D90+D91+D92+D93+D94+D95+D96+D97+D98</f>
        <v>4498440782</v>
      </c>
      <c r="E84" s="54">
        <v>522432266</v>
      </c>
      <c r="F84" s="54">
        <v>431475764</v>
      </c>
      <c r="G84" s="54">
        <v>431475764</v>
      </c>
      <c r="H84" s="54">
        <v>431475764</v>
      </c>
      <c r="I84" s="55">
        <f t="shared" si="16"/>
        <v>11.613629951303425</v>
      </c>
      <c r="J84" s="55">
        <f t="shared" si="17"/>
        <v>82.589800071804902</v>
      </c>
      <c r="K84" s="56">
        <f t="shared" si="18"/>
        <v>100</v>
      </c>
      <c r="L84" s="57">
        <f t="shared" si="19"/>
        <v>100</v>
      </c>
    </row>
    <row r="85" spans="2:12" ht="12.75" customHeight="1" x14ac:dyDescent="0.2">
      <c r="B85" s="27" t="s">
        <v>113</v>
      </c>
      <c r="C85" s="28" t="s">
        <v>114</v>
      </c>
      <c r="D85" s="50">
        <v>50000000</v>
      </c>
      <c r="E85" s="50">
        <v>10533636</v>
      </c>
      <c r="F85" s="50">
        <v>10533636</v>
      </c>
      <c r="G85" s="50">
        <v>10533636</v>
      </c>
      <c r="H85" s="50">
        <v>10533636</v>
      </c>
      <c r="I85" s="29">
        <f t="shared" si="16"/>
        <v>21.067271999999999</v>
      </c>
      <c r="J85" s="29">
        <f t="shared" si="17"/>
        <v>100</v>
      </c>
      <c r="K85" s="30">
        <f t="shared" si="18"/>
        <v>100</v>
      </c>
      <c r="L85" s="31">
        <f t="shared" si="19"/>
        <v>100</v>
      </c>
    </row>
    <row r="86" spans="2:12" ht="12.75" customHeight="1" x14ac:dyDescent="0.2">
      <c r="B86" s="27" t="s">
        <v>115</v>
      </c>
      <c r="C86" s="28" t="s">
        <v>116</v>
      </c>
      <c r="D86" s="50">
        <v>313632000</v>
      </c>
      <c r="E86" s="50">
        <v>2282288</v>
      </c>
      <c r="F86" s="50">
        <v>2282288</v>
      </c>
      <c r="G86" s="50">
        <v>2282288</v>
      </c>
      <c r="H86" s="50">
        <v>2282288</v>
      </c>
      <c r="I86" s="29">
        <f t="shared" si="16"/>
        <v>0.72769615345372918</v>
      </c>
      <c r="J86" s="29">
        <f t="shared" si="17"/>
        <v>100</v>
      </c>
      <c r="K86" s="30">
        <f t="shared" si="18"/>
        <v>100</v>
      </c>
      <c r="L86" s="31">
        <f t="shared" si="19"/>
        <v>100</v>
      </c>
    </row>
    <row r="87" spans="2:12" ht="12.75" customHeight="1" x14ac:dyDescent="0.2">
      <c r="B87" s="27" t="s">
        <v>117</v>
      </c>
      <c r="C87" s="28" t="s">
        <v>118</v>
      </c>
      <c r="D87" s="50">
        <v>19602000</v>
      </c>
      <c r="E87" s="50">
        <v>0</v>
      </c>
      <c r="F87" s="50">
        <v>0</v>
      </c>
      <c r="G87" s="50">
        <v>0</v>
      </c>
      <c r="H87" s="50">
        <v>0</v>
      </c>
      <c r="I87" s="29">
        <f t="shared" si="16"/>
        <v>0</v>
      </c>
      <c r="J87" s="29">
        <v>0</v>
      </c>
      <c r="K87" s="29">
        <v>0</v>
      </c>
      <c r="L87" s="51">
        <v>0</v>
      </c>
    </row>
    <row r="88" spans="2:12" ht="12.75" customHeight="1" x14ac:dyDescent="0.2">
      <c r="B88" s="27" t="s">
        <v>119</v>
      </c>
      <c r="C88" s="28" t="s">
        <v>120</v>
      </c>
      <c r="D88" s="50">
        <v>159119235</v>
      </c>
      <c r="E88" s="50">
        <v>0</v>
      </c>
      <c r="F88" s="50">
        <v>0</v>
      </c>
      <c r="G88" s="50">
        <v>0</v>
      </c>
      <c r="H88" s="50">
        <v>0</v>
      </c>
      <c r="I88" s="29">
        <f t="shared" si="16"/>
        <v>0</v>
      </c>
      <c r="J88" s="29">
        <v>0</v>
      </c>
      <c r="K88" s="29">
        <v>0</v>
      </c>
      <c r="L88" s="51">
        <v>0</v>
      </c>
    </row>
    <row r="89" spans="2:12" ht="12.75" customHeight="1" x14ac:dyDescent="0.2">
      <c r="B89" s="27" t="s">
        <v>121</v>
      </c>
      <c r="C89" s="28" t="s">
        <v>122</v>
      </c>
      <c r="D89" s="50">
        <v>877189500</v>
      </c>
      <c r="E89" s="50">
        <v>0</v>
      </c>
      <c r="F89" s="50">
        <v>0</v>
      </c>
      <c r="G89" s="50">
        <v>0</v>
      </c>
      <c r="H89" s="50">
        <v>0</v>
      </c>
      <c r="I89" s="29">
        <f t="shared" si="16"/>
        <v>0</v>
      </c>
      <c r="J89" s="29">
        <v>0</v>
      </c>
      <c r="K89" s="29">
        <v>0</v>
      </c>
      <c r="L89" s="51">
        <v>0</v>
      </c>
    </row>
    <row r="90" spans="2:12" ht="12.75" customHeight="1" x14ac:dyDescent="0.2">
      <c r="B90" s="27" t="s">
        <v>123</v>
      </c>
      <c r="C90" s="28" t="s">
        <v>124</v>
      </c>
      <c r="D90" s="50">
        <v>154855800</v>
      </c>
      <c r="E90" s="50">
        <v>0</v>
      </c>
      <c r="F90" s="50">
        <v>0</v>
      </c>
      <c r="G90" s="50">
        <v>0</v>
      </c>
      <c r="H90" s="50">
        <v>0</v>
      </c>
      <c r="I90" s="29">
        <f t="shared" si="16"/>
        <v>0</v>
      </c>
      <c r="J90" s="29">
        <v>0</v>
      </c>
      <c r="K90" s="29">
        <v>0</v>
      </c>
      <c r="L90" s="51">
        <v>0</v>
      </c>
    </row>
    <row r="91" spans="2:12" ht="12.75" customHeight="1" x14ac:dyDescent="0.2">
      <c r="B91" s="27" t="s">
        <v>125</v>
      </c>
      <c r="C91" s="28" t="s">
        <v>126</v>
      </c>
      <c r="D91" s="50">
        <v>872289000</v>
      </c>
      <c r="E91" s="50">
        <v>0</v>
      </c>
      <c r="F91" s="50">
        <v>0</v>
      </c>
      <c r="G91" s="50">
        <v>0</v>
      </c>
      <c r="H91" s="50">
        <v>0</v>
      </c>
      <c r="I91" s="29">
        <f t="shared" si="16"/>
        <v>0</v>
      </c>
      <c r="J91" s="29">
        <v>0</v>
      </c>
      <c r="K91" s="29">
        <v>0</v>
      </c>
      <c r="L91" s="51">
        <v>0</v>
      </c>
    </row>
    <row r="92" spans="2:12" ht="22.5" x14ac:dyDescent="0.2">
      <c r="B92" s="27" t="s">
        <v>127</v>
      </c>
      <c r="C92" s="28" t="s">
        <v>128</v>
      </c>
      <c r="D92" s="50">
        <v>98010000</v>
      </c>
      <c r="E92" s="50">
        <v>0</v>
      </c>
      <c r="F92" s="50">
        <v>0</v>
      </c>
      <c r="G92" s="50">
        <v>0</v>
      </c>
      <c r="H92" s="50">
        <v>0</v>
      </c>
      <c r="I92" s="29">
        <f t="shared" si="16"/>
        <v>0</v>
      </c>
      <c r="J92" s="29">
        <v>0</v>
      </c>
      <c r="K92" s="29">
        <v>0</v>
      </c>
      <c r="L92" s="51">
        <v>0</v>
      </c>
    </row>
    <row r="93" spans="2:12" ht="22.5" x14ac:dyDescent="0.2">
      <c r="B93" s="27" t="s">
        <v>129</v>
      </c>
      <c r="C93" s="28" t="s">
        <v>130</v>
      </c>
      <c r="D93" s="50">
        <v>344187505</v>
      </c>
      <c r="E93" s="50">
        <v>49968930</v>
      </c>
      <c r="F93" s="50">
        <v>0</v>
      </c>
      <c r="G93" s="50">
        <v>0</v>
      </c>
      <c r="H93" s="50">
        <v>0</v>
      </c>
      <c r="I93" s="29">
        <f t="shared" si="16"/>
        <v>14.517938412668407</v>
      </c>
      <c r="J93" s="29">
        <f t="shared" si="17"/>
        <v>0</v>
      </c>
      <c r="K93" s="29">
        <v>0</v>
      </c>
      <c r="L93" s="51">
        <v>0</v>
      </c>
    </row>
    <row r="94" spans="2:12" ht="12.75" customHeight="1" x14ac:dyDescent="0.2">
      <c r="B94" s="27" t="s">
        <v>131</v>
      </c>
      <c r="C94" s="28" t="s">
        <v>132</v>
      </c>
      <c r="D94" s="50">
        <v>420228692</v>
      </c>
      <c r="E94" s="50">
        <v>418659840</v>
      </c>
      <c r="F94" s="50">
        <v>418659840</v>
      </c>
      <c r="G94" s="50">
        <v>418659840</v>
      </c>
      <c r="H94" s="50">
        <v>418659840</v>
      </c>
      <c r="I94" s="29">
        <f t="shared" si="16"/>
        <v>99.626667091070502</v>
      </c>
      <c r="J94" s="29">
        <f t="shared" si="17"/>
        <v>100</v>
      </c>
      <c r="K94" s="30">
        <f t="shared" si="18"/>
        <v>100</v>
      </c>
      <c r="L94" s="31">
        <f t="shared" si="19"/>
        <v>100</v>
      </c>
    </row>
    <row r="95" spans="2:12" ht="12.75" customHeight="1" x14ac:dyDescent="0.2">
      <c r="B95" s="27" t="s">
        <v>133</v>
      </c>
      <c r="C95" s="28" t="s">
        <v>134</v>
      </c>
      <c r="D95" s="50">
        <v>166617000</v>
      </c>
      <c r="E95" s="50">
        <v>0</v>
      </c>
      <c r="F95" s="50">
        <v>0</v>
      </c>
      <c r="G95" s="50">
        <v>0</v>
      </c>
      <c r="H95" s="50">
        <v>0</v>
      </c>
      <c r="I95" s="29">
        <f t="shared" si="16"/>
        <v>0</v>
      </c>
      <c r="J95" s="29">
        <v>0</v>
      </c>
      <c r="K95" s="29">
        <v>0</v>
      </c>
      <c r="L95" s="51">
        <v>0</v>
      </c>
    </row>
    <row r="96" spans="2:12" ht="12.75" customHeight="1" x14ac:dyDescent="0.2">
      <c r="B96" s="27" t="s">
        <v>135</v>
      </c>
      <c r="C96" s="28" t="s">
        <v>136</v>
      </c>
      <c r="D96" s="50">
        <v>50000000</v>
      </c>
      <c r="E96" s="50">
        <v>40987572</v>
      </c>
      <c r="F96" s="50">
        <v>0</v>
      </c>
      <c r="G96" s="50">
        <v>0</v>
      </c>
      <c r="H96" s="50">
        <v>0</v>
      </c>
      <c r="I96" s="29">
        <f t="shared" si="16"/>
        <v>81.975144</v>
      </c>
      <c r="J96" s="29">
        <v>0</v>
      </c>
      <c r="K96" s="29">
        <v>0</v>
      </c>
      <c r="L96" s="51">
        <v>0</v>
      </c>
    </row>
    <row r="97" spans="2:12" ht="22.5" x14ac:dyDescent="0.2">
      <c r="B97" s="27" t="s">
        <v>137</v>
      </c>
      <c r="C97" s="28" t="s">
        <v>138</v>
      </c>
      <c r="D97" s="50">
        <v>112000000</v>
      </c>
      <c r="E97" s="50">
        <v>0</v>
      </c>
      <c r="F97" s="50">
        <v>0</v>
      </c>
      <c r="G97" s="50">
        <v>0</v>
      </c>
      <c r="H97" s="50">
        <v>0</v>
      </c>
      <c r="I97" s="29">
        <f t="shared" si="16"/>
        <v>0</v>
      </c>
      <c r="J97" s="29">
        <v>0</v>
      </c>
      <c r="K97" s="29">
        <v>0</v>
      </c>
      <c r="L97" s="51">
        <v>0</v>
      </c>
    </row>
    <row r="98" spans="2:12" ht="22.5" x14ac:dyDescent="0.2">
      <c r="B98" s="27" t="s">
        <v>139</v>
      </c>
      <c r="C98" s="28" t="s">
        <v>140</v>
      </c>
      <c r="D98" s="50">
        <v>860710050</v>
      </c>
      <c r="E98" s="50">
        <v>0</v>
      </c>
      <c r="F98" s="50">
        <v>0</v>
      </c>
      <c r="G98" s="50">
        <v>0</v>
      </c>
      <c r="H98" s="50">
        <v>0</v>
      </c>
      <c r="I98" s="29">
        <f t="shared" si="16"/>
        <v>0</v>
      </c>
      <c r="J98" s="29">
        <v>0</v>
      </c>
      <c r="K98" s="29">
        <v>0</v>
      </c>
      <c r="L98" s="51">
        <v>0</v>
      </c>
    </row>
    <row r="99" spans="2:12" ht="22.5" x14ac:dyDescent="0.2">
      <c r="B99" s="32" t="s">
        <v>141</v>
      </c>
      <c r="C99" s="33" t="s">
        <v>142</v>
      </c>
      <c r="D99" s="34">
        <f>D100+D108+D110+D118</f>
        <v>8891292150</v>
      </c>
      <c r="E99" s="34">
        <v>635163076</v>
      </c>
      <c r="F99" s="34">
        <v>313182850</v>
      </c>
      <c r="G99" s="34">
        <v>306042850</v>
      </c>
      <c r="H99" s="34">
        <v>306042850</v>
      </c>
      <c r="I99" s="35">
        <f t="shared" si="16"/>
        <v>7.1436531978088249</v>
      </c>
      <c r="J99" s="35">
        <f t="shared" si="17"/>
        <v>49.307471078498274</v>
      </c>
      <c r="K99" s="36">
        <f t="shared" si="18"/>
        <v>97.720181676614786</v>
      </c>
      <c r="L99" s="37">
        <f t="shared" si="19"/>
        <v>100</v>
      </c>
    </row>
    <row r="100" spans="2:12" ht="18.75" customHeight="1" x14ac:dyDescent="0.2">
      <c r="B100" s="52" t="s">
        <v>143</v>
      </c>
      <c r="C100" s="53" t="s">
        <v>144</v>
      </c>
      <c r="D100" s="54">
        <f>D101+D102+D103+D104+D105+D106+D107</f>
        <v>7391528662</v>
      </c>
      <c r="E100" s="54">
        <v>461783930</v>
      </c>
      <c r="F100" s="54">
        <v>313182850</v>
      </c>
      <c r="G100" s="54">
        <v>306042850</v>
      </c>
      <c r="H100" s="54">
        <v>306042850</v>
      </c>
      <c r="I100" s="55">
        <f t="shared" si="16"/>
        <v>6.2474753344871763</v>
      </c>
      <c r="J100" s="55">
        <f t="shared" si="17"/>
        <v>67.820214098831883</v>
      </c>
      <c r="K100" s="56">
        <f t="shared" si="18"/>
        <v>97.720181676614786</v>
      </c>
      <c r="L100" s="57">
        <f t="shared" si="19"/>
        <v>100</v>
      </c>
    </row>
    <row r="101" spans="2:12" ht="22.5" x14ac:dyDescent="0.2">
      <c r="B101" s="27" t="s">
        <v>145</v>
      </c>
      <c r="C101" s="28" t="s">
        <v>71</v>
      </c>
      <c r="D101" s="50">
        <v>317747112</v>
      </c>
      <c r="E101" s="50">
        <v>0</v>
      </c>
      <c r="F101" s="50">
        <v>0</v>
      </c>
      <c r="G101" s="50">
        <v>0</v>
      </c>
      <c r="H101" s="50">
        <v>0</v>
      </c>
      <c r="I101" s="29">
        <f t="shared" si="16"/>
        <v>0</v>
      </c>
      <c r="J101" s="29">
        <v>0</v>
      </c>
      <c r="K101" s="29">
        <v>0</v>
      </c>
      <c r="L101" s="51">
        <v>0</v>
      </c>
    </row>
    <row r="102" spans="2:12" ht="12.75" customHeight="1" x14ac:dyDescent="0.2">
      <c r="B102" s="27" t="s">
        <v>146</v>
      </c>
      <c r="C102" s="28" t="s">
        <v>147</v>
      </c>
      <c r="D102" s="50">
        <v>230000000</v>
      </c>
      <c r="E102" s="50">
        <v>110000000</v>
      </c>
      <c r="F102" s="50">
        <v>0</v>
      </c>
      <c r="G102" s="50">
        <v>0</v>
      </c>
      <c r="H102" s="50">
        <v>0</v>
      </c>
      <c r="I102" s="29">
        <f t="shared" si="16"/>
        <v>47.826086956521742</v>
      </c>
      <c r="J102" s="29">
        <v>0</v>
      </c>
      <c r="K102" s="29">
        <v>0</v>
      </c>
      <c r="L102" s="51">
        <v>0</v>
      </c>
    </row>
    <row r="103" spans="2:12" ht="12.75" customHeight="1" x14ac:dyDescent="0.2">
      <c r="B103" s="27" t="s">
        <v>148</v>
      </c>
      <c r="C103" s="28" t="s">
        <v>149</v>
      </c>
      <c r="D103" s="50">
        <v>2803770540</v>
      </c>
      <c r="E103" s="50">
        <v>0</v>
      </c>
      <c r="F103" s="50">
        <v>0</v>
      </c>
      <c r="G103" s="50">
        <v>0</v>
      </c>
      <c r="H103" s="50">
        <v>0</v>
      </c>
      <c r="I103" s="29">
        <f t="shared" si="16"/>
        <v>0</v>
      </c>
      <c r="J103" s="29">
        <v>0</v>
      </c>
      <c r="K103" s="29">
        <v>0</v>
      </c>
      <c r="L103" s="51">
        <v>0</v>
      </c>
    </row>
    <row r="104" spans="2:12" ht="12.75" customHeight="1" x14ac:dyDescent="0.2">
      <c r="B104" s="27" t="s">
        <v>150</v>
      </c>
      <c r="C104" s="28" t="s">
        <v>151</v>
      </c>
      <c r="D104" s="50">
        <v>2900000000</v>
      </c>
      <c r="E104" s="50">
        <v>0</v>
      </c>
      <c r="F104" s="50">
        <v>0</v>
      </c>
      <c r="G104" s="50">
        <v>0</v>
      </c>
      <c r="H104" s="50">
        <v>0</v>
      </c>
      <c r="I104" s="29">
        <f t="shared" si="16"/>
        <v>0</v>
      </c>
      <c r="J104" s="29">
        <v>0</v>
      </c>
      <c r="K104" s="29">
        <v>0</v>
      </c>
      <c r="L104" s="51">
        <v>0</v>
      </c>
    </row>
    <row r="105" spans="2:12" ht="12.75" customHeight="1" x14ac:dyDescent="0.2">
      <c r="B105" s="27" t="s">
        <v>152</v>
      </c>
      <c r="C105" s="28" t="s">
        <v>153</v>
      </c>
      <c r="D105" s="50">
        <v>190011010</v>
      </c>
      <c r="E105" s="50">
        <v>19873230</v>
      </c>
      <c r="F105" s="50">
        <v>0</v>
      </c>
      <c r="G105" s="50">
        <v>0</v>
      </c>
      <c r="H105" s="50">
        <v>0</v>
      </c>
      <c r="I105" s="29">
        <f t="shared" si="16"/>
        <v>10.458988665972567</v>
      </c>
      <c r="J105" s="29">
        <v>0</v>
      </c>
      <c r="K105" s="29">
        <v>0</v>
      </c>
      <c r="L105" s="51">
        <v>0</v>
      </c>
    </row>
    <row r="106" spans="2:12" ht="12.75" customHeight="1" x14ac:dyDescent="0.2">
      <c r="B106" s="27" t="s">
        <v>154</v>
      </c>
      <c r="C106" s="28" t="s">
        <v>155</v>
      </c>
      <c r="D106" s="50">
        <v>150000000</v>
      </c>
      <c r="E106" s="50">
        <v>8000000</v>
      </c>
      <c r="F106" s="50">
        <v>7140000</v>
      </c>
      <c r="G106" s="50">
        <v>0</v>
      </c>
      <c r="H106" s="50">
        <v>0</v>
      </c>
      <c r="I106" s="29">
        <f t="shared" si="16"/>
        <v>5.3333333333333339</v>
      </c>
      <c r="J106" s="29">
        <f t="shared" si="17"/>
        <v>89.25</v>
      </c>
      <c r="K106" s="30">
        <f t="shared" si="18"/>
        <v>0</v>
      </c>
      <c r="L106" s="51">
        <v>0</v>
      </c>
    </row>
    <row r="107" spans="2:12" ht="12.75" customHeight="1" x14ac:dyDescent="0.2">
      <c r="B107" s="27" t="s">
        <v>156</v>
      </c>
      <c r="C107" s="28" t="s">
        <v>157</v>
      </c>
      <c r="D107" s="50">
        <v>800000000</v>
      </c>
      <c r="E107" s="50">
        <v>323910700</v>
      </c>
      <c r="F107" s="50">
        <v>306042850</v>
      </c>
      <c r="G107" s="50">
        <v>306042850</v>
      </c>
      <c r="H107" s="50">
        <v>306042850</v>
      </c>
      <c r="I107" s="29">
        <f t="shared" si="16"/>
        <v>40.488837500000002</v>
      </c>
      <c r="J107" s="29">
        <f t="shared" si="17"/>
        <v>94.483711096916522</v>
      </c>
      <c r="K107" s="30">
        <f t="shared" si="18"/>
        <v>100</v>
      </c>
      <c r="L107" s="31">
        <f t="shared" si="19"/>
        <v>100</v>
      </c>
    </row>
    <row r="108" spans="2:12" ht="19.5" customHeight="1" x14ac:dyDescent="0.2">
      <c r="B108" s="52" t="s">
        <v>158</v>
      </c>
      <c r="C108" s="53" t="s">
        <v>159</v>
      </c>
      <c r="D108" s="54">
        <f>D109</f>
        <v>60000000</v>
      </c>
      <c r="E108" s="54">
        <v>0</v>
      </c>
      <c r="F108" s="54">
        <v>0</v>
      </c>
      <c r="G108" s="54">
        <v>0</v>
      </c>
      <c r="H108" s="54">
        <v>0</v>
      </c>
      <c r="I108" s="55">
        <f t="shared" si="16"/>
        <v>0</v>
      </c>
      <c r="J108" s="55">
        <v>0</v>
      </c>
      <c r="K108" s="55">
        <v>0</v>
      </c>
      <c r="L108" s="60">
        <v>0</v>
      </c>
    </row>
    <row r="109" spans="2:12" ht="12.75" customHeight="1" x14ac:dyDescent="0.2">
      <c r="B109" s="27" t="s">
        <v>160</v>
      </c>
      <c r="C109" s="28" t="s">
        <v>161</v>
      </c>
      <c r="D109" s="50">
        <v>60000000</v>
      </c>
      <c r="E109" s="50">
        <v>0</v>
      </c>
      <c r="F109" s="50">
        <v>0</v>
      </c>
      <c r="G109" s="50">
        <v>0</v>
      </c>
      <c r="H109" s="50">
        <v>0</v>
      </c>
      <c r="I109" s="29">
        <f t="shared" si="16"/>
        <v>0</v>
      </c>
      <c r="J109" s="29">
        <v>0</v>
      </c>
      <c r="K109" s="29">
        <v>0</v>
      </c>
      <c r="L109" s="51">
        <v>0</v>
      </c>
    </row>
    <row r="110" spans="2:12" ht="19.5" customHeight="1" thickBot="1" x14ac:dyDescent="0.25">
      <c r="B110" s="38" t="s">
        <v>162</v>
      </c>
      <c r="C110" s="39" t="s">
        <v>163</v>
      </c>
      <c r="D110" s="40">
        <f>D111+D112+D113+D114+D115+D116+D117</f>
        <v>1159763488</v>
      </c>
      <c r="E110" s="40">
        <v>173379146</v>
      </c>
      <c r="F110" s="40">
        <v>0</v>
      </c>
      <c r="G110" s="40">
        <v>0</v>
      </c>
      <c r="H110" s="40">
        <v>0</v>
      </c>
      <c r="I110" s="41">
        <f t="shared" si="16"/>
        <v>14.949526157181456</v>
      </c>
      <c r="J110" s="41">
        <v>0</v>
      </c>
      <c r="K110" s="41">
        <v>0</v>
      </c>
      <c r="L110" s="58">
        <v>0</v>
      </c>
    </row>
    <row r="111" spans="2:12" ht="12.75" customHeight="1" x14ac:dyDescent="0.2">
      <c r="B111" s="44" t="s">
        <v>164</v>
      </c>
      <c r="C111" s="45" t="s">
        <v>165</v>
      </c>
      <c r="D111" s="46">
        <v>300000000</v>
      </c>
      <c r="E111" s="46">
        <v>0</v>
      </c>
      <c r="F111" s="46">
        <v>0</v>
      </c>
      <c r="G111" s="46">
        <v>0</v>
      </c>
      <c r="H111" s="46">
        <v>0</v>
      </c>
      <c r="I111" s="47">
        <f t="shared" si="16"/>
        <v>0</v>
      </c>
      <c r="J111" s="47">
        <v>0</v>
      </c>
      <c r="K111" s="47">
        <v>0</v>
      </c>
      <c r="L111" s="59">
        <v>0</v>
      </c>
    </row>
    <row r="112" spans="2:12" ht="22.5" x14ac:dyDescent="0.2">
      <c r="B112" s="27" t="s">
        <v>166</v>
      </c>
      <c r="C112" s="28" t="s">
        <v>167</v>
      </c>
      <c r="D112" s="50">
        <v>133900000</v>
      </c>
      <c r="E112" s="50">
        <v>20579146</v>
      </c>
      <c r="F112" s="50">
        <v>0</v>
      </c>
      <c r="G112" s="50">
        <v>0</v>
      </c>
      <c r="H112" s="50">
        <v>0</v>
      </c>
      <c r="I112" s="29">
        <f t="shared" si="16"/>
        <v>15.369041075429424</v>
      </c>
      <c r="J112" s="29">
        <v>0</v>
      </c>
      <c r="K112" s="29">
        <v>0</v>
      </c>
      <c r="L112" s="51">
        <v>0</v>
      </c>
    </row>
    <row r="113" spans="2:12" ht="12.75" customHeight="1" x14ac:dyDescent="0.2">
      <c r="B113" s="27" t="s">
        <v>168</v>
      </c>
      <c r="C113" s="28" t="s">
        <v>169</v>
      </c>
      <c r="D113" s="50">
        <v>25000000</v>
      </c>
      <c r="E113" s="50">
        <v>0</v>
      </c>
      <c r="F113" s="50">
        <v>0</v>
      </c>
      <c r="G113" s="50">
        <v>0</v>
      </c>
      <c r="H113" s="50">
        <v>0</v>
      </c>
      <c r="I113" s="29">
        <f t="shared" si="16"/>
        <v>0</v>
      </c>
      <c r="J113" s="29">
        <v>0</v>
      </c>
      <c r="K113" s="29">
        <v>0</v>
      </c>
      <c r="L113" s="51">
        <v>0</v>
      </c>
    </row>
    <row r="114" spans="2:12" ht="12.75" customHeight="1" x14ac:dyDescent="0.2">
      <c r="B114" s="27" t="s">
        <v>170</v>
      </c>
      <c r="C114" s="28" t="s">
        <v>95</v>
      </c>
      <c r="D114" s="50">
        <v>348063148</v>
      </c>
      <c r="E114" s="50">
        <v>0</v>
      </c>
      <c r="F114" s="50">
        <v>0</v>
      </c>
      <c r="G114" s="50">
        <v>0</v>
      </c>
      <c r="H114" s="50">
        <v>0</v>
      </c>
      <c r="I114" s="29">
        <f t="shared" si="16"/>
        <v>0</v>
      </c>
      <c r="J114" s="29">
        <v>0</v>
      </c>
      <c r="K114" s="29">
        <v>0</v>
      </c>
      <c r="L114" s="51">
        <v>0</v>
      </c>
    </row>
    <row r="115" spans="2:12" ht="22.5" x14ac:dyDescent="0.2">
      <c r="B115" s="27" t="s">
        <v>171</v>
      </c>
      <c r="C115" s="28" t="s">
        <v>172</v>
      </c>
      <c r="D115" s="50">
        <v>152800340</v>
      </c>
      <c r="E115" s="50">
        <v>152800000</v>
      </c>
      <c r="F115" s="50">
        <v>0</v>
      </c>
      <c r="G115" s="50">
        <v>0</v>
      </c>
      <c r="H115" s="50">
        <v>0</v>
      </c>
      <c r="I115" s="29">
        <f t="shared" si="16"/>
        <v>99.999777487406121</v>
      </c>
      <c r="J115" s="29">
        <v>0</v>
      </c>
      <c r="K115" s="29">
        <v>0</v>
      </c>
      <c r="L115" s="51">
        <v>0</v>
      </c>
    </row>
    <row r="116" spans="2:12" ht="22.5" x14ac:dyDescent="0.2">
      <c r="B116" s="27" t="s">
        <v>173</v>
      </c>
      <c r="C116" s="28" t="s">
        <v>174</v>
      </c>
      <c r="D116" s="50">
        <v>100000000</v>
      </c>
      <c r="E116" s="50">
        <v>0</v>
      </c>
      <c r="F116" s="50">
        <v>0</v>
      </c>
      <c r="G116" s="50">
        <v>0</v>
      </c>
      <c r="H116" s="50">
        <v>0</v>
      </c>
      <c r="I116" s="29">
        <f t="shared" si="16"/>
        <v>0</v>
      </c>
      <c r="J116" s="29">
        <v>0</v>
      </c>
      <c r="K116" s="29">
        <v>0</v>
      </c>
      <c r="L116" s="51">
        <v>0</v>
      </c>
    </row>
    <row r="117" spans="2:12" ht="12.75" customHeight="1" x14ac:dyDescent="0.2">
      <c r="B117" s="27" t="s">
        <v>175</v>
      </c>
      <c r="C117" s="28" t="s">
        <v>176</v>
      </c>
      <c r="D117" s="50">
        <v>100000000</v>
      </c>
      <c r="E117" s="50">
        <v>0</v>
      </c>
      <c r="F117" s="50">
        <v>0</v>
      </c>
      <c r="G117" s="50">
        <v>0</v>
      </c>
      <c r="H117" s="50">
        <v>0</v>
      </c>
      <c r="I117" s="29">
        <f t="shared" si="16"/>
        <v>0</v>
      </c>
      <c r="J117" s="29">
        <v>0</v>
      </c>
      <c r="K117" s="29">
        <v>0</v>
      </c>
      <c r="L117" s="51">
        <v>0</v>
      </c>
    </row>
    <row r="118" spans="2:12" ht="22.5" x14ac:dyDescent="0.2">
      <c r="B118" s="52" t="s">
        <v>177</v>
      </c>
      <c r="C118" s="53" t="s">
        <v>178</v>
      </c>
      <c r="D118" s="54">
        <f>D119+D120+D121</f>
        <v>280000000</v>
      </c>
      <c r="E118" s="54">
        <v>0</v>
      </c>
      <c r="F118" s="54">
        <v>0</v>
      </c>
      <c r="G118" s="54">
        <v>0</v>
      </c>
      <c r="H118" s="54">
        <v>0</v>
      </c>
      <c r="I118" s="55">
        <f t="shared" si="16"/>
        <v>0</v>
      </c>
      <c r="J118" s="55">
        <v>0</v>
      </c>
      <c r="K118" s="55">
        <v>0</v>
      </c>
      <c r="L118" s="60">
        <v>0</v>
      </c>
    </row>
    <row r="119" spans="2:12" ht="12.75" customHeight="1" x14ac:dyDescent="0.2">
      <c r="B119" s="27" t="s">
        <v>179</v>
      </c>
      <c r="C119" s="28" t="s">
        <v>180</v>
      </c>
      <c r="D119" s="50">
        <v>130000000</v>
      </c>
      <c r="E119" s="50">
        <v>0</v>
      </c>
      <c r="F119" s="50">
        <v>0</v>
      </c>
      <c r="G119" s="50">
        <v>0</v>
      </c>
      <c r="H119" s="50">
        <v>0</v>
      </c>
      <c r="I119" s="29">
        <f t="shared" si="16"/>
        <v>0</v>
      </c>
      <c r="J119" s="29">
        <v>0</v>
      </c>
      <c r="K119" s="29">
        <v>0</v>
      </c>
      <c r="L119" s="51">
        <v>0</v>
      </c>
    </row>
    <row r="120" spans="2:12" ht="12.75" customHeight="1" x14ac:dyDescent="0.2">
      <c r="B120" s="27" t="s">
        <v>181</v>
      </c>
      <c r="C120" s="28" t="s">
        <v>182</v>
      </c>
      <c r="D120" s="50">
        <v>30000000</v>
      </c>
      <c r="E120" s="50">
        <v>0</v>
      </c>
      <c r="F120" s="50">
        <v>0</v>
      </c>
      <c r="G120" s="50">
        <v>0</v>
      </c>
      <c r="H120" s="50">
        <v>0</v>
      </c>
      <c r="I120" s="29">
        <f t="shared" si="16"/>
        <v>0</v>
      </c>
      <c r="J120" s="29">
        <v>0</v>
      </c>
      <c r="K120" s="29">
        <v>0</v>
      </c>
      <c r="L120" s="51">
        <v>0</v>
      </c>
    </row>
    <row r="121" spans="2:12" ht="22.5" x14ac:dyDescent="0.2">
      <c r="B121" s="27" t="s">
        <v>183</v>
      </c>
      <c r="C121" s="28" t="s">
        <v>184</v>
      </c>
      <c r="D121" s="50">
        <v>120000000</v>
      </c>
      <c r="E121" s="50">
        <v>0</v>
      </c>
      <c r="F121" s="50">
        <v>0</v>
      </c>
      <c r="G121" s="50">
        <v>0</v>
      </c>
      <c r="H121" s="50">
        <v>0</v>
      </c>
      <c r="I121" s="29">
        <f t="shared" si="16"/>
        <v>0</v>
      </c>
      <c r="J121" s="29">
        <v>0</v>
      </c>
      <c r="K121" s="29">
        <v>0</v>
      </c>
      <c r="L121" s="51">
        <v>0</v>
      </c>
    </row>
    <row r="122" spans="2:12" ht="12.75" customHeight="1" x14ac:dyDescent="0.2">
      <c r="B122" s="32" t="s">
        <v>185</v>
      </c>
      <c r="C122" s="33" t="s">
        <v>186</v>
      </c>
      <c r="D122" s="34">
        <f>D123+D128</f>
        <v>47026661866</v>
      </c>
      <c r="E122" s="34">
        <v>2633158356</v>
      </c>
      <c r="F122" s="34">
        <v>2628615726</v>
      </c>
      <c r="G122" s="34">
        <v>2624073096</v>
      </c>
      <c r="H122" s="34">
        <v>2624073096</v>
      </c>
      <c r="I122" s="35">
        <f t="shared" si="16"/>
        <v>5.5992882580163705</v>
      </c>
      <c r="J122" s="35">
        <f t="shared" si="17"/>
        <v>99.827483600078622</v>
      </c>
      <c r="K122" s="36">
        <f t="shared" si="18"/>
        <v>99.827185466667174</v>
      </c>
      <c r="L122" s="37">
        <f t="shared" si="19"/>
        <v>100</v>
      </c>
    </row>
    <row r="123" spans="2:12" ht="12.75" customHeight="1" x14ac:dyDescent="0.2">
      <c r="B123" s="32" t="s">
        <v>187</v>
      </c>
      <c r="C123" s="33" t="s">
        <v>188</v>
      </c>
      <c r="D123" s="34">
        <f>D124+D126</f>
        <v>44127074404</v>
      </c>
      <c r="E123" s="34">
        <v>2633158356</v>
      </c>
      <c r="F123" s="34">
        <v>2628615726</v>
      </c>
      <c r="G123" s="34">
        <v>2624073096</v>
      </c>
      <c r="H123" s="34">
        <v>2624073096</v>
      </c>
      <c r="I123" s="35">
        <f t="shared" si="16"/>
        <v>5.9672171599060544</v>
      </c>
      <c r="J123" s="35">
        <f t="shared" si="17"/>
        <v>99.827483600078622</v>
      </c>
      <c r="K123" s="36">
        <f t="shared" si="18"/>
        <v>99.827185466667174</v>
      </c>
      <c r="L123" s="37">
        <f t="shared" si="19"/>
        <v>100</v>
      </c>
    </row>
    <row r="124" spans="2:12" ht="12.75" customHeight="1" x14ac:dyDescent="0.2">
      <c r="B124" s="32" t="s">
        <v>189</v>
      </c>
      <c r="C124" s="33" t="s">
        <v>190</v>
      </c>
      <c r="D124" s="34">
        <f>D125</f>
        <v>44044570032</v>
      </c>
      <c r="E124" s="34">
        <v>2633158356</v>
      </c>
      <c r="F124" s="34">
        <v>2628615726</v>
      </c>
      <c r="G124" s="34">
        <v>2624073096</v>
      </c>
      <c r="H124" s="34">
        <v>2624073096</v>
      </c>
      <c r="I124" s="35">
        <f t="shared" si="16"/>
        <v>5.9783949623913086</v>
      </c>
      <c r="J124" s="35">
        <f t="shared" si="17"/>
        <v>99.827483600078622</v>
      </c>
      <c r="K124" s="36">
        <f t="shared" si="18"/>
        <v>99.827185466667174</v>
      </c>
      <c r="L124" s="37">
        <f t="shared" si="19"/>
        <v>100</v>
      </c>
    </row>
    <row r="125" spans="2:12" ht="22.5" x14ac:dyDescent="0.2">
      <c r="B125" s="27" t="s">
        <v>191</v>
      </c>
      <c r="C125" s="28" t="s">
        <v>192</v>
      </c>
      <c r="D125" s="50">
        <v>44044570032</v>
      </c>
      <c r="E125" s="50">
        <v>2633158356</v>
      </c>
      <c r="F125" s="50">
        <v>2628615726</v>
      </c>
      <c r="G125" s="50">
        <v>2624073096</v>
      </c>
      <c r="H125" s="50">
        <v>2624073096</v>
      </c>
      <c r="I125" s="29">
        <f t="shared" si="16"/>
        <v>5.9783949623913086</v>
      </c>
      <c r="J125" s="29">
        <f t="shared" si="17"/>
        <v>99.827483600078622</v>
      </c>
      <c r="K125" s="30">
        <f t="shared" si="18"/>
        <v>99.827185466667174</v>
      </c>
      <c r="L125" s="31">
        <f t="shared" si="19"/>
        <v>100</v>
      </c>
    </row>
    <row r="126" spans="2:12" ht="22.5" x14ac:dyDescent="0.2">
      <c r="B126" s="32" t="s">
        <v>193</v>
      </c>
      <c r="C126" s="33" t="s">
        <v>194</v>
      </c>
      <c r="D126" s="34">
        <f>D127</f>
        <v>82504372</v>
      </c>
      <c r="E126" s="34">
        <v>0</v>
      </c>
      <c r="F126" s="34">
        <v>0</v>
      </c>
      <c r="G126" s="34">
        <v>0</v>
      </c>
      <c r="H126" s="34">
        <v>0</v>
      </c>
      <c r="I126" s="35">
        <f t="shared" si="16"/>
        <v>0</v>
      </c>
      <c r="J126" s="35">
        <v>0</v>
      </c>
      <c r="K126" s="35">
        <v>0</v>
      </c>
      <c r="L126" s="61">
        <v>0</v>
      </c>
    </row>
    <row r="127" spans="2:12" ht="22.5" x14ac:dyDescent="0.2">
      <c r="B127" s="27" t="s">
        <v>195</v>
      </c>
      <c r="C127" s="28" t="s">
        <v>196</v>
      </c>
      <c r="D127" s="50">
        <v>82504372</v>
      </c>
      <c r="E127" s="50">
        <v>0</v>
      </c>
      <c r="F127" s="50">
        <v>0</v>
      </c>
      <c r="G127" s="50">
        <v>0</v>
      </c>
      <c r="H127" s="50">
        <v>0</v>
      </c>
      <c r="I127" s="29">
        <f t="shared" si="16"/>
        <v>0</v>
      </c>
      <c r="J127" s="29">
        <v>0</v>
      </c>
      <c r="K127" s="29">
        <v>0</v>
      </c>
      <c r="L127" s="51">
        <v>0</v>
      </c>
    </row>
    <row r="128" spans="2:12" ht="22.5" x14ac:dyDescent="0.2">
      <c r="B128" s="32" t="s">
        <v>197</v>
      </c>
      <c r="C128" s="33" t="s">
        <v>198</v>
      </c>
      <c r="D128" s="34">
        <f>D129</f>
        <v>2899587462</v>
      </c>
      <c r="E128" s="34">
        <v>0</v>
      </c>
      <c r="F128" s="34">
        <v>0</v>
      </c>
      <c r="G128" s="34">
        <v>0</v>
      </c>
      <c r="H128" s="34">
        <v>0</v>
      </c>
      <c r="I128" s="35">
        <f t="shared" si="16"/>
        <v>0</v>
      </c>
      <c r="J128" s="35">
        <v>0</v>
      </c>
      <c r="K128" s="35">
        <v>0</v>
      </c>
      <c r="L128" s="61">
        <v>0</v>
      </c>
    </row>
    <row r="129" spans="2:12" ht="12.75" customHeight="1" x14ac:dyDescent="0.2">
      <c r="B129" s="32" t="s">
        <v>199</v>
      </c>
      <c r="C129" s="33" t="s">
        <v>190</v>
      </c>
      <c r="D129" s="34">
        <f>D130</f>
        <v>2899587462</v>
      </c>
      <c r="E129" s="34">
        <v>0</v>
      </c>
      <c r="F129" s="34">
        <v>0</v>
      </c>
      <c r="G129" s="34">
        <v>0</v>
      </c>
      <c r="H129" s="34">
        <v>0</v>
      </c>
      <c r="I129" s="35">
        <f t="shared" si="16"/>
        <v>0</v>
      </c>
      <c r="J129" s="35">
        <v>0</v>
      </c>
      <c r="K129" s="35">
        <v>0</v>
      </c>
      <c r="L129" s="61">
        <v>0</v>
      </c>
    </row>
    <row r="130" spans="2:12" ht="22.5" x14ac:dyDescent="0.2">
      <c r="B130" s="27" t="s">
        <v>200</v>
      </c>
      <c r="C130" s="28" t="s">
        <v>201</v>
      </c>
      <c r="D130" s="50">
        <v>2899587462</v>
      </c>
      <c r="E130" s="50">
        <v>0</v>
      </c>
      <c r="F130" s="50">
        <v>0</v>
      </c>
      <c r="G130" s="50">
        <v>0</v>
      </c>
      <c r="H130" s="50">
        <v>0</v>
      </c>
      <c r="I130" s="29">
        <f t="shared" si="16"/>
        <v>0</v>
      </c>
      <c r="J130" s="29">
        <v>0</v>
      </c>
      <c r="K130" s="29">
        <v>0</v>
      </c>
      <c r="L130" s="51">
        <v>0</v>
      </c>
    </row>
    <row r="131" spans="2:12" ht="12.75" customHeight="1" x14ac:dyDescent="0.2">
      <c r="B131" s="32" t="s">
        <v>202</v>
      </c>
      <c r="C131" s="33" t="s">
        <v>203</v>
      </c>
      <c r="D131" s="34">
        <f>D132+D154+D164</f>
        <v>29379181691</v>
      </c>
      <c r="E131" s="34">
        <v>2420290144</v>
      </c>
      <c r="F131" s="34">
        <v>71426050</v>
      </c>
      <c r="G131" s="34">
        <v>27426050</v>
      </c>
      <c r="H131" s="34">
        <v>4282500</v>
      </c>
      <c r="I131" s="35">
        <f t="shared" si="16"/>
        <v>8.2381128564293213</v>
      </c>
      <c r="J131" s="35">
        <f t="shared" si="17"/>
        <v>2.9511358453063221</v>
      </c>
      <c r="K131" s="36">
        <f t="shared" si="18"/>
        <v>38.397825443238148</v>
      </c>
      <c r="L131" s="37">
        <f t="shared" si="19"/>
        <v>15.614716665360124</v>
      </c>
    </row>
    <row r="132" spans="2:12" ht="22.5" customHeight="1" x14ac:dyDescent="0.2">
      <c r="B132" s="32" t="s">
        <v>204</v>
      </c>
      <c r="C132" s="33" t="s">
        <v>205</v>
      </c>
      <c r="D132" s="34">
        <f>D133+D136+D149</f>
        <v>6159934525</v>
      </c>
      <c r="E132" s="34">
        <v>250889250</v>
      </c>
      <c r="F132" s="34">
        <v>71426050</v>
      </c>
      <c r="G132" s="34">
        <v>27426050</v>
      </c>
      <c r="H132" s="34">
        <v>4282500</v>
      </c>
      <c r="I132" s="35">
        <f t="shared" si="16"/>
        <v>4.0729207263773635</v>
      </c>
      <c r="J132" s="35">
        <f t="shared" si="17"/>
        <v>28.469155214900599</v>
      </c>
      <c r="K132" s="36">
        <f t="shared" si="18"/>
        <v>38.397825443238148</v>
      </c>
      <c r="L132" s="37">
        <f t="shared" si="19"/>
        <v>15.614716665360124</v>
      </c>
    </row>
    <row r="133" spans="2:12" ht="12.75" customHeight="1" x14ac:dyDescent="0.2">
      <c r="B133" s="32" t="s">
        <v>206</v>
      </c>
      <c r="C133" s="33" t="s">
        <v>207</v>
      </c>
      <c r="D133" s="34">
        <f>D134</f>
        <v>2004146574</v>
      </c>
      <c r="E133" s="34">
        <v>66763200</v>
      </c>
      <c r="F133" s="34">
        <v>0</v>
      </c>
      <c r="G133" s="34">
        <v>0</v>
      </c>
      <c r="H133" s="34">
        <v>0</v>
      </c>
      <c r="I133" s="35">
        <f t="shared" si="16"/>
        <v>3.331253355723871</v>
      </c>
      <c r="J133" s="35">
        <f t="shared" si="17"/>
        <v>0</v>
      </c>
      <c r="K133" s="35">
        <v>0</v>
      </c>
      <c r="L133" s="61">
        <v>0</v>
      </c>
    </row>
    <row r="134" spans="2:12" ht="12.75" customHeight="1" x14ac:dyDescent="0.2">
      <c r="B134" s="52" t="s">
        <v>208</v>
      </c>
      <c r="C134" s="53" t="s">
        <v>209</v>
      </c>
      <c r="D134" s="54">
        <f>D135</f>
        <v>2004146574</v>
      </c>
      <c r="E134" s="54">
        <v>66763200</v>
      </c>
      <c r="F134" s="54">
        <v>0</v>
      </c>
      <c r="G134" s="54">
        <v>0</v>
      </c>
      <c r="H134" s="54">
        <v>0</v>
      </c>
      <c r="I134" s="55">
        <f t="shared" si="16"/>
        <v>3.331253355723871</v>
      </c>
      <c r="J134" s="55">
        <f t="shared" si="17"/>
        <v>0</v>
      </c>
      <c r="K134" s="55">
        <v>0</v>
      </c>
      <c r="L134" s="60">
        <v>0</v>
      </c>
    </row>
    <row r="135" spans="2:12" ht="12.75" customHeight="1" x14ac:dyDescent="0.2">
      <c r="B135" s="27" t="s">
        <v>210</v>
      </c>
      <c r="C135" s="28" t="s">
        <v>211</v>
      </c>
      <c r="D135" s="50">
        <v>2004146574</v>
      </c>
      <c r="E135" s="50">
        <v>66763200</v>
      </c>
      <c r="F135" s="50">
        <v>0</v>
      </c>
      <c r="G135" s="50">
        <v>0</v>
      </c>
      <c r="H135" s="50">
        <v>0</v>
      </c>
      <c r="I135" s="29">
        <f t="shared" si="16"/>
        <v>3.331253355723871</v>
      </c>
      <c r="J135" s="29">
        <f t="shared" si="17"/>
        <v>0</v>
      </c>
      <c r="K135" s="29">
        <v>0</v>
      </c>
      <c r="L135" s="51">
        <v>0</v>
      </c>
    </row>
    <row r="136" spans="2:12" ht="19.5" customHeight="1" thickBot="1" x14ac:dyDescent="0.25">
      <c r="B136" s="62" t="s">
        <v>212</v>
      </c>
      <c r="C136" s="63" t="s">
        <v>213</v>
      </c>
      <c r="D136" s="64">
        <f>D137+D147</f>
        <v>3614834145</v>
      </c>
      <c r="E136" s="64">
        <v>148126050</v>
      </c>
      <c r="F136" s="64">
        <v>71426050</v>
      </c>
      <c r="G136" s="64">
        <v>27426050</v>
      </c>
      <c r="H136" s="64">
        <v>4282500</v>
      </c>
      <c r="I136" s="65">
        <f t="shared" si="16"/>
        <v>4.0977274214609922</v>
      </c>
      <c r="J136" s="65">
        <f t="shared" si="17"/>
        <v>48.219776332387184</v>
      </c>
      <c r="K136" s="66">
        <f t="shared" si="18"/>
        <v>38.397825443238148</v>
      </c>
      <c r="L136" s="67">
        <f t="shared" si="19"/>
        <v>15.614716665360124</v>
      </c>
    </row>
    <row r="137" spans="2:12" ht="22.5" x14ac:dyDescent="0.2">
      <c r="B137" s="74" t="s">
        <v>214</v>
      </c>
      <c r="C137" s="75" t="s">
        <v>215</v>
      </c>
      <c r="D137" s="76">
        <f>D138+D139+D140+D141+D142+D143+D144+D145+D146</f>
        <v>1942249015</v>
      </c>
      <c r="E137" s="76">
        <v>148126050</v>
      </c>
      <c r="F137" s="76">
        <v>71426050</v>
      </c>
      <c r="G137" s="76">
        <v>27426050</v>
      </c>
      <c r="H137" s="76">
        <v>4282500</v>
      </c>
      <c r="I137" s="77">
        <f t="shared" si="16"/>
        <v>7.6265220811554899</v>
      </c>
      <c r="J137" s="77">
        <f t="shared" si="17"/>
        <v>48.219776332387184</v>
      </c>
      <c r="K137" s="78">
        <f t="shared" si="18"/>
        <v>38.397825443238148</v>
      </c>
      <c r="L137" s="79">
        <f t="shared" si="19"/>
        <v>15.614716665360124</v>
      </c>
    </row>
    <row r="138" spans="2:12" ht="12.75" customHeight="1" x14ac:dyDescent="0.2">
      <c r="B138" s="27" t="s">
        <v>216</v>
      </c>
      <c r="C138" s="28" t="s">
        <v>217</v>
      </c>
      <c r="D138" s="50">
        <v>150000000</v>
      </c>
      <c r="E138" s="50">
        <v>0</v>
      </c>
      <c r="F138" s="50">
        <v>0</v>
      </c>
      <c r="G138" s="50">
        <v>0</v>
      </c>
      <c r="H138" s="50">
        <v>0</v>
      </c>
      <c r="I138" s="29">
        <f t="shared" si="16"/>
        <v>0</v>
      </c>
      <c r="J138" s="29">
        <v>0</v>
      </c>
      <c r="K138" s="29">
        <v>0</v>
      </c>
      <c r="L138" s="51">
        <v>0</v>
      </c>
    </row>
    <row r="139" spans="2:12" ht="12.75" customHeight="1" x14ac:dyDescent="0.2">
      <c r="B139" s="27" t="s">
        <v>218</v>
      </c>
      <c r="C139" s="28" t="s">
        <v>219</v>
      </c>
      <c r="D139" s="50">
        <v>152000000</v>
      </c>
      <c r="E139" s="50">
        <v>0</v>
      </c>
      <c r="F139" s="50">
        <v>0</v>
      </c>
      <c r="G139" s="50">
        <v>0</v>
      </c>
      <c r="H139" s="50">
        <v>0</v>
      </c>
      <c r="I139" s="29">
        <f t="shared" si="16"/>
        <v>0</v>
      </c>
      <c r="J139" s="29">
        <v>0</v>
      </c>
      <c r="K139" s="29">
        <v>0</v>
      </c>
      <c r="L139" s="51">
        <v>0</v>
      </c>
    </row>
    <row r="140" spans="2:12" ht="12.75" customHeight="1" x14ac:dyDescent="0.2">
      <c r="B140" s="27" t="s">
        <v>220</v>
      </c>
      <c r="C140" s="28" t="s">
        <v>221</v>
      </c>
      <c r="D140" s="50">
        <v>200000000</v>
      </c>
      <c r="E140" s="50">
        <v>59400000</v>
      </c>
      <c r="F140" s="50">
        <v>57200000</v>
      </c>
      <c r="G140" s="50">
        <v>13200000</v>
      </c>
      <c r="H140" s="50">
        <v>3172500</v>
      </c>
      <c r="I140" s="29">
        <f t="shared" ref="I140:I203" si="20">E140/D140*100</f>
        <v>29.7</v>
      </c>
      <c r="J140" s="29">
        <f t="shared" ref="J140:J184" si="21">F140/E140*100</f>
        <v>96.296296296296291</v>
      </c>
      <c r="K140" s="30">
        <f t="shared" ref="K140:K184" si="22">G140/F140*100</f>
        <v>23.076923076923077</v>
      </c>
      <c r="L140" s="31">
        <f t="shared" ref="L140:L179" si="23">H140/G140*100</f>
        <v>24.034090909090907</v>
      </c>
    </row>
    <row r="141" spans="2:12" ht="22.5" x14ac:dyDescent="0.2">
      <c r="B141" s="27" t="s">
        <v>222</v>
      </c>
      <c r="C141" s="28" t="s">
        <v>223</v>
      </c>
      <c r="D141" s="50">
        <v>200000000</v>
      </c>
      <c r="E141" s="50">
        <v>0</v>
      </c>
      <c r="F141" s="50">
        <v>0</v>
      </c>
      <c r="G141" s="50">
        <v>0</v>
      </c>
      <c r="H141" s="50">
        <v>0</v>
      </c>
      <c r="I141" s="29">
        <f t="shared" si="20"/>
        <v>0</v>
      </c>
      <c r="J141" s="29">
        <v>0</v>
      </c>
      <c r="K141" s="29">
        <v>0</v>
      </c>
      <c r="L141" s="51">
        <v>0</v>
      </c>
    </row>
    <row r="142" spans="2:12" ht="22.5" x14ac:dyDescent="0.2">
      <c r="B142" s="27" t="s">
        <v>224</v>
      </c>
      <c r="C142" s="28" t="s">
        <v>225</v>
      </c>
      <c r="D142" s="50">
        <v>660000000</v>
      </c>
      <c r="E142" s="50">
        <v>0</v>
      </c>
      <c r="F142" s="50">
        <v>0</v>
      </c>
      <c r="G142" s="50">
        <v>0</v>
      </c>
      <c r="H142" s="50">
        <v>0</v>
      </c>
      <c r="I142" s="29">
        <f t="shared" si="20"/>
        <v>0</v>
      </c>
      <c r="J142" s="29">
        <v>0</v>
      </c>
      <c r="K142" s="29">
        <v>0</v>
      </c>
      <c r="L142" s="51">
        <v>0</v>
      </c>
    </row>
    <row r="143" spans="2:12" ht="22.5" x14ac:dyDescent="0.2">
      <c r="B143" s="27" t="s">
        <v>226</v>
      </c>
      <c r="C143" s="28" t="s">
        <v>227</v>
      </c>
      <c r="D143" s="50">
        <v>150000000</v>
      </c>
      <c r="E143" s="50">
        <v>14226050</v>
      </c>
      <c r="F143" s="50">
        <v>14226050</v>
      </c>
      <c r="G143" s="50">
        <v>14226050</v>
      </c>
      <c r="H143" s="50">
        <v>1110000</v>
      </c>
      <c r="I143" s="29">
        <f t="shared" si="20"/>
        <v>9.4840333333333326</v>
      </c>
      <c r="J143" s="29">
        <f t="shared" si="21"/>
        <v>100</v>
      </c>
      <c r="K143" s="30">
        <f t="shared" si="22"/>
        <v>100</v>
      </c>
      <c r="L143" s="31">
        <f t="shared" si="23"/>
        <v>7.8025875067218236</v>
      </c>
    </row>
    <row r="144" spans="2:12" ht="12.75" customHeight="1" x14ac:dyDescent="0.2">
      <c r="B144" s="27" t="s">
        <v>228</v>
      </c>
      <c r="C144" s="28" t="s">
        <v>229</v>
      </c>
      <c r="D144" s="50">
        <v>54358798</v>
      </c>
      <c r="E144" s="50">
        <v>0</v>
      </c>
      <c r="F144" s="50">
        <v>0</v>
      </c>
      <c r="G144" s="50">
        <v>0</v>
      </c>
      <c r="H144" s="50">
        <v>0</v>
      </c>
      <c r="I144" s="29">
        <f t="shared" si="20"/>
        <v>0</v>
      </c>
      <c r="J144" s="29">
        <v>0</v>
      </c>
      <c r="K144" s="29">
        <v>0</v>
      </c>
      <c r="L144" s="51">
        <v>0</v>
      </c>
    </row>
    <row r="145" spans="2:12" ht="12.75" customHeight="1" x14ac:dyDescent="0.2">
      <c r="B145" s="27" t="s">
        <v>230</v>
      </c>
      <c r="C145" s="28" t="s">
        <v>231</v>
      </c>
      <c r="D145" s="50">
        <v>275890217</v>
      </c>
      <c r="E145" s="50">
        <v>74500000</v>
      </c>
      <c r="F145" s="50">
        <v>0</v>
      </c>
      <c r="G145" s="50">
        <v>0</v>
      </c>
      <c r="H145" s="50">
        <v>0</v>
      </c>
      <c r="I145" s="29">
        <f t="shared" si="20"/>
        <v>27.003494654542244</v>
      </c>
      <c r="J145" s="29">
        <v>0</v>
      </c>
      <c r="K145" s="29">
        <v>0</v>
      </c>
      <c r="L145" s="51">
        <v>0</v>
      </c>
    </row>
    <row r="146" spans="2:12" ht="22.5" x14ac:dyDescent="0.2">
      <c r="B146" s="27" t="s">
        <v>232</v>
      </c>
      <c r="C146" s="28" t="s">
        <v>233</v>
      </c>
      <c r="D146" s="50">
        <v>100000000</v>
      </c>
      <c r="E146" s="50">
        <v>0</v>
      </c>
      <c r="F146" s="50">
        <v>0</v>
      </c>
      <c r="G146" s="50">
        <v>0</v>
      </c>
      <c r="H146" s="50">
        <v>0</v>
      </c>
      <c r="I146" s="29">
        <f t="shared" si="20"/>
        <v>0</v>
      </c>
      <c r="J146" s="29">
        <v>0</v>
      </c>
      <c r="K146" s="29">
        <v>0</v>
      </c>
      <c r="L146" s="51">
        <v>0</v>
      </c>
    </row>
    <row r="147" spans="2:12" ht="22.5" x14ac:dyDescent="0.2">
      <c r="B147" s="52" t="s">
        <v>234</v>
      </c>
      <c r="C147" s="53" t="s">
        <v>235</v>
      </c>
      <c r="D147" s="54">
        <f>D148</f>
        <v>1672585130</v>
      </c>
      <c r="E147" s="54">
        <v>0</v>
      </c>
      <c r="F147" s="54">
        <v>0</v>
      </c>
      <c r="G147" s="54">
        <v>0</v>
      </c>
      <c r="H147" s="54">
        <v>0</v>
      </c>
      <c r="I147" s="55">
        <f t="shared" si="20"/>
        <v>0</v>
      </c>
      <c r="J147" s="55">
        <v>0</v>
      </c>
      <c r="K147" s="55">
        <v>0</v>
      </c>
      <c r="L147" s="60">
        <v>0</v>
      </c>
    </row>
    <row r="148" spans="2:12" ht="22.5" x14ac:dyDescent="0.2">
      <c r="B148" s="27" t="s">
        <v>236</v>
      </c>
      <c r="C148" s="28" t="s">
        <v>237</v>
      </c>
      <c r="D148" s="50">
        <v>1672585130</v>
      </c>
      <c r="E148" s="50">
        <v>0</v>
      </c>
      <c r="F148" s="50">
        <v>0</v>
      </c>
      <c r="G148" s="50">
        <v>0</v>
      </c>
      <c r="H148" s="50">
        <v>0</v>
      </c>
      <c r="I148" s="29">
        <f t="shared" si="20"/>
        <v>0</v>
      </c>
      <c r="J148" s="29">
        <v>0</v>
      </c>
      <c r="K148" s="29">
        <v>0</v>
      </c>
      <c r="L148" s="51">
        <v>0</v>
      </c>
    </row>
    <row r="149" spans="2:12" ht="12.75" customHeight="1" x14ac:dyDescent="0.2">
      <c r="B149" s="32" t="s">
        <v>238</v>
      </c>
      <c r="C149" s="33" t="s">
        <v>239</v>
      </c>
      <c r="D149" s="34">
        <f>D150</f>
        <v>540953806</v>
      </c>
      <c r="E149" s="34">
        <v>36000000</v>
      </c>
      <c r="F149" s="34">
        <v>0</v>
      </c>
      <c r="G149" s="34">
        <v>0</v>
      </c>
      <c r="H149" s="34">
        <v>0</v>
      </c>
      <c r="I149" s="35">
        <f t="shared" si="20"/>
        <v>6.6549120462237763</v>
      </c>
      <c r="J149" s="35">
        <v>0</v>
      </c>
      <c r="K149" s="35">
        <v>0</v>
      </c>
      <c r="L149" s="61">
        <v>0</v>
      </c>
    </row>
    <row r="150" spans="2:12" ht="12.75" customHeight="1" x14ac:dyDescent="0.2">
      <c r="B150" s="52" t="s">
        <v>240</v>
      </c>
      <c r="C150" s="53" t="s">
        <v>241</v>
      </c>
      <c r="D150" s="54">
        <f>D151+D152+D153</f>
        <v>540953806</v>
      </c>
      <c r="E150" s="54">
        <v>36000000</v>
      </c>
      <c r="F150" s="54">
        <v>0</v>
      </c>
      <c r="G150" s="54">
        <v>0</v>
      </c>
      <c r="H150" s="54">
        <v>0</v>
      </c>
      <c r="I150" s="55">
        <f t="shared" si="20"/>
        <v>6.6549120462237763</v>
      </c>
      <c r="J150" s="55">
        <v>0</v>
      </c>
      <c r="K150" s="55">
        <v>0</v>
      </c>
      <c r="L150" s="60">
        <v>0</v>
      </c>
    </row>
    <row r="151" spans="2:12" ht="22.5" x14ac:dyDescent="0.2">
      <c r="B151" s="27" t="s">
        <v>242</v>
      </c>
      <c r="C151" s="28" t="s">
        <v>243</v>
      </c>
      <c r="D151" s="50">
        <v>400000000</v>
      </c>
      <c r="E151" s="50">
        <v>0</v>
      </c>
      <c r="F151" s="50">
        <v>0</v>
      </c>
      <c r="G151" s="50">
        <v>0</v>
      </c>
      <c r="H151" s="50">
        <v>0</v>
      </c>
      <c r="I151" s="29">
        <f t="shared" si="20"/>
        <v>0</v>
      </c>
      <c r="J151" s="29">
        <v>0</v>
      </c>
      <c r="K151" s="29">
        <v>0</v>
      </c>
      <c r="L151" s="51">
        <v>0</v>
      </c>
    </row>
    <row r="152" spans="2:12" ht="12.75" customHeight="1" x14ac:dyDescent="0.2">
      <c r="B152" s="27" t="s">
        <v>244</v>
      </c>
      <c r="C152" s="28" t="s">
        <v>245</v>
      </c>
      <c r="D152" s="50">
        <v>75953806</v>
      </c>
      <c r="E152" s="50">
        <v>0</v>
      </c>
      <c r="F152" s="50">
        <v>0</v>
      </c>
      <c r="G152" s="50">
        <v>0</v>
      </c>
      <c r="H152" s="50">
        <v>0</v>
      </c>
      <c r="I152" s="29">
        <f t="shared" si="20"/>
        <v>0</v>
      </c>
      <c r="J152" s="29">
        <v>0</v>
      </c>
      <c r="K152" s="29">
        <v>0</v>
      </c>
      <c r="L152" s="51">
        <v>0</v>
      </c>
    </row>
    <row r="153" spans="2:12" ht="22.5" x14ac:dyDescent="0.2">
      <c r="B153" s="27" t="s">
        <v>246</v>
      </c>
      <c r="C153" s="28" t="s">
        <v>247</v>
      </c>
      <c r="D153" s="50">
        <v>65000000</v>
      </c>
      <c r="E153" s="50">
        <v>36000000</v>
      </c>
      <c r="F153" s="50">
        <v>0</v>
      </c>
      <c r="G153" s="50">
        <v>0</v>
      </c>
      <c r="H153" s="50">
        <v>0</v>
      </c>
      <c r="I153" s="29">
        <f t="shared" si="20"/>
        <v>55.384615384615387</v>
      </c>
      <c r="J153" s="29">
        <v>0</v>
      </c>
      <c r="K153" s="29">
        <v>0</v>
      </c>
      <c r="L153" s="51">
        <v>0</v>
      </c>
    </row>
    <row r="154" spans="2:12" ht="22.5" x14ac:dyDescent="0.2">
      <c r="B154" s="32" t="s">
        <v>248</v>
      </c>
      <c r="C154" s="33" t="s">
        <v>249</v>
      </c>
      <c r="D154" s="34">
        <f>D155+D158</f>
        <v>18989247166</v>
      </c>
      <c r="E154" s="34">
        <v>184833330</v>
      </c>
      <c r="F154" s="34">
        <v>0</v>
      </c>
      <c r="G154" s="34">
        <v>0</v>
      </c>
      <c r="H154" s="34">
        <v>0</v>
      </c>
      <c r="I154" s="35">
        <f t="shared" si="20"/>
        <v>0.97335786081578679</v>
      </c>
      <c r="J154" s="35">
        <v>0</v>
      </c>
      <c r="K154" s="35">
        <v>0</v>
      </c>
      <c r="L154" s="61">
        <v>0</v>
      </c>
    </row>
    <row r="155" spans="2:12" ht="33.75" x14ac:dyDescent="0.2">
      <c r="B155" s="32" t="s">
        <v>250</v>
      </c>
      <c r="C155" s="33" t="s">
        <v>251</v>
      </c>
      <c r="D155" s="34">
        <f>D156+D157</f>
        <v>4231993491</v>
      </c>
      <c r="E155" s="34">
        <v>0</v>
      </c>
      <c r="F155" s="34">
        <v>0</v>
      </c>
      <c r="G155" s="34">
        <v>0</v>
      </c>
      <c r="H155" s="34">
        <v>0</v>
      </c>
      <c r="I155" s="35">
        <f t="shared" si="20"/>
        <v>0</v>
      </c>
      <c r="J155" s="35">
        <v>0</v>
      </c>
      <c r="K155" s="35">
        <v>0</v>
      </c>
      <c r="L155" s="61">
        <v>0</v>
      </c>
    </row>
    <row r="156" spans="2:12" ht="33.75" x14ac:dyDescent="0.2">
      <c r="B156" s="52" t="s">
        <v>252</v>
      </c>
      <c r="C156" s="53" t="s">
        <v>253</v>
      </c>
      <c r="D156" s="54">
        <v>3776781587</v>
      </c>
      <c r="E156" s="54">
        <v>0</v>
      </c>
      <c r="F156" s="54">
        <v>0</v>
      </c>
      <c r="G156" s="54">
        <v>0</v>
      </c>
      <c r="H156" s="54">
        <v>0</v>
      </c>
      <c r="I156" s="55">
        <f t="shared" si="20"/>
        <v>0</v>
      </c>
      <c r="J156" s="55">
        <v>0</v>
      </c>
      <c r="K156" s="55">
        <v>0</v>
      </c>
      <c r="L156" s="60">
        <v>0</v>
      </c>
    </row>
    <row r="157" spans="2:12" ht="33.75" x14ac:dyDescent="0.2">
      <c r="B157" s="52" t="s">
        <v>254</v>
      </c>
      <c r="C157" s="53" t="s">
        <v>255</v>
      </c>
      <c r="D157" s="54">
        <v>455211904</v>
      </c>
      <c r="E157" s="54">
        <v>0</v>
      </c>
      <c r="F157" s="54">
        <v>0</v>
      </c>
      <c r="G157" s="54">
        <v>0</v>
      </c>
      <c r="H157" s="54">
        <v>0</v>
      </c>
      <c r="I157" s="55">
        <f t="shared" si="20"/>
        <v>0</v>
      </c>
      <c r="J157" s="55">
        <v>0</v>
      </c>
      <c r="K157" s="55">
        <v>0</v>
      </c>
      <c r="L157" s="60">
        <v>0</v>
      </c>
    </row>
    <row r="158" spans="2:12" ht="23.25" thickBot="1" x14ac:dyDescent="0.25">
      <c r="B158" s="62" t="s">
        <v>256</v>
      </c>
      <c r="C158" s="63" t="s">
        <v>257</v>
      </c>
      <c r="D158" s="64">
        <f>D159+D160+D161+D162+D163</f>
        <v>14757253675</v>
      </c>
      <c r="E158" s="64">
        <v>184833330</v>
      </c>
      <c r="F158" s="64">
        <v>0</v>
      </c>
      <c r="G158" s="64">
        <v>0</v>
      </c>
      <c r="H158" s="64">
        <v>0</v>
      </c>
      <c r="I158" s="65">
        <f t="shared" si="20"/>
        <v>1.2524913786168956</v>
      </c>
      <c r="J158" s="65">
        <v>0</v>
      </c>
      <c r="K158" s="65">
        <v>0</v>
      </c>
      <c r="L158" s="80">
        <v>0</v>
      </c>
    </row>
    <row r="159" spans="2:12" ht="33.75" x14ac:dyDescent="0.2">
      <c r="B159" s="74" t="s">
        <v>258</v>
      </c>
      <c r="C159" s="75" t="s">
        <v>259</v>
      </c>
      <c r="D159" s="76">
        <v>306170000</v>
      </c>
      <c r="E159" s="76">
        <v>0</v>
      </c>
      <c r="F159" s="76">
        <v>0</v>
      </c>
      <c r="G159" s="76">
        <v>0</v>
      </c>
      <c r="H159" s="76">
        <v>0</v>
      </c>
      <c r="I159" s="77">
        <f t="shared" si="20"/>
        <v>0</v>
      </c>
      <c r="J159" s="77">
        <v>0</v>
      </c>
      <c r="K159" s="77">
        <v>0</v>
      </c>
      <c r="L159" s="81">
        <v>0</v>
      </c>
    </row>
    <row r="160" spans="2:12" ht="33.75" x14ac:dyDescent="0.2">
      <c r="B160" s="52" t="s">
        <v>260</v>
      </c>
      <c r="C160" s="53" t="s">
        <v>261</v>
      </c>
      <c r="D160" s="54">
        <v>1581980545</v>
      </c>
      <c r="E160" s="54">
        <v>0</v>
      </c>
      <c r="F160" s="54">
        <v>0</v>
      </c>
      <c r="G160" s="54">
        <v>0</v>
      </c>
      <c r="H160" s="54">
        <v>0</v>
      </c>
      <c r="I160" s="55">
        <f t="shared" si="20"/>
        <v>0</v>
      </c>
      <c r="J160" s="55">
        <v>0</v>
      </c>
      <c r="K160" s="55">
        <v>0</v>
      </c>
      <c r="L160" s="60">
        <v>0</v>
      </c>
    </row>
    <row r="161" spans="2:12" ht="33.75" x14ac:dyDescent="0.2">
      <c r="B161" s="52" t="s">
        <v>262</v>
      </c>
      <c r="C161" s="53" t="s">
        <v>263</v>
      </c>
      <c r="D161" s="54">
        <v>12760962569</v>
      </c>
      <c r="E161" s="54">
        <v>184833330</v>
      </c>
      <c r="F161" s="54">
        <v>0</v>
      </c>
      <c r="G161" s="54">
        <v>0</v>
      </c>
      <c r="H161" s="54">
        <v>0</v>
      </c>
      <c r="I161" s="55">
        <f t="shared" si="20"/>
        <v>1.4484278047254258</v>
      </c>
      <c r="J161" s="55">
        <v>0</v>
      </c>
      <c r="K161" s="55">
        <v>0</v>
      </c>
      <c r="L161" s="60">
        <v>0</v>
      </c>
    </row>
    <row r="162" spans="2:12" ht="45" x14ac:dyDescent="0.2">
      <c r="B162" s="52" t="s">
        <v>264</v>
      </c>
      <c r="C162" s="53" t="s">
        <v>265</v>
      </c>
      <c r="D162" s="54">
        <v>90792998</v>
      </c>
      <c r="E162" s="54">
        <v>0</v>
      </c>
      <c r="F162" s="54">
        <v>0</v>
      </c>
      <c r="G162" s="54">
        <v>0</v>
      </c>
      <c r="H162" s="54">
        <v>0</v>
      </c>
      <c r="I162" s="55">
        <f t="shared" si="20"/>
        <v>0</v>
      </c>
      <c r="J162" s="55">
        <v>0</v>
      </c>
      <c r="K162" s="55">
        <v>0</v>
      </c>
      <c r="L162" s="60">
        <v>0</v>
      </c>
    </row>
    <row r="163" spans="2:12" ht="22.5" x14ac:dyDescent="0.2">
      <c r="B163" s="52" t="s">
        <v>266</v>
      </c>
      <c r="C163" s="53" t="s">
        <v>267</v>
      </c>
      <c r="D163" s="54">
        <v>17347563</v>
      </c>
      <c r="E163" s="54">
        <v>0</v>
      </c>
      <c r="F163" s="54">
        <v>0</v>
      </c>
      <c r="G163" s="54">
        <v>0</v>
      </c>
      <c r="H163" s="54">
        <v>0</v>
      </c>
      <c r="I163" s="55">
        <f t="shared" si="20"/>
        <v>0</v>
      </c>
      <c r="J163" s="55">
        <v>0</v>
      </c>
      <c r="K163" s="55">
        <v>0</v>
      </c>
      <c r="L163" s="60">
        <v>0</v>
      </c>
    </row>
    <row r="164" spans="2:12" ht="22.5" x14ac:dyDescent="0.2">
      <c r="B164" s="32" t="s">
        <v>268</v>
      </c>
      <c r="C164" s="33" t="s">
        <v>269</v>
      </c>
      <c r="D164" s="34">
        <f>D165</f>
        <v>4230000000</v>
      </c>
      <c r="E164" s="34">
        <v>1984567564</v>
      </c>
      <c r="F164" s="34">
        <v>0</v>
      </c>
      <c r="G164" s="34">
        <v>0</v>
      </c>
      <c r="H164" s="34">
        <v>0</v>
      </c>
      <c r="I164" s="35">
        <f t="shared" si="20"/>
        <v>46.916490874704493</v>
      </c>
      <c r="J164" s="35">
        <v>0</v>
      </c>
      <c r="K164" s="35">
        <v>0</v>
      </c>
      <c r="L164" s="61">
        <v>0</v>
      </c>
    </row>
    <row r="165" spans="2:12" ht="12.75" customHeight="1" x14ac:dyDescent="0.2">
      <c r="B165" s="32" t="s">
        <v>270</v>
      </c>
      <c r="C165" s="33" t="s">
        <v>207</v>
      </c>
      <c r="D165" s="34">
        <f>D166</f>
        <v>4230000000</v>
      </c>
      <c r="E165" s="34">
        <v>1984567564</v>
      </c>
      <c r="F165" s="34">
        <v>0</v>
      </c>
      <c r="G165" s="34">
        <v>0</v>
      </c>
      <c r="H165" s="34">
        <v>0</v>
      </c>
      <c r="I165" s="35">
        <f t="shared" si="20"/>
        <v>46.916490874704493</v>
      </c>
      <c r="J165" s="35">
        <v>0</v>
      </c>
      <c r="K165" s="35">
        <v>0</v>
      </c>
      <c r="L165" s="61">
        <v>0</v>
      </c>
    </row>
    <row r="166" spans="2:12" ht="12.75" customHeight="1" x14ac:dyDescent="0.2">
      <c r="B166" s="52" t="s">
        <v>271</v>
      </c>
      <c r="C166" s="53" t="s">
        <v>209</v>
      </c>
      <c r="D166" s="54">
        <f>D167+D168</f>
        <v>4230000000</v>
      </c>
      <c r="E166" s="54">
        <v>1984567564</v>
      </c>
      <c r="F166" s="54">
        <v>0</v>
      </c>
      <c r="G166" s="54">
        <v>0</v>
      </c>
      <c r="H166" s="54">
        <v>0</v>
      </c>
      <c r="I166" s="55">
        <f t="shared" si="20"/>
        <v>46.916490874704493</v>
      </c>
      <c r="J166" s="55">
        <v>0</v>
      </c>
      <c r="K166" s="55">
        <v>0</v>
      </c>
      <c r="L166" s="60">
        <v>0</v>
      </c>
    </row>
    <row r="167" spans="2:12" ht="33.75" x14ac:dyDescent="0.2">
      <c r="B167" s="27" t="s">
        <v>272</v>
      </c>
      <c r="C167" s="28" t="s">
        <v>273</v>
      </c>
      <c r="D167" s="50">
        <v>2930000000</v>
      </c>
      <c r="E167" s="50">
        <v>1573810554</v>
      </c>
      <c r="F167" s="50">
        <v>0</v>
      </c>
      <c r="G167" s="50">
        <v>0</v>
      </c>
      <c r="H167" s="50">
        <v>0</v>
      </c>
      <c r="I167" s="29">
        <f t="shared" si="20"/>
        <v>53.713670784982938</v>
      </c>
      <c r="J167" s="29">
        <v>0</v>
      </c>
      <c r="K167" s="29">
        <v>0</v>
      </c>
      <c r="L167" s="51">
        <v>0</v>
      </c>
    </row>
    <row r="168" spans="2:12" ht="22.5" x14ac:dyDescent="0.2">
      <c r="B168" s="27" t="s">
        <v>274</v>
      </c>
      <c r="C168" s="28" t="s">
        <v>275</v>
      </c>
      <c r="D168" s="50">
        <v>1300000000</v>
      </c>
      <c r="E168" s="50">
        <v>410757010</v>
      </c>
      <c r="F168" s="50">
        <v>0</v>
      </c>
      <c r="G168" s="50">
        <v>0</v>
      </c>
      <c r="H168" s="50">
        <v>0</v>
      </c>
      <c r="I168" s="29">
        <f t="shared" si="20"/>
        <v>31.596693076923078</v>
      </c>
      <c r="J168" s="29">
        <v>0</v>
      </c>
      <c r="K168" s="29">
        <v>0</v>
      </c>
      <c r="L168" s="51">
        <v>0</v>
      </c>
    </row>
    <row r="169" spans="2:12" ht="33.75" x14ac:dyDescent="0.2">
      <c r="B169" s="32" t="s">
        <v>276</v>
      </c>
      <c r="C169" s="33" t="s">
        <v>277</v>
      </c>
      <c r="D169" s="34">
        <f>D170</f>
        <v>19494504185</v>
      </c>
      <c r="E169" s="34">
        <v>2191786004</v>
      </c>
      <c r="F169" s="34">
        <v>228677919</v>
      </c>
      <c r="G169" s="34">
        <v>151017919</v>
      </c>
      <c r="H169" s="34">
        <v>151017919</v>
      </c>
      <c r="I169" s="35">
        <f t="shared" si="20"/>
        <v>11.243096942606339</v>
      </c>
      <c r="J169" s="35">
        <f t="shared" si="21"/>
        <v>10.43340538641381</v>
      </c>
      <c r="K169" s="36">
        <f t="shared" si="22"/>
        <v>66.039572014821431</v>
      </c>
      <c r="L169" s="37">
        <f t="shared" si="23"/>
        <v>100</v>
      </c>
    </row>
    <row r="170" spans="2:12" ht="33.75" x14ac:dyDescent="0.2">
      <c r="B170" s="32" t="s">
        <v>278</v>
      </c>
      <c r="C170" s="33" t="s">
        <v>279</v>
      </c>
      <c r="D170" s="34">
        <f>D171+D174+D182</f>
        <v>19494504185</v>
      </c>
      <c r="E170" s="34">
        <v>2191786004</v>
      </c>
      <c r="F170" s="34">
        <v>228677919</v>
      </c>
      <c r="G170" s="34">
        <v>151017919</v>
      </c>
      <c r="H170" s="34">
        <v>151017919</v>
      </c>
      <c r="I170" s="35">
        <f t="shared" si="20"/>
        <v>11.243096942606339</v>
      </c>
      <c r="J170" s="35">
        <f t="shared" si="21"/>
        <v>10.43340538641381</v>
      </c>
      <c r="K170" s="36">
        <f t="shared" si="22"/>
        <v>66.039572014821431</v>
      </c>
      <c r="L170" s="37">
        <f t="shared" si="23"/>
        <v>100</v>
      </c>
    </row>
    <row r="171" spans="2:12" ht="12.75" customHeight="1" x14ac:dyDescent="0.2">
      <c r="B171" s="32" t="s">
        <v>280</v>
      </c>
      <c r="C171" s="33" t="s">
        <v>281</v>
      </c>
      <c r="D171" s="34">
        <f>D172</f>
        <v>9500000000</v>
      </c>
      <c r="E171" s="34">
        <v>335954293</v>
      </c>
      <c r="F171" s="34">
        <v>0</v>
      </c>
      <c r="G171" s="34">
        <v>0</v>
      </c>
      <c r="H171" s="34">
        <v>0</v>
      </c>
      <c r="I171" s="35">
        <f t="shared" si="20"/>
        <v>3.5363609789473687</v>
      </c>
      <c r="J171" s="35">
        <f t="shared" si="21"/>
        <v>0</v>
      </c>
      <c r="K171" s="35">
        <v>0</v>
      </c>
      <c r="L171" s="61">
        <v>0</v>
      </c>
    </row>
    <row r="172" spans="2:12" ht="22.5" x14ac:dyDescent="0.2">
      <c r="B172" s="52" t="s">
        <v>282</v>
      </c>
      <c r="C172" s="53" t="s">
        <v>283</v>
      </c>
      <c r="D172" s="54">
        <f>D173</f>
        <v>9500000000</v>
      </c>
      <c r="E172" s="54">
        <v>335954293</v>
      </c>
      <c r="F172" s="54">
        <v>0</v>
      </c>
      <c r="G172" s="54">
        <v>0</v>
      </c>
      <c r="H172" s="54">
        <v>0</v>
      </c>
      <c r="I172" s="55">
        <f t="shared" si="20"/>
        <v>3.5363609789473687</v>
      </c>
      <c r="J172" s="55">
        <f t="shared" si="21"/>
        <v>0</v>
      </c>
      <c r="K172" s="55">
        <v>0</v>
      </c>
      <c r="L172" s="60">
        <v>0</v>
      </c>
    </row>
    <row r="173" spans="2:12" ht="12.75" customHeight="1" x14ac:dyDescent="0.2">
      <c r="B173" s="27" t="s">
        <v>284</v>
      </c>
      <c r="C173" s="28" t="s">
        <v>285</v>
      </c>
      <c r="D173" s="50">
        <v>9500000000</v>
      </c>
      <c r="E173" s="50">
        <v>335954293</v>
      </c>
      <c r="F173" s="50">
        <v>0</v>
      </c>
      <c r="G173" s="50">
        <v>0</v>
      </c>
      <c r="H173" s="50">
        <v>0</v>
      </c>
      <c r="I173" s="29">
        <f t="shared" si="20"/>
        <v>3.5363609789473687</v>
      </c>
      <c r="J173" s="29">
        <f t="shared" si="21"/>
        <v>0</v>
      </c>
      <c r="K173" s="29">
        <v>0</v>
      </c>
      <c r="L173" s="51">
        <v>0</v>
      </c>
    </row>
    <row r="174" spans="2:12" ht="12.75" customHeight="1" x14ac:dyDescent="0.2">
      <c r="B174" s="32" t="s">
        <v>286</v>
      </c>
      <c r="C174" s="33" t="s">
        <v>287</v>
      </c>
      <c r="D174" s="34">
        <f>D175+D178</f>
        <v>8157177349</v>
      </c>
      <c r="E174" s="34">
        <v>1589586211</v>
      </c>
      <c r="F174" s="34">
        <v>182177919</v>
      </c>
      <c r="G174" s="34">
        <v>151017919</v>
      </c>
      <c r="H174" s="34">
        <v>151017919</v>
      </c>
      <c r="I174" s="35">
        <f t="shared" si="20"/>
        <v>19.486963970384554</v>
      </c>
      <c r="J174" s="35">
        <f t="shared" si="21"/>
        <v>11.460713344096817</v>
      </c>
      <c r="K174" s="36">
        <f t="shared" si="22"/>
        <v>82.895841509749602</v>
      </c>
      <c r="L174" s="37">
        <f t="shared" si="23"/>
        <v>100</v>
      </c>
    </row>
    <row r="175" spans="2:12" ht="12.75" customHeight="1" x14ac:dyDescent="0.2">
      <c r="B175" s="52" t="s">
        <v>288</v>
      </c>
      <c r="C175" s="53" t="s">
        <v>289</v>
      </c>
      <c r="D175" s="54">
        <f>D176+D177</f>
        <v>4909276365</v>
      </c>
      <c r="E175" s="54">
        <v>676631337</v>
      </c>
      <c r="F175" s="54">
        <v>179526741</v>
      </c>
      <c r="G175" s="54">
        <v>148366741</v>
      </c>
      <c r="H175" s="54">
        <v>148366741</v>
      </c>
      <c r="I175" s="55">
        <f t="shared" si="20"/>
        <v>13.782710254895173</v>
      </c>
      <c r="J175" s="55">
        <f t="shared" si="21"/>
        <v>26.532430761479791</v>
      </c>
      <c r="K175" s="56">
        <f t="shared" si="22"/>
        <v>82.643254243667243</v>
      </c>
      <c r="L175" s="57">
        <f t="shared" si="23"/>
        <v>100</v>
      </c>
    </row>
    <row r="176" spans="2:12" ht="12.75" customHeight="1" x14ac:dyDescent="0.2">
      <c r="B176" s="27" t="s">
        <v>290</v>
      </c>
      <c r="C176" s="28" t="s">
        <v>291</v>
      </c>
      <c r="D176" s="50">
        <v>2909276365</v>
      </c>
      <c r="E176" s="50">
        <v>529950000</v>
      </c>
      <c r="F176" s="50">
        <v>32845404</v>
      </c>
      <c r="G176" s="50">
        <v>1685404</v>
      </c>
      <c r="H176" s="50">
        <v>1685404</v>
      </c>
      <c r="I176" s="29">
        <f t="shared" si="20"/>
        <v>18.215869979750103</v>
      </c>
      <c r="J176" s="29">
        <f t="shared" si="21"/>
        <v>6.1978307387489382</v>
      </c>
      <c r="K176" s="30">
        <f t="shared" si="22"/>
        <v>5.1313237005701016</v>
      </c>
      <c r="L176" s="31">
        <f t="shared" si="23"/>
        <v>100</v>
      </c>
    </row>
    <row r="177" spans="2:12" ht="12.75" customHeight="1" x14ac:dyDescent="0.2">
      <c r="B177" s="27" t="s">
        <v>292</v>
      </c>
      <c r="C177" s="28" t="s">
        <v>293</v>
      </c>
      <c r="D177" s="50">
        <v>2000000000</v>
      </c>
      <c r="E177" s="50">
        <v>146681337</v>
      </c>
      <c r="F177" s="50">
        <v>146681337</v>
      </c>
      <c r="G177" s="50">
        <v>146681337</v>
      </c>
      <c r="H177" s="50">
        <v>146681337</v>
      </c>
      <c r="I177" s="29">
        <f t="shared" si="20"/>
        <v>7.3340668500000001</v>
      </c>
      <c r="J177" s="29">
        <f t="shared" si="21"/>
        <v>100</v>
      </c>
      <c r="K177" s="30">
        <f t="shared" si="22"/>
        <v>100</v>
      </c>
      <c r="L177" s="31">
        <f t="shared" si="23"/>
        <v>100</v>
      </c>
    </row>
    <row r="178" spans="2:12" ht="12.75" customHeight="1" thickBot="1" x14ac:dyDescent="0.25">
      <c r="B178" s="38" t="s">
        <v>294</v>
      </c>
      <c r="C178" s="39" t="s">
        <v>295</v>
      </c>
      <c r="D178" s="40">
        <f>D179+D180+D181</f>
        <v>3247900984</v>
      </c>
      <c r="E178" s="40">
        <v>912954874</v>
      </c>
      <c r="F178" s="40">
        <v>2651178</v>
      </c>
      <c r="G178" s="40">
        <v>2651178</v>
      </c>
      <c r="H178" s="40">
        <v>2651178</v>
      </c>
      <c r="I178" s="41">
        <f t="shared" si="20"/>
        <v>28.109073475375379</v>
      </c>
      <c r="J178" s="41">
        <f t="shared" si="21"/>
        <v>0.29039529504718981</v>
      </c>
      <c r="K178" s="42">
        <f t="shared" si="22"/>
        <v>100</v>
      </c>
      <c r="L178" s="43">
        <f t="shared" si="23"/>
        <v>100</v>
      </c>
    </row>
    <row r="179" spans="2:12" ht="12.75" customHeight="1" x14ac:dyDescent="0.2">
      <c r="B179" s="44" t="s">
        <v>296</v>
      </c>
      <c r="C179" s="45" t="s">
        <v>297</v>
      </c>
      <c r="D179" s="46">
        <v>1993013297</v>
      </c>
      <c r="E179" s="46">
        <v>742050874</v>
      </c>
      <c r="F179" s="46">
        <v>2651178</v>
      </c>
      <c r="G179" s="46">
        <v>2651178</v>
      </c>
      <c r="H179" s="46">
        <v>2651178</v>
      </c>
      <c r="I179" s="47">
        <f t="shared" si="20"/>
        <v>37.232610295023036</v>
      </c>
      <c r="J179" s="47">
        <f t="shared" si="21"/>
        <v>0.35727712113711491</v>
      </c>
      <c r="K179" s="48">
        <f t="shared" si="22"/>
        <v>100</v>
      </c>
      <c r="L179" s="49">
        <f t="shared" si="23"/>
        <v>100</v>
      </c>
    </row>
    <row r="180" spans="2:12" ht="12.75" customHeight="1" x14ac:dyDescent="0.2">
      <c r="B180" s="27" t="s">
        <v>298</v>
      </c>
      <c r="C180" s="28" t="s">
        <v>299</v>
      </c>
      <c r="D180" s="50">
        <v>1090978637</v>
      </c>
      <c r="E180" s="50">
        <v>170904000</v>
      </c>
      <c r="F180" s="50">
        <v>0</v>
      </c>
      <c r="G180" s="50">
        <v>0</v>
      </c>
      <c r="H180" s="50">
        <v>0</v>
      </c>
      <c r="I180" s="29">
        <f t="shared" si="20"/>
        <v>15.665201334276906</v>
      </c>
      <c r="J180" s="29">
        <v>0</v>
      </c>
      <c r="K180" s="29">
        <v>0</v>
      </c>
      <c r="L180" s="51">
        <v>0</v>
      </c>
    </row>
    <row r="181" spans="2:12" ht="22.5" x14ac:dyDescent="0.2">
      <c r="B181" s="27" t="s">
        <v>300</v>
      </c>
      <c r="C181" s="28" t="s">
        <v>301</v>
      </c>
      <c r="D181" s="50">
        <v>163909050</v>
      </c>
      <c r="E181" s="50">
        <v>0</v>
      </c>
      <c r="F181" s="50">
        <v>0</v>
      </c>
      <c r="G181" s="50">
        <v>0</v>
      </c>
      <c r="H181" s="50">
        <v>0</v>
      </c>
      <c r="I181" s="29">
        <f t="shared" si="20"/>
        <v>0</v>
      </c>
      <c r="J181" s="29">
        <v>0</v>
      </c>
      <c r="K181" s="29">
        <v>0</v>
      </c>
      <c r="L181" s="51">
        <v>0</v>
      </c>
    </row>
    <row r="182" spans="2:12" ht="12.75" customHeight="1" x14ac:dyDescent="0.2">
      <c r="B182" s="32" t="s">
        <v>302</v>
      </c>
      <c r="C182" s="33" t="s">
        <v>303</v>
      </c>
      <c r="D182" s="34">
        <f>D183+D190</f>
        <v>1837326836</v>
      </c>
      <c r="E182" s="34">
        <v>266245500</v>
      </c>
      <c r="F182" s="34">
        <v>46500000</v>
      </c>
      <c r="G182" s="34">
        <v>0</v>
      </c>
      <c r="H182" s="34">
        <v>0</v>
      </c>
      <c r="I182" s="35">
        <f t="shared" si="20"/>
        <v>14.49091662861882</v>
      </c>
      <c r="J182" s="35">
        <f t="shared" si="21"/>
        <v>17.465083916911272</v>
      </c>
      <c r="K182" s="36">
        <f t="shared" si="22"/>
        <v>0</v>
      </c>
      <c r="L182" s="61">
        <v>0</v>
      </c>
    </row>
    <row r="183" spans="2:12" ht="12.75" customHeight="1" x14ac:dyDescent="0.2">
      <c r="B183" s="52" t="s">
        <v>304</v>
      </c>
      <c r="C183" s="53" t="s">
        <v>305</v>
      </c>
      <c r="D183" s="54">
        <f>D184+D185+D186+D187+D188+D189</f>
        <v>1697955948</v>
      </c>
      <c r="E183" s="54">
        <v>266245500</v>
      </c>
      <c r="F183" s="54">
        <v>46500000</v>
      </c>
      <c r="G183" s="54">
        <v>0</v>
      </c>
      <c r="H183" s="54">
        <v>0</v>
      </c>
      <c r="I183" s="55">
        <f t="shared" si="20"/>
        <v>15.68035379914344</v>
      </c>
      <c r="J183" s="55">
        <f t="shared" si="21"/>
        <v>17.465083916911272</v>
      </c>
      <c r="K183" s="56">
        <f t="shared" si="22"/>
        <v>0</v>
      </c>
      <c r="L183" s="60">
        <v>0</v>
      </c>
    </row>
    <row r="184" spans="2:12" ht="12.75" customHeight="1" x14ac:dyDescent="0.2">
      <c r="B184" s="27" t="s">
        <v>306</v>
      </c>
      <c r="C184" s="28" t="s">
        <v>307</v>
      </c>
      <c r="D184" s="50">
        <v>1185559984</v>
      </c>
      <c r="E184" s="50">
        <v>266245500</v>
      </c>
      <c r="F184" s="50">
        <v>46500000</v>
      </c>
      <c r="G184" s="50">
        <v>0</v>
      </c>
      <c r="H184" s="50">
        <v>0</v>
      </c>
      <c r="I184" s="29">
        <f t="shared" si="20"/>
        <v>22.457362224870774</v>
      </c>
      <c r="J184" s="29">
        <f t="shared" si="21"/>
        <v>17.465083916911272</v>
      </c>
      <c r="K184" s="30">
        <f t="shared" si="22"/>
        <v>0</v>
      </c>
      <c r="L184" s="51">
        <v>0</v>
      </c>
    </row>
    <row r="185" spans="2:12" ht="12.75" customHeight="1" x14ac:dyDescent="0.2">
      <c r="B185" s="27" t="s">
        <v>308</v>
      </c>
      <c r="C185" s="28" t="s">
        <v>309</v>
      </c>
      <c r="D185" s="50">
        <v>65563620</v>
      </c>
      <c r="E185" s="50">
        <v>0</v>
      </c>
      <c r="F185" s="50">
        <v>0</v>
      </c>
      <c r="G185" s="50">
        <v>0</v>
      </c>
      <c r="H185" s="50">
        <v>0</v>
      </c>
      <c r="I185" s="29">
        <f t="shared" si="20"/>
        <v>0</v>
      </c>
      <c r="J185" s="29">
        <v>0</v>
      </c>
      <c r="K185" s="29">
        <v>0</v>
      </c>
      <c r="L185" s="51">
        <v>0</v>
      </c>
    </row>
    <row r="186" spans="2:12" ht="12.75" customHeight="1" x14ac:dyDescent="0.2">
      <c r="B186" s="27" t="s">
        <v>310</v>
      </c>
      <c r="C186" s="28" t="s">
        <v>311</v>
      </c>
      <c r="D186" s="50">
        <v>109272700</v>
      </c>
      <c r="E186" s="50">
        <v>0</v>
      </c>
      <c r="F186" s="50">
        <v>0</v>
      </c>
      <c r="G186" s="50">
        <v>0</v>
      </c>
      <c r="H186" s="50">
        <v>0</v>
      </c>
      <c r="I186" s="29">
        <f t="shared" si="20"/>
        <v>0</v>
      </c>
      <c r="J186" s="29">
        <v>0</v>
      </c>
      <c r="K186" s="29">
        <v>0</v>
      </c>
      <c r="L186" s="51">
        <v>0</v>
      </c>
    </row>
    <row r="187" spans="2:12" ht="12.75" customHeight="1" x14ac:dyDescent="0.2">
      <c r="B187" s="27" t="s">
        <v>312</v>
      </c>
      <c r="C187" s="28" t="s">
        <v>313</v>
      </c>
      <c r="D187" s="50">
        <v>270985172</v>
      </c>
      <c r="E187" s="50">
        <v>0</v>
      </c>
      <c r="F187" s="50">
        <v>0</v>
      </c>
      <c r="G187" s="50">
        <v>0</v>
      </c>
      <c r="H187" s="50">
        <v>0</v>
      </c>
      <c r="I187" s="29">
        <f t="shared" si="20"/>
        <v>0</v>
      </c>
      <c r="J187" s="29">
        <v>0</v>
      </c>
      <c r="K187" s="29">
        <v>0</v>
      </c>
      <c r="L187" s="51">
        <v>0</v>
      </c>
    </row>
    <row r="188" spans="2:12" ht="12.75" customHeight="1" x14ac:dyDescent="0.2">
      <c r="B188" s="27" t="s">
        <v>314</v>
      </c>
      <c r="C188" s="28" t="s">
        <v>315</v>
      </c>
      <c r="D188" s="50">
        <v>55647202</v>
      </c>
      <c r="E188" s="50">
        <v>0</v>
      </c>
      <c r="F188" s="50">
        <v>0</v>
      </c>
      <c r="G188" s="50">
        <v>0</v>
      </c>
      <c r="H188" s="50">
        <v>0</v>
      </c>
      <c r="I188" s="29">
        <f t="shared" si="20"/>
        <v>0</v>
      </c>
      <c r="J188" s="29">
        <v>0</v>
      </c>
      <c r="K188" s="29">
        <v>0</v>
      </c>
      <c r="L188" s="51">
        <v>0</v>
      </c>
    </row>
    <row r="189" spans="2:12" ht="12.75" customHeight="1" x14ac:dyDescent="0.2">
      <c r="B189" s="27" t="s">
        <v>316</v>
      </c>
      <c r="C189" s="28" t="s">
        <v>317</v>
      </c>
      <c r="D189" s="50">
        <v>10927270</v>
      </c>
      <c r="E189" s="50">
        <v>0</v>
      </c>
      <c r="F189" s="50">
        <v>0</v>
      </c>
      <c r="G189" s="50">
        <v>0</v>
      </c>
      <c r="H189" s="50">
        <v>0</v>
      </c>
      <c r="I189" s="29">
        <f t="shared" si="20"/>
        <v>0</v>
      </c>
      <c r="J189" s="29">
        <v>0</v>
      </c>
      <c r="K189" s="29">
        <v>0</v>
      </c>
      <c r="L189" s="51">
        <v>0</v>
      </c>
    </row>
    <row r="190" spans="2:12" ht="22.5" x14ac:dyDescent="0.2">
      <c r="B190" s="52" t="s">
        <v>318</v>
      </c>
      <c r="C190" s="53" t="s">
        <v>319</v>
      </c>
      <c r="D190" s="54">
        <f>D191+D192+D193</f>
        <v>139370888</v>
      </c>
      <c r="E190" s="54">
        <v>0</v>
      </c>
      <c r="F190" s="54">
        <v>0</v>
      </c>
      <c r="G190" s="54">
        <v>0</v>
      </c>
      <c r="H190" s="54">
        <v>0</v>
      </c>
      <c r="I190" s="55">
        <f t="shared" si="20"/>
        <v>0</v>
      </c>
      <c r="J190" s="55">
        <v>0</v>
      </c>
      <c r="K190" s="55">
        <v>0</v>
      </c>
      <c r="L190" s="60">
        <v>0</v>
      </c>
    </row>
    <row r="191" spans="2:12" ht="12.75" customHeight="1" x14ac:dyDescent="0.2">
      <c r="B191" s="27" t="s">
        <v>320</v>
      </c>
      <c r="C191" s="28" t="s">
        <v>321</v>
      </c>
      <c r="D191" s="50">
        <v>16390905</v>
      </c>
      <c r="E191" s="50">
        <v>0</v>
      </c>
      <c r="F191" s="50">
        <v>0</v>
      </c>
      <c r="G191" s="50">
        <v>0</v>
      </c>
      <c r="H191" s="50">
        <v>0</v>
      </c>
      <c r="I191" s="29">
        <f t="shared" si="20"/>
        <v>0</v>
      </c>
      <c r="J191" s="29">
        <v>0</v>
      </c>
      <c r="K191" s="29">
        <v>0</v>
      </c>
      <c r="L191" s="51">
        <v>0</v>
      </c>
    </row>
    <row r="192" spans="2:12" ht="12.75" customHeight="1" x14ac:dyDescent="0.2">
      <c r="B192" s="27" t="s">
        <v>322</v>
      </c>
      <c r="C192" s="28" t="s">
        <v>323</v>
      </c>
      <c r="D192" s="50">
        <v>101125443</v>
      </c>
      <c r="E192" s="50">
        <v>0</v>
      </c>
      <c r="F192" s="50">
        <v>0</v>
      </c>
      <c r="G192" s="50">
        <v>0</v>
      </c>
      <c r="H192" s="50">
        <v>0</v>
      </c>
      <c r="I192" s="29">
        <f t="shared" si="20"/>
        <v>0</v>
      </c>
      <c r="J192" s="29">
        <v>0</v>
      </c>
      <c r="K192" s="29">
        <v>0</v>
      </c>
      <c r="L192" s="51">
        <v>0</v>
      </c>
    </row>
    <row r="193" spans="2:12" ht="12.75" customHeight="1" x14ac:dyDescent="0.2">
      <c r="B193" s="27" t="s">
        <v>324</v>
      </c>
      <c r="C193" s="28" t="s">
        <v>325</v>
      </c>
      <c r="D193" s="50">
        <v>21854540</v>
      </c>
      <c r="E193" s="50">
        <v>0</v>
      </c>
      <c r="F193" s="50">
        <v>0</v>
      </c>
      <c r="G193" s="50">
        <v>0</v>
      </c>
      <c r="H193" s="50">
        <v>0</v>
      </c>
      <c r="I193" s="29">
        <f t="shared" si="20"/>
        <v>0</v>
      </c>
      <c r="J193" s="29">
        <v>0</v>
      </c>
      <c r="K193" s="29">
        <v>0</v>
      </c>
      <c r="L193" s="51">
        <v>0</v>
      </c>
    </row>
    <row r="194" spans="2:12" ht="12.75" customHeight="1" x14ac:dyDescent="0.2">
      <c r="B194" s="32" t="s">
        <v>326</v>
      </c>
      <c r="C194" s="33" t="s">
        <v>327</v>
      </c>
      <c r="D194" s="34">
        <f>D195</f>
        <v>3442017420</v>
      </c>
      <c r="E194" s="34">
        <v>0</v>
      </c>
      <c r="F194" s="34">
        <v>0</v>
      </c>
      <c r="G194" s="34">
        <v>0</v>
      </c>
      <c r="H194" s="34">
        <v>0</v>
      </c>
      <c r="I194" s="35">
        <f t="shared" si="20"/>
        <v>0</v>
      </c>
      <c r="J194" s="35">
        <v>0</v>
      </c>
      <c r="K194" s="35">
        <v>0</v>
      </c>
      <c r="L194" s="61">
        <v>0</v>
      </c>
    </row>
    <row r="195" spans="2:12" ht="12.75" customHeight="1" x14ac:dyDescent="0.2">
      <c r="B195" s="32" t="s">
        <v>328</v>
      </c>
      <c r="C195" s="33" t="s">
        <v>327</v>
      </c>
      <c r="D195" s="34">
        <f>D196</f>
        <v>3442017420</v>
      </c>
      <c r="E195" s="34">
        <v>0</v>
      </c>
      <c r="F195" s="34">
        <v>0</v>
      </c>
      <c r="G195" s="34">
        <v>0</v>
      </c>
      <c r="H195" s="34">
        <v>0</v>
      </c>
      <c r="I195" s="35">
        <f t="shared" si="20"/>
        <v>0</v>
      </c>
      <c r="J195" s="35">
        <v>0</v>
      </c>
      <c r="K195" s="35">
        <v>0</v>
      </c>
      <c r="L195" s="61">
        <v>0</v>
      </c>
    </row>
    <row r="196" spans="2:12" ht="12.75" customHeight="1" x14ac:dyDescent="0.2">
      <c r="B196" s="32" t="s">
        <v>329</v>
      </c>
      <c r="C196" s="33" t="s">
        <v>330</v>
      </c>
      <c r="D196" s="34">
        <f>D197</f>
        <v>3442017420</v>
      </c>
      <c r="E196" s="34">
        <v>0</v>
      </c>
      <c r="F196" s="34">
        <v>0</v>
      </c>
      <c r="G196" s="34">
        <v>0</v>
      </c>
      <c r="H196" s="34">
        <v>0</v>
      </c>
      <c r="I196" s="35">
        <f t="shared" si="20"/>
        <v>0</v>
      </c>
      <c r="J196" s="35">
        <v>0</v>
      </c>
      <c r="K196" s="35">
        <v>0</v>
      </c>
      <c r="L196" s="61">
        <v>0</v>
      </c>
    </row>
    <row r="197" spans="2:12" ht="22.5" x14ac:dyDescent="0.2">
      <c r="B197" s="52" t="s">
        <v>331</v>
      </c>
      <c r="C197" s="53" t="s">
        <v>332</v>
      </c>
      <c r="D197" s="54">
        <f>D198</f>
        <v>3442017420</v>
      </c>
      <c r="E197" s="54">
        <v>0</v>
      </c>
      <c r="F197" s="54">
        <v>0</v>
      </c>
      <c r="G197" s="54">
        <v>0</v>
      </c>
      <c r="H197" s="54">
        <v>0</v>
      </c>
      <c r="I197" s="55">
        <f t="shared" si="20"/>
        <v>0</v>
      </c>
      <c r="J197" s="55">
        <v>0</v>
      </c>
      <c r="K197" s="55">
        <v>0</v>
      </c>
      <c r="L197" s="60">
        <v>0</v>
      </c>
    </row>
    <row r="198" spans="2:12" ht="22.5" x14ac:dyDescent="0.2">
      <c r="B198" s="27" t="s">
        <v>333</v>
      </c>
      <c r="C198" s="28" t="s">
        <v>334</v>
      </c>
      <c r="D198" s="50">
        <v>3442017420</v>
      </c>
      <c r="E198" s="50">
        <v>0</v>
      </c>
      <c r="F198" s="50">
        <v>0</v>
      </c>
      <c r="G198" s="50">
        <v>0</v>
      </c>
      <c r="H198" s="50">
        <v>0</v>
      </c>
      <c r="I198" s="29">
        <f t="shared" si="20"/>
        <v>0</v>
      </c>
      <c r="J198" s="29">
        <v>0</v>
      </c>
      <c r="K198" s="29">
        <v>0</v>
      </c>
      <c r="L198" s="51">
        <v>0</v>
      </c>
    </row>
    <row r="199" spans="2:12" ht="22.5" x14ac:dyDescent="0.2">
      <c r="B199" s="32" t="s">
        <v>335</v>
      </c>
      <c r="C199" s="33" t="s">
        <v>336</v>
      </c>
      <c r="D199" s="34">
        <f>D200</f>
        <v>13192488572</v>
      </c>
      <c r="E199" s="34">
        <v>0</v>
      </c>
      <c r="F199" s="34">
        <v>0</v>
      </c>
      <c r="G199" s="34">
        <v>0</v>
      </c>
      <c r="H199" s="34">
        <v>0</v>
      </c>
      <c r="I199" s="35">
        <f t="shared" si="20"/>
        <v>0</v>
      </c>
      <c r="J199" s="35">
        <v>0</v>
      </c>
      <c r="K199" s="35">
        <v>0</v>
      </c>
      <c r="L199" s="61">
        <v>0</v>
      </c>
    </row>
    <row r="200" spans="2:12" ht="22.5" x14ac:dyDescent="0.2">
      <c r="B200" s="32" t="s">
        <v>337</v>
      </c>
      <c r="C200" s="33" t="s">
        <v>338</v>
      </c>
      <c r="D200" s="34">
        <f>D201</f>
        <v>13192488572</v>
      </c>
      <c r="E200" s="34">
        <v>0</v>
      </c>
      <c r="F200" s="34">
        <v>0</v>
      </c>
      <c r="G200" s="34">
        <v>0</v>
      </c>
      <c r="H200" s="34">
        <v>0</v>
      </c>
      <c r="I200" s="35">
        <f t="shared" si="20"/>
        <v>0</v>
      </c>
      <c r="J200" s="35">
        <v>0</v>
      </c>
      <c r="K200" s="35">
        <v>0</v>
      </c>
      <c r="L200" s="61">
        <v>0</v>
      </c>
    </row>
    <row r="201" spans="2:12" ht="22.5" x14ac:dyDescent="0.2">
      <c r="B201" s="52" t="s">
        <v>339</v>
      </c>
      <c r="C201" s="53" t="s">
        <v>340</v>
      </c>
      <c r="D201" s="54">
        <f>D202+D203+D204+D205+D206+D207</f>
        <v>13192488572</v>
      </c>
      <c r="E201" s="54">
        <v>0</v>
      </c>
      <c r="F201" s="54">
        <v>0</v>
      </c>
      <c r="G201" s="54">
        <v>0</v>
      </c>
      <c r="H201" s="54">
        <v>0</v>
      </c>
      <c r="I201" s="55">
        <f t="shared" si="20"/>
        <v>0</v>
      </c>
      <c r="J201" s="55">
        <v>0</v>
      </c>
      <c r="K201" s="55">
        <v>0</v>
      </c>
      <c r="L201" s="60">
        <v>0</v>
      </c>
    </row>
    <row r="202" spans="2:12" ht="33.75" x14ac:dyDescent="0.2">
      <c r="B202" s="27" t="s">
        <v>341</v>
      </c>
      <c r="C202" s="28" t="s">
        <v>342</v>
      </c>
      <c r="D202" s="50">
        <v>1854250000</v>
      </c>
      <c r="E202" s="50">
        <v>0</v>
      </c>
      <c r="F202" s="50">
        <v>0</v>
      </c>
      <c r="G202" s="50">
        <v>0</v>
      </c>
      <c r="H202" s="50">
        <v>0</v>
      </c>
      <c r="I202" s="29">
        <f t="shared" si="20"/>
        <v>0</v>
      </c>
      <c r="J202" s="29">
        <v>0</v>
      </c>
      <c r="K202" s="29">
        <v>0</v>
      </c>
      <c r="L202" s="51">
        <v>0</v>
      </c>
    </row>
    <row r="203" spans="2:12" ht="57" thickBot="1" x14ac:dyDescent="0.25">
      <c r="B203" s="82" t="s">
        <v>343</v>
      </c>
      <c r="C203" s="83" t="s">
        <v>344</v>
      </c>
      <c r="D203" s="84">
        <v>2346969202</v>
      </c>
      <c r="E203" s="84">
        <v>0</v>
      </c>
      <c r="F203" s="84">
        <v>0</v>
      </c>
      <c r="G203" s="84">
        <v>0</v>
      </c>
      <c r="H203" s="84">
        <v>0</v>
      </c>
      <c r="I203" s="85">
        <f t="shared" si="20"/>
        <v>0</v>
      </c>
      <c r="J203" s="85">
        <v>0</v>
      </c>
      <c r="K203" s="85">
        <v>0</v>
      </c>
      <c r="L203" s="86">
        <v>0</v>
      </c>
    </row>
    <row r="204" spans="2:12" ht="78.75" x14ac:dyDescent="0.2">
      <c r="B204" s="44" t="s">
        <v>345</v>
      </c>
      <c r="C204" s="45" t="s">
        <v>346</v>
      </c>
      <c r="D204" s="46">
        <v>3029257024</v>
      </c>
      <c r="E204" s="46">
        <v>0</v>
      </c>
      <c r="F204" s="46">
        <v>0</v>
      </c>
      <c r="G204" s="46">
        <v>0</v>
      </c>
      <c r="H204" s="46">
        <v>0</v>
      </c>
      <c r="I204" s="47">
        <f t="shared" ref="I204:I207" si="24">E204/D204*100</f>
        <v>0</v>
      </c>
      <c r="J204" s="47">
        <v>0</v>
      </c>
      <c r="K204" s="47">
        <v>0</v>
      </c>
      <c r="L204" s="59">
        <v>0</v>
      </c>
    </row>
    <row r="205" spans="2:12" ht="90" x14ac:dyDescent="0.2">
      <c r="B205" s="27" t="s">
        <v>347</v>
      </c>
      <c r="C205" s="28" t="s">
        <v>348</v>
      </c>
      <c r="D205" s="50">
        <v>1999833255</v>
      </c>
      <c r="E205" s="50">
        <v>0</v>
      </c>
      <c r="F205" s="50">
        <v>0</v>
      </c>
      <c r="G205" s="50">
        <v>0</v>
      </c>
      <c r="H205" s="50">
        <v>0</v>
      </c>
      <c r="I205" s="29">
        <f t="shared" si="24"/>
        <v>0</v>
      </c>
      <c r="J205" s="29">
        <v>0</v>
      </c>
      <c r="K205" s="29">
        <v>0</v>
      </c>
      <c r="L205" s="51">
        <v>0</v>
      </c>
    </row>
    <row r="206" spans="2:12" ht="56.25" x14ac:dyDescent="0.2">
      <c r="B206" s="27" t="s">
        <v>349</v>
      </c>
      <c r="C206" s="28" t="s">
        <v>350</v>
      </c>
      <c r="D206" s="50">
        <v>1996235775</v>
      </c>
      <c r="E206" s="50">
        <v>0</v>
      </c>
      <c r="F206" s="50">
        <v>0</v>
      </c>
      <c r="G206" s="50">
        <v>0</v>
      </c>
      <c r="H206" s="50">
        <v>0</v>
      </c>
      <c r="I206" s="29">
        <f t="shared" si="24"/>
        <v>0</v>
      </c>
      <c r="J206" s="29">
        <v>0</v>
      </c>
      <c r="K206" s="29">
        <v>0</v>
      </c>
      <c r="L206" s="51">
        <v>0</v>
      </c>
    </row>
    <row r="207" spans="2:12" ht="67.5" x14ac:dyDescent="0.2">
      <c r="B207" s="27" t="s">
        <v>351</v>
      </c>
      <c r="C207" s="28" t="s">
        <v>352</v>
      </c>
      <c r="D207" s="50">
        <v>1965943316</v>
      </c>
      <c r="E207" s="50">
        <v>0</v>
      </c>
      <c r="F207" s="50">
        <v>0</v>
      </c>
      <c r="G207" s="50">
        <v>0</v>
      </c>
      <c r="H207" s="50">
        <v>0</v>
      </c>
      <c r="I207" s="29">
        <f t="shared" si="24"/>
        <v>0</v>
      </c>
      <c r="J207" s="29">
        <v>0</v>
      </c>
      <c r="K207" s="30">
        <v>0</v>
      </c>
      <c r="L207" s="31">
        <v>0</v>
      </c>
    </row>
    <row r="208" spans="2:12" x14ac:dyDescent="0.2">
      <c r="B208" s="87"/>
      <c r="C208" s="15"/>
      <c r="D208" s="15"/>
      <c r="E208" s="15"/>
      <c r="F208" s="15"/>
      <c r="G208" s="15"/>
      <c r="H208" s="15"/>
      <c r="I208" s="15"/>
      <c r="J208" s="15"/>
      <c r="K208" s="15"/>
      <c r="L208" s="88"/>
    </row>
    <row r="209" spans="2:12" x14ac:dyDescent="0.2">
      <c r="B209" s="87"/>
      <c r="C209" s="15"/>
      <c r="D209" s="15"/>
      <c r="E209" s="15"/>
      <c r="F209" s="15"/>
      <c r="G209" s="15"/>
      <c r="H209" s="15"/>
      <c r="I209" s="15"/>
      <c r="J209" s="15"/>
      <c r="K209" s="15"/>
      <c r="L209" s="88"/>
    </row>
    <row r="210" spans="2:12" x14ac:dyDescent="0.2">
      <c r="B210" s="106" t="s">
        <v>398</v>
      </c>
      <c r="C210" s="107"/>
      <c r="D210" s="107"/>
      <c r="E210" s="107"/>
      <c r="F210" s="107"/>
      <c r="G210" s="107"/>
      <c r="H210" s="107"/>
      <c r="I210" s="107"/>
      <c r="J210" s="107"/>
      <c r="K210" s="107"/>
      <c r="L210" s="108"/>
    </row>
    <row r="211" spans="2:12" x14ac:dyDescent="0.2">
      <c r="B211" s="109" t="s">
        <v>399</v>
      </c>
      <c r="C211" s="110"/>
      <c r="D211" s="110"/>
      <c r="E211" s="110"/>
      <c r="F211" s="110"/>
      <c r="G211" s="110"/>
      <c r="H211" s="110"/>
      <c r="I211" s="110"/>
      <c r="J211" s="110"/>
      <c r="K211" s="110"/>
      <c r="L211" s="111"/>
    </row>
    <row r="212" spans="2:12" ht="23.25" customHeight="1" x14ac:dyDescent="0.2">
      <c r="B212" s="112" t="s">
        <v>400</v>
      </c>
      <c r="C212" s="113"/>
      <c r="D212" s="113"/>
      <c r="E212" s="113"/>
      <c r="F212" s="113"/>
      <c r="G212" s="113"/>
      <c r="H212" s="113"/>
      <c r="I212" s="113"/>
      <c r="J212" s="113"/>
      <c r="K212" s="113"/>
      <c r="L212" s="114"/>
    </row>
    <row r="213" spans="2:12" x14ac:dyDescent="0.2">
      <c r="B213" s="87"/>
      <c r="C213" s="15"/>
      <c r="D213" s="15"/>
      <c r="E213" s="15"/>
      <c r="F213" s="15"/>
      <c r="G213" s="15"/>
      <c r="H213" s="15"/>
      <c r="I213" s="15"/>
      <c r="J213" s="15"/>
      <c r="K213" s="15"/>
      <c r="L213" s="88"/>
    </row>
    <row r="214" spans="2:12" x14ac:dyDescent="0.2">
      <c r="B214" s="87"/>
      <c r="C214" s="15"/>
      <c r="D214" s="15"/>
      <c r="E214" s="15"/>
      <c r="F214" s="15"/>
      <c r="G214" s="15"/>
      <c r="H214" s="15"/>
      <c r="I214" s="15"/>
      <c r="J214" s="15"/>
      <c r="K214" s="15"/>
      <c r="L214" s="88"/>
    </row>
    <row r="215" spans="2:12" x14ac:dyDescent="0.2">
      <c r="B215" s="87"/>
      <c r="C215" s="15"/>
      <c r="D215" s="15"/>
      <c r="E215" s="15"/>
      <c r="F215" s="15"/>
      <c r="G215" s="15"/>
      <c r="H215" s="15"/>
      <c r="I215" s="15"/>
      <c r="J215" s="15"/>
      <c r="K215" s="15"/>
      <c r="L215" s="88"/>
    </row>
    <row r="216" spans="2:12" x14ac:dyDescent="0.2">
      <c r="B216" s="87"/>
      <c r="C216" s="15"/>
      <c r="D216" s="15"/>
      <c r="E216" s="15"/>
      <c r="F216" s="15"/>
      <c r="G216" s="15"/>
      <c r="H216" s="15"/>
      <c r="I216" s="15"/>
      <c r="J216" s="15"/>
      <c r="K216" s="15"/>
      <c r="L216" s="88"/>
    </row>
    <row r="217" spans="2:12" x14ac:dyDescent="0.2">
      <c r="B217" s="87"/>
      <c r="C217" s="15"/>
      <c r="D217" s="15"/>
      <c r="E217" s="15"/>
      <c r="F217" s="15"/>
      <c r="G217" s="15"/>
      <c r="H217" s="15"/>
      <c r="I217" s="15"/>
      <c r="J217" s="15"/>
      <c r="K217" s="15"/>
      <c r="L217" s="88"/>
    </row>
    <row r="218" spans="2:12" x14ac:dyDescent="0.2">
      <c r="B218" s="87"/>
      <c r="C218" s="15"/>
      <c r="D218" s="15"/>
      <c r="E218" s="15"/>
      <c r="F218" s="15"/>
      <c r="G218" s="15"/>
      <c r="H218" s="15"/>
      <c r="I218" s="15"/>
      <c r="J218" s="15"/>
      <c r="K218" s="15"/>
      <c r="L218" s="88"/>
    </row>
    <row r="219" spans="2:12" x14ac:dyDescent="0.2">
      <c r="B219" s="87"/>
      <c r="C219" s="15"/>
      <c r="D219" s="15"/>
      <c r="E219" s="15"/>
      <c r="F219" s="15"/>
      <c r="G219" s="15"/>
      <c r="H219" s="15"/>
      <c r="I219" s="15"/>
      <c r="J219" s="15"/>
      <c r="K219" s="15"/>
      <c r="L219" s="88"/>
    </row>
    <row r="220" spans="2:12" ht="12" thickBot="1" x14ac:dyDescent="0.25">
      <c r="B220" s="89"/>
      <c r="C220" s="90"/>
      <c r="D220" s="90"/>
      <c r="E220" s="90"/>
      <c r="F220" s="90"/>
      <c r="G220" s="90"/>
      <c r="H220" s="90"/>
      <c r="I220" s="90"/>
      <c r="J220" s="90"/>
      <c r="K220" s="90"/>
      <c r="L220" s="91"/>
    </row>
  </sheetData>
  <mergeCells count="18">
    <mergeCell ref="H7:H8"/>
    <mergeCell ref="I7:L7"/>
    <mergeCell ref="B210:L210"/>
    <mergeCell ref="B211:L211"/>
    <mergeCell ref="B212:L212"/>
    <mergeCell ref="B7:B8"/>
    <mergeCell ref="C7:C8"/>
    <mergeCell ref="D7:D8"/>
    <mergeCell ref="E7:E8"/>
    <mergeCell ref="F7:F8"/>
    <mergeCell ref="G7:G8"/>
    <mergeCell ref="C1:J1"/>
    <mergeCell ref="K1:L6"/>
    <mergeCell ref="C2:J2"/>
    <mergeCell ref="C3:J3"/>
    <mergeCell ref="C4:J4"/>
    <mergeCell ref="C5:J5"/>
    <mergeCell ref="B6:J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2021-03-10T14:26:16Z</cp:lastPrinted>
  <dcterms:created xsi:type="dcterms:W3CDTF">2021-03-08T14:56:39Z</dcterms:created>
  <dcterms:modified xsi:type="dcterms:W3CDTF">2021-03-10T15:04:22Z</dcterms:modified>
</cp:coreProperties>
</file>