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NOVIEMBRE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H16" i="3" l="1"/>
  <c r="J16" i="3" s="1"/>
  <c r="G16" i="3"/>
  <c r="G15" i="3" s="1"/>
  <c r="F16" i="3"/>
  <c r="F15" i="3" s="1"/>
  <c r="E16" i="3"/>
  <c r="E15" i="3" s="1"/>
  <c r="H19" i="3"/>
  <c r="I19" i="3" s="1"/>
  <c r="G19" i="3"/>
  <c r="F19" i="3"/>
  <c r="E19" i="3"/>
  <c r="H22" i="3"/>
  <c r="I22" i="3" s="1"/>
  <c r="G22" i="3"/>
  <c r="F22" i="3"/>
  <c r="E22" i="3"/>
  <c r="H25" i="3"/>
  <c r="J25" i="3" s="1"/>
  <c r="G25" i="3"/>
  <c r="F25" i="3"/>
  <c r="E25" i="3"/>
  <c r="H30" i="3"/>
  <c r="J30" i="3" s="1"/>
  <c r="G30" i="3"/>
  <c r="F30" i="3"/>
  <c r="E30" i="3"/>
  <c r="H32" i="3"/>
  <c r="I32" i="3" s="1"/>
  <c r="G32" i="3"/>
  <c r="F32" i="3"/>
  <c r="E32" i="3"/>
  <c r="H48" i="3"/>
  <c r="I48" i="3" s="1"/>
  <c r="G48" i="3"/>
  <c r="F48" i="3"/>
  <c r="E48" i="3"/>
  <c r="H55" i="3"/>
  <c r="I55" i="3" s="1"/>
  <c r="G55" i="3"/>
  <c r="F55" i="3"/>
  <c r="E55" i="3"/>
  <c r="H60" i="3"/>
  <c r="J60" i="3" s="1"/>
  <c r="G60" i="3"/>
  <c r="F60" i="3"/>
  <c r="E60" i="3"/>
  <c r="H64" i="3"/>
  <c r="J64" i="3" s="1"/>
  <c r="G64" i="3"/>
  <c r="F64" i="3"/>
  <c r="E64" i="3"/>
  <c r="H68" i="3"/>
  <c r="J68" i="3" s="1"/>
  <c r="G68" i="3"/>
  <c r="G67" i="3" s="1"/>
  <c r="F68" i="3"/>
  <c r="F67" i="3" s="1"/>
  <c r="E68" i="3"/>
  <c r="E67" i="3" s="1"/>
  <c r="H79" i="3"/>
  <c r="I79" i="3" s="1"/>
  <c r="G79" i="3"/>
  <c r="F79" i="3"/>
  <c r="E79" i="3"/>
  <c r="H81" i="3"/>
  <c r="J81" i="3" s="1"/>
  <c r="G81" i="3"/>
  <c r="F81" i="3"/>
  <c r="E81" i="3"/>
  <c r="H84" i="3"/>
  <c r="J84" i="3" s="1"/>
  <c r="G84" i="3"/>
  <c r="F84" i="3"/>
  <c r="E84" i="3"/>
  <c r="H87" i="3"/>
  <c r="I87" i="3" s="1"/>
  <c r="G87" i="3"/>
  <c r="F87" i="3"/>
  <c r="F86" i="3" s="1"/>
  <c r="E87" i="3"/>
  <c r="E86" i="3" s="1"/>
  <c r="H92" i="3"/>
  <c r="I92" i="3" s="1"/>
  <c r="G92" i="3"/>
  <c r="G91" i="3" s="1"/>
  <c r="G90" i="3" s="1"/>
  <c r="F92" i="3"/>
  <c r="F91" i="3" s="1"/>
  <c r="F90" i="3" s="1"/>
  <c r="E92" i="3"/>
  <c r="E91" i="3" s="1"/>
  <c r="E90" i="3" s="1"/>
  <c r="H96" i="3"/>
  <c r="I96" i="3" s="1"/>
  <c r="G96" i="3"/>
  <c r="F96" i="3"/>
  <c r="E96" i="3"/>
  <c r="H98" i="3"/>
  <c r="J98" i="3" s="1"/>
  <c r="G98" i="3"/>
  <c r="F98" i="3"/>
  <c r="E98" i="3"/>
  <c r="H100" i="3"/>
  <c r="I100" i="3" s="1"/>
  <c r="G100" i="3"/>
  <c r="F100" i="3"/>
  <c r="E100" i="3"/>
  <c r="H105" i="3"/>
  <c r="J105" i="3" s="1"/>
  <c r="G105" i="3"/>
  <c r="F105" i="3"/>
  <c r="F104" i="3" s="1"/>
  <c r="F103" i="3" s="1"/>
  <c r="E105" i="3"/>
  <c r="E104" i="3" s="1"/>
  <c r="E103" i="3" s="1"/>
  <c r="H111" i="3"/>
  <c r="J111" i="3" s="1"/>
  <c r="G111" i="3"/>
  <c r="F111" i="3"/>
  <c r="F110" i="3" s="1"/>
  <c r="F109" i="3" s="1"/>
  <c r="E111" i="3"/>
  <c r="E110" i="3" s="1"/>
  <c r="E109" i="3" s="1"/>
  <c r="J17" i="3"/>
  <c r="J18" i="3"/>
  <c r="J20" i="3"/>
  <c r="J21" i="3"/>
  <c r="J23" i="3"/>
  <c r="J24" i="3"/>
  <c r="J26" i="3"/>
  <c r="J27" i="3"/>
  <c r="J28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6" i="3"/>
  <c r="J57" i="3"/>
  <c r="J58" i="3"/>
  <c r="J59" i="3"/>
  <c r="J61" i="3"/>
  <c r="J62" i="3"/>
  <c r="J63" i="3"/>
  <c r="J65" i="3"/>
  <c r="J66" i="3"/>
  <c r="J69" i="3"/>
  <c r="J70" i="3"/>
  <c r="J71" i="3"/>
  <c r="J72" i="3"/>
  <c r="J73" i="3"/>
  <c r="J74" i="3"/>
  <c r="J75" i="3"/>
  <c r="J76" i="3"/>
  <c r="J77" i="3"/>
  <c r="J78" i="3"/>
  <c r="J79" i="3"/>
  <c r="J80" i="3"/>
  <c r="J82" i="3"/>
  <c r="J83" i="3"/>
  <c r="J85" i="3"/>
  <c r="J88" i="3"/>
  <c r="J89" i="3"/>
  <c r="J93" i="3"/>
  <c r="J94" i="3"/>
  <c r="J95" i="3"/>
  <c r="J97" i="3"/>
  <c r="J99" i="3"/>
  <c r="J101" i="3"/>
  <c r="J102" i="3"/>
  <c r="J106" i="3"/>
  <c r="J107" i="3"/>
  <c r="J112" i="3"/>
  <c r="J113" i="3"/>
  <c r="J114" i="3"/>
  <c r="J115" i="3"/>
  <c r="J116" i="3"/>
  <c r="J117" i="3"/>
  <c r="J118" i="3"/>
  <c r="I17" i="3"/>
  <c r="I18" i="3"/>
  <c r="I20" i="3"/>
  <c r="I21" i="3"/>
  <c r="I23" i="3"/>
  <c r="I24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9" i="3"/>
  <c r="I50" i="3"/>
  <c r="I51" i="3"/>
  <c r="I52" i="3"/>
  <c r="I53" i="3"/>
  <c r="I54" i="3"/>
  <c r="I56" i="3"/>
  <c r="I57" i="3"/>
  <c r="I58" i="3"/>
  <c r="I59" i="3"/>
  <c r="I61" i="3"/>
  <c r="I62" i="3"/>
  <c r="I63" i="3"/>
  <c r="I65" i="3"/>
  <c r="I66" i="3"/>
  <c r="I69" i="3"/>
  <c r="I70" i="3"/>
  <c r="I71" i="3"/>
  <c r="I72" i="3"/>
  <c r="I73" i="3"/>
  <c r="I74" i="3"/>
  <c r="I75" i="3"/>
  <c r="I76" i="3"/>
  <c r="I77" i="3"/>
  <c r="I78" i="3"/>
  <c r="I80" i="3"/>
  <c r="I82" i="3"/>
  <c r="I83" i="3"/>
  <c r="I84" i="3"/>
  <c r="I85" i="3"/>
  <c r="I88" i="3"/>
  <c r="I89" i="3"/>
  <c r="I93" i="3"/>
  <c r="I94" i="3"/>
  <c r="I95" i="3"/>
  <c r="I97" i="3"/>
  <c r="I99" i="3"/>
  <c r="I101" i="3"/>
  <c r="I102" i="3"/>
  <c r="I106" i="3"/>
  <c r="I107" i="3"/>
  <c r="I108" i="3"/>
  <c r="I112" i="3"/>
  <c r="I113" i="3"/>
  <c r="I114" i="3"/>
  <c r="I115" i="3"/>
  <c r="I116" i="3"/>
  <c r="I117" i="3"/>
  <c r="I118" i="3"/>
  <c r="J67" i="3" l="1"/>
  <c r="E14" i="3"/>
  <c r="E13" i="3" s="1"/>
  <c r="F14" i="3"/>
  <c r="F13" i="3" s="1"/>
  <c r="H91" i="3"/>
  <c r="H86" i="3"/>
  <c r="J19" i="3"/>
  <c r="I68" i="3"/>
  <c r="I64" i="3"/>
  <c r="H110" i="3"/>
  <c r="H104" i="3"/>
  <c r="H67" i="3"/>
  <c r="I67" i="3" s="1"/>
  <c r="H15" i="3"/>
  <c r="I16" i="3"/>
  <c r="J100" i="3"/>
  <c r="J96" i="3"/>
  <c r="J92" i="3"/>
  <c r="I111" i="3"/>
  <c r="G110" i="3"/>
  <c r="G109" i="3" s="1"/>
  <c r="I105" i="3"/>
  <c r="G104" i="3"/>
  <c r="G103" i="3" s="1"/>
  <c r="I98" i="3"/>
  <c r="J87" i="3"/>
  <c r="G86" i="3"/>
  <c r="G14" i="3" s="1"/>
  <c r="I81" i="3"/>
  <c r="J55" i="3"/>
  <c r="J22" i="3"/>
  <c r="I25" i="3"/>
  <c r="I60" i="3"/>
  <c r="I110" i="3"/>
  <c r="D111" i="3"/>
  <c r="D110" i="3" s="1"/>
  <c r="D109" i="3" s="1"/>
  <c r="D105" i="3"/>
  <c r="D104" i="3" s="1"/>
  <c r="D103" i="3" s="1"/>
  <c r="D100" i="3"/>
  <c r="D98" i="3"/>
  <c r="D96" i="3"/>
  <c r="D92" i="3"/>
  <c r="D87" i="3"/>
  <c r="D86" i="3" s="1"/>
  <c r="D84" i="3"/>
  <c r="D81" i="3"/>
  <c r="D79" i="3"/>
  <c r="D68" i="3"/>
  <c r="D64" i="3"/>
  <c r="D60" i="3"/>
  <c r="D55" i="3"/>
  <c r="D48" i="3"/>
  <c r="D32" i="3"/>
  <c r="D30" i="3"/>
  <c r="D25" i="3"/>
  <c r="D22" i="3"/>
  <c r="D19" i="3"/>
  <c r="D16" i="3"/>
  <c r="J14" i="3" l="1"/>
  <c r="G13" i="3"/>
  <c r="I15" i="3"/>
  <c r="H14" i="3"/>
  <c r="J15" i="3"/>
  <c r="I91" i="3"/>
  <c r="H90" i="3"/>
  <c r="J91" i="3"/>
  <c r="D15" i="3"/>
  <c r="I109" i="3"/>
  <c r="J104" i="3"/>
  <c r="H103" i="3"/>
  <c r="I104" i="3"/>
  <c r="I86" i="3"/>
  <c r="J110" i="3"/>
  <c r="H109" i="3"/>
  <c r="J109" i="3" s="1"/>
  <c r="J86" i="3"/>
  <c r="D67" i="3"/>
  <c r="D14" i="3" s="1"/>
  <c r="D13" i="3" s="1"/>
  <c r="D91" i="3"/>
  <c r="D90" i="3" s="1"/>
  <c r="I103" i="3" l="1"/>
  <c r="J103" i="3"/>
  <c r="I14" i="3"/>
  <c r="H13" i="3"/>
  <c r="J90" i="3"/>
  <c r="I90" i="3"/>
  <c r="J13" i="3" l="1"/>
  <c r="I13" i="3"/>
</calcChain>
</file>

<file path=xl/sharedStrings.xml><?xml version="1.0" encoding="utf-8"?>
<sst xmlns="http://schemas.openxmlformats.org/spreadsheetml/2006/main" count="233" uniqueCount="233">
  <si>
    <t>1</t>
  </si>
  <si>
    <t>PRESUPUESTO DE INGRESOS</t>
  </si>
  <si>
    <t>RECURSOS PROPIOS</t>
  </si>
  <si>
    <t>INGRESOS CORRIENTES</t>
  </si>
  <si>
    <t>Programas Propios</t>
  </si>
  <si>
    <t>Programas SUE</t>
  </si>
  <si>
    <t>OTROS SERVICIOS EDUCATIVOS</t>
  </si>
  <si>
    <t>Servicios educativos y complementarios</t>
  </si>
  <si>
    <t>13</t>
  </si>
  <si>
    <t>INGRESOS PROPIOS</t>
  </si>
  <si>
    <t>131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</si>
  <si>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</si>
  <si>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</si>
  <si>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</si>
  <si>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</si>
  <si>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</si>
  <si>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</si>
  <si>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</si>
  <si>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</si>
  <si>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</si>
  <si>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</si>
  <si>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</si>
  <si>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</si>
  <si>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</si>
  <si>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</si>
  <si>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</si>
  <si>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1310302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</si>
  <si>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</si>
  <si>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</si>
  <si>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</si>
  <si>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</si>
  <si>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</si>
  <si>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</si>
  <si>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</si>
  <si>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</si>
  <si>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1310404</t>
  </si>
  <si>
    <t>Programa Ingles para la Paz</t>
  </si>
  <si>
    <t>13105</t>
  </si>
  <si>
    <t>1310501</t>
  </si>
  <si>
    <t>13107</t>
  </si>
  <si>
    <t>CONVENIOS Y CONTRATOS DE EXTENSIÓN</t>
  </si>
  <si>
    <t>1310778</t>
  </si>
  <si>
    <t>CONTRATO INTERADMINISTRATIVO  MINSALUD - UNICOR N°1097-2019</t>
  </si>
  <si>
    <t>1310779</t>
  </si>
  <si>
    <t>CONTRATO N° 336-2019 SINCHI -UNICOR</t>
  </si>
  <si>
    <t>1310780</t>
  </si>
  <si>
    <t>CONTRATO INTERADMINISTRATIVO N° 0021-2020 UNICOR - URRA S.A</t>
  </si>
  <si>
    <t>1310781</t>
  </si>
  <si>
    <t>SUBVENCION EMBAJADA EEUU Y UNICOR 2020</t>
  </si>
  <si>
    <t>1310782</t>
  </si>
  <si>
    <t>CONTRATO ICFES N° 309-2020 - UNICOR</t>
  </si>
  <si>
    <t>1310783</t>
  </si>
  <si>
    <t>CONTRATO URRA N° 0026-2020 - UNICOR</t>
  </si>
  <si>
    <t>1310784</t>
  </si>
  <si>
    <t>CONTRATO N° 81065028 FEDERACION SUIZA - UNICOR</t>
  </si>
  <si>
    <t>1310785</t>
  </si>
  <si>
    <t>CONTRATO N° 2307538 FAO -UNICOR</t>
  </si>
  <si>
    <t>1310786</t>
  </si>
  <si>
    <t>CONTRATO INTERADMINISTRATIVO  N° 238-2020 MIN SALUD - UNICOR</t>
  </si>
  <si>
    <t>1310787</t>
  </si>
  <si>
    <t>CONVENIO DE COOPERACION N° 009-2020 C.V.S - UNICOR</t>
  </si>
  <si>
    <t>1310788</t>
  </si>
  <si>
    <t>CONVENIO DE COOPERACION  N° 014-2020 CVS-UNICOR</t>
  </si>
  <si>
    <t>1310789</t>
  </si>
  <si>
    <t>ACUERDO UNICOR Y PNUD N° ID 112383 OUT PUT 110941</t>
  </si>
  <si>
    <t>1310790</t>
  </si>
  <si>
    <t>CONTRATO N° 80740-440-2020 PREVISORA - UNICOR</t>
  </si>
  <si>
    <t>1310791</t>
  </si>
  <si>
    <t>CONVENIO INTERADMINISTRATIVO N° SE 048-2020 GOB DE CORDOBA - SECRE EDUCACION  Y UNICOR</t>
  </si>
  <si>
    <t>1310792</t>
  </si>
  <si>
    <t>CONVENIO INTERADMINISTRATIVO N° SE-001-2020 GOBER- CORDOBA - SECRET DE CULTURA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</si>
  <si>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</si>
  <si>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</si>
  <si>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</si>
  <si>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</si>
  <si>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</si>
  <si>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</si>
  <si>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</si>
  <si>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</si>
  <si>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</si>
  <si>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</si>
  <si>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</si>
  <si>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</si>
  <si>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</si>
  <si>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</si>
  <si>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</si>
  <si>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</si>
  <si>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</si>
  <si>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</si>
  <si>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</si>
  <si>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</si>
  <si>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</si>
  <si>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</si>
  <si>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</si>
  <si>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</si>
  <si>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</si>
  <si>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</si>
  <si>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</si>
  <si>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</si>
  <si>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</si>
  <si>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</si>
  <si>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</si>
  <si>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</si>
  <si>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</si>
  <si>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</si>
  <si>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</si>
  <si>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</si>
  <si>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</si>
  <si>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</si>
  <si>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</si>
  <si>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</si>
  <si>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</si>
  <si>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</si>
  <si>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</si>
  <si>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</si>
  <si>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</si>
  <si>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</si>
  <si>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</si>
  <si>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</si>
  <si>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</si>
  <si>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</si>
  <si>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</si>
  <si>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</si>
  <si>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</si>
  <si>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</si>
  <si>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</si>
  <si>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</si>
  <si>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</si>
  <si>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</si>
  <si>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</si>
  <si>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</si>
  <si>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</si>
  <si>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</si>
  <si>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</si>
  <si>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</si>
  <si>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</si>
  <si>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</si>
  <si>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</si>
  <si>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</si>
  <si>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</si>
  <si>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1320302</t>
  </si>
  <si>
    <t>EXCEDENTES DE COOPERATIVAS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</si>
  <si>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</si>
  <si>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</si>
  <si>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</si>
  <si>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</si>
  <si>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</si>
  <si>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</si>
  <si>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</si>
  <si>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</si>
  <si>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</si>
  <si>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</si>
  <si>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</si>
  <si>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</si>
  <si>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</si>
  <si>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</si>
  <si>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</si>
  <si>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</si>
  <si>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</si>
  <si>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</si>
  <si>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</si>
  <si>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</si>
  <si>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1410102</t>
  </si>
  <si>
    <t>Funcionamiento art. 87</t>
  </si>
  <si>
    <t>1410103</t>
  </si>
  <si>
    <t>Inversión</t>
  </si>
  <si>
    <t>14102</t>
  </si>
  <si>
    <t>DESCUENTO DE VOTACION (LEY 403/1997 Y RES 08685 DE 2015)</t>
  </si>
  <si>
    <t>1410202</t>
  </si>
  <si>
    <t>DESCUENTO POR VOTACION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</si>
  <si>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</si>
  <si>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</si>
  <si>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</si>
  <si>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</si>
  <si>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</si>
  <si>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</si>
  <si>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1410603</t>
  </si>
  <si>
    <t>RECURSOS FINANCIACION DE PASIVOS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</si>
  <si>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</si>
  <si>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</si>
  <si>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</si>
  <si>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</si>
  <si>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</si>
  <si>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</si>
  <si>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</si>
  <si>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</si>
  <si>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</si>
  <si>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</si>
  <si>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</si>
  <si>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</si>
  <si>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</si>
  <si>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</si>
  <si>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</si>
  <si>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</si>
  <si>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</si>
  <si>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</si>
  <si>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</si>
  <si>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</si>
  <si>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</si>
  <si>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</si>
  <si>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1610102</t>
  </si>
  <si>
    <t>CONSTRUCCION,CULMINACIÓN Y DOTACIÓN DEL  LAB INTEGRALES  DE LA FACIBAS COD BPIN 2019000020063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</si>
  <si>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</si>
  <si>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</si>
  <si>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</si>
  <si>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</si>
  <si>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</si>
  <si>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</si>
  <si>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</si>
  <si>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</si>
  <si>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</si>
  <si>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</si>
  <si>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</si>
  <si>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</si>
  <si>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</si>
  <si>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</si>
  <si>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</si>
  <si>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</si>
  <si>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</si>
  <si>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</si>
  <si>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</si>
  <si>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</si>
  <si>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</si>
  <si>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</si>
  <si>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</si>
  <si>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</si>
  <si>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</si>
  <si>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</si>
  <si>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</si>
  <si>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NOVIEMBRE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</si>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</sst>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90">
    <xf numFmtId="0" fontId="0" fillId="0" borderId="0" xfId="0"/>
    <xf numFmtId="0" fontId="3" fillId="0" borderId="1" xfId="2" applyFont="1" applyFill="1" applyBorder="1"/>
    <xf numFmtId="43" fontId="4" fillId="0" borderId="3" xfId="1" applyNumberFormat="1" applyFont="1" applyFill="1" applyBorder="1"/>
    <xf numFmtId="0" fontId="3" fillId="0" borderId="4" xfId="2" applyFont="1" applyFill="1" applyBorder="1"/>
    <xf numFmtId="43" fontId="4" fillId="0" borderId="5" xfId="1" applyNumberFormat="1" applyFont="1" applyFill="1" applyBorder="1"/>
    <xf numFmtId="0" fontId="5" fillId="0" borderId="0" xfId="0" applyFont="1" applyFill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43" fontId="3" fillId="0" borderId="12" xfId="1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3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5" fillId="0" borderId="5" xfId="0" applyFont="1" applyBorder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3" fontId="8" fillId="0" borderId="15" xfId="0" applyNumberFormat="1" applyFont="1" applyBorder="1" applyAlignment="1">
      <alignment vertical="center"/>
    </xf>
    <xf numFmtId="2" fontId="8" fillId="0" borderId="16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6410325" y="57150"/>
          <a:ext cx="131445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6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266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7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4"/>
  <sheetViews>
    <sheetView tabSelected="1" zoomScale="140" zoomScaleNormal="140" workbookViewId="0">
      <selection activeCell="L19" sqref="L19"/>
    </sheetView>
  </sheetViews>
  <sheetFormatPr baseColWidth="10" defaultColWidth="17.5703125" defaultRowHeight="11.25" x14ac:dyDescent="0.2"/>
  <cols>
    <col min="1" max="1" width="10.7109375" style="10" customWidth="1"/>
    <col min="2" max="2" width="8" style="10" customWidth="1"/>
    <col min="3" max="3" width="18.85546875" style="10" customWidth="1"/>
    <col min="4" max="5" width="12.85546875" style="10" customWidth="1"/>
    <col min="6" max="6" width="12" style="10" customWidth="1"/>
    <col min="7" max="10" width="12.85546875" style="10" customWidth="1"/>
    <col min="11" max="16384" width="17.5703125" style="10"/>
  </cols>
  <sheetData>
    <row r="1" spans="2:10" x14ac:dyDescent="0.2">
      <c r="B1" s="1"/>
      <c r="C1" s="73" t="s">
        <v>212</v>
      </c>
      <c r="D1" s="73"/>
      <c r="E1" s="73"/>
      <c r="F1" s="73"/>
      <c r="G1" s="73"/>
      <c r="H1" s="73"/>
      <c r="I1" s="74"/>
      <c r="J1" s="2"/>
    </row>
    <row r="2" spans="2:10" ht="12.75" customHeight="1" x14ac:dyDescent="0.2">
      <c r="B2" s="3"/>
      <c r="C2" s="76" t="s">
        <v>213</v>
      </c>
      <c r="D2" s="76"/>
      <c r="E2" s="76"/>
      <c r="F2" s="76"/>
      <c r="G2" s="76"/>
      <c r="H2" s="76"/>
      <c r="I2" s="75"/>
      <c r="J2" s="4"/>
    </row>
    <row r="3" spans="2:10" x14ac:dyDescent="0.2">
      <c r="B3" s="3"/>
      <c r="C3" s="76" t="s">
        <v>214</v>
      </c>
      <c r="D3" s="76"/>
      <c r="E3" s="76"/>
      <c r="F3" s="76"/>
      <c r="G3" s="76"/>
      <c r="H3" s="76"/>
      <c r="I3" s="75"/>
      <c r="J3" s="4"/>
    </row>
    <row r="4" spans="2:10" x14ac:dyDescent="0.2">
      <c r="B4" s="5"/>
      <c r="C4" s="76" t="s">
        <v>215</v>
      </c>
      <c r="D4" s="76"/>
      <c r="E4" s="76"/>
      <c r="F4" s="76"/>
      <c r="G4" s="76"/>
      <c r="H4" s="76"/>
      <c r="I4" s="75"/>
      <c r="J4" s="4"/>
    </row>
    <row r="5" spans="2:10" x14ac:dyDescent="0.2">
      <c r="B5" s="3"/>
      <c r="C5" s="76" t="s">
        <v>216</v>
      </c>
      <c r="D5" s="76"/>
      <c r="E5" s="76"/>
      <c r="F5" s="76"/>
      <c r="G5" s="76"/>
      <c r="H5" s="76"/>
      <c r="I5" s="75"/>
      <c r="J5" s="4"/>
    </row>
    <row r="6" spans="2:10" x14ac:dyDescent="0.2">
      <c r="B6" s="3"/>
      <c r="C6" s="76" t="s">
        <v>229</v>
      </c>
      <c r="D6" s="76"/>
      <c r="E6" s="76"/>
      <c r="F6" s="76"/>
      <c r="G6" s="76"/>
      <c r="H6" s="76"/>
      <c r="I6" s="75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75"/>
      <c r="J7" s="4"/>
    </row>
    <row r="8" spans="2:10" ht="12.75" customHeight="1" x14ac:dyDescent="0.2">
      <c r="B8" s="82" t="s">
        <v>217</v>
      </c>
      <c r="C8" s="84" t="s">
        <v>218</v>
      </c>
      <c r="D8" s="84" t="s">
        <v>219</v>
      </c>
      <c r="E8" s="86" t="s">
        <v>220</v>
      </c>
      <c r="F8" s="87"/>
      <c r="G8" s="84" t="s">
        <v>221</v>
      </c>
      <c r="H8" s="88" t="s">
        <v>222</v>
      </c>
      <c r="I8" s="77" t="s">
        <v>223</v>
      </c>
      <c r="J8" s="79" t="s">
        <v>224</v>
      </c>
    </row>
    <row r="9" spans="2:10" ht="18.75" customHeight="1" x14ac:dyDescent="0.2">
      <c r="B9" s="83"/>
      <c r="C9" s="85"/>
      <c r="D9" s="85"/>
      <c r="E9" s="8" t="s">
        <v>225</v>
      </c>
      <c r="F9" s="8" t="s">
        <v>226</v>
      </c>
      <c r="G9" s="85"/>
      <c r="H9" s="89"/>
      <c r="I9" s="78"/>
      <c r="J9" s="80"/>
    </row>
    <row r="10" spans="2:10" ht="12" thickBot="1" x14ac:dyDescent="0.25">
      <c r="B10" s="8">
        <v>1</v>
      </c>
      <c r="C10" s="8">
        <v>2</v>
      </c>
      <c r="D10" s="8">
        <v>3</v>
      </c>
      <c r="E10" s="81">
        <v>4</v>
      </c>
      <c r="F10" s="81"/>
      <c r="G10" s="8">
        <v>5</v>
      </c>
      <c r="H10" s="8">
        <v>6</v>
      </c>
      <c r="I10" s="9" t="s">
        <v>227</v>
      </c>
      <c r="J10" s="9" t="s">
        <v>228</v>
      </c>
    </row>
    <row r="11" spans="2:10" x14ac:dyDescent="0.2">
      <c r="B11" s="11"/>
      <c r="C11" s="12"/>
      <c r="D11" s="12"/>
      <c r="E11" s="12"/>
      <c r="F11" s="12"/>
      <c r="G11" s="12"/>
      <c r="H11" s="12"/>
      <c r="I11" s="12"/>
      <c r="J11" s="13"/>
    </row>
    <row r="12" spans="2:10" ht="12.75" customHeight="1" x14ac:dyDescent="0.2">
      <c r="B12" s="14"/>
      <c r="C12" s="15"/>
      <c r="D12" s="16">
        <v>192549494774</v>
      </c>
      <c r="E12" s="16">
        <v>118647156843</v>
      </c>
      <c r="F12" s="16">
        <v>0</v>
      </c>
      <c r="G12" s="16">
        <v>311196651617</v>
      </c>
      <c r="H12" s="16">
        <v>225999368426.70001</v>
      </c>
      <c r="I12" s="17"/>
      <c r="J12" s="18"/>
    </row>
    <row r="13" spans="2:10" ht="22.5" x14ac:dyDescent="0.2">
      <c r="B13" s="19" t="s">
        <v>0</v>
      </c>
      <c r="C13" s="20" t="s">
        <v>1</v>
      </c>
      <c r="D13" s="21">
        <f>D14+D90+D103+D109</f>
        <v>192549494774</v>
      </c>
      <c r="E13" s="21">
        <f t="shared" ref="E13:H13" si="0">E14+E90+E103+E109</f>
        <v>118647156843</v>
      </c>
      <c r="F13" s="21">
        <f t="shared" si="0"/>
        <v>0</v>
      </c>
      <c r="G13" s="21">
        <f t="shared" si="0"/>
        <v>311196651617</v>
      </c>
      <c r="H13" s="21">
        <f t="shared" si="0"/>
        <v>225999368426.70001</v>
      </c>
      <c r="I13" s="22">
        <f>H13-G13</f>
        <v>-85197283190.299988</v>
      </c>
      <c r="J13" s="23">
        <f>H13/G13*100</f>
        <v>72.622686411435083</v>
      </c>
    </row>
    <row r="14" spans="2:10" ht="12.75" customHeight="1" x14ac:dyDescent="0.2">
      <c r="B14" s="19" t="s">
        <v>8</v>
      </c>
      <c r="C14" s="20" t="s">
        <v>9</v>
      </c>
      <c r="D14" s="22">
        <f>D15+D67+D86</f>
        <v>44496372169</v>
      </c>
      <c r="E14" s="22">
        <f t="shared" ref="E14:H14" si="1">E15+E67+E86</f>
        <v>59118686651</v>
      </c>
      <c r="F14" s="22">
        <f t="shared" si="1"/>
        <v>0</v>
      </c>
      <c r="G14" s="22">
        <f t="shared" si="1"/>
        <v>103615058820</v>
      </c>
      <c r="H14" s="22">
        <f t="shared" si="1"/>
        <v>71854766823.699997</v>
      </c>
      <c r="I14" s="22">
        <f t="shared" ref="I14:I77" si="2">H14-G14</f>
        <v>-31760291996.300003</v>
      </c>
      <c r="J14" s="23">
        <f t="shared" ref="J14:J77" si="3">H14/G14*100</f>
        <v>69.347802956446742</v>
      </c>
    </row>
    <row r="15" spans="2:10" ht="19.5" customHeight="1" x14ac:dyDescent="0.2">
      <c r="B15" s="19" t="s">
        <v>10</v>
      </c>
      <c r="C15" s="20" t="s">
        <v>3</v>
      </c>
      <c r="D15" s="22">
        <f>D16+D19+D22+D25+D30+D32+D48+D55+D60+D64</f>
        <v>35752012174</v>
      </c>
      <c r="E15" s="22">
        <f t="shared" ref="E15:H15" si="4">E16+E19+E22+E25+E30+E32+E48+E55+E60+E64</f>
        <v>18013585331</v>
      </c>
      <c r="F15" s="22">
        <f t="shared" si="4"/>
        <v>0</v>
      </c>
      <c r="G15" s="22">
        <f t="shared" si="4"/>
        <v>53765597505</v>
      </c>
      <c r="H15" s="22">
        <f t="shared" si="4"/>
        <v>34907690724.290001</v>
      </c>
      <c r="I15" s="22">
        <f t="shared" si="2"/>
        <v>-18857906780.709999</v>
      </c>
      <c r="J15" s="23">
        <f t="shared" si="3"/>
        <v>64.925700344060559</v>
      </c>
    </row>
    <row r="16" spans="2:10" ht="12.75" customHeight="1" x14ac:dyDescent="0.2">
      <c r="B16" s="24" t="s">
        <v>11</v>
      </c>
      <c r="C16" s="25" t="s">
        <v>12</v>
      </c>
      <c r="D16" s="26">
        <f>D17+D18</f>
        <v>950605718</v>
      </c>
      <c r="E16" s="26">
        <f t="shared" ref="E16:H16" si="5">E17+E18</f>
        <v>0</v>
      </c>
      <c r="F16" s="26">
        <f t="shared" si="5"/>
        <v>0</v>
      </c>
      <c r="G16" s="26">
        <f t="shared" si="5"/>
        <v>950605718</v>
      </c>
      <c r="H16" s="26">
        <f t="shared" si="5"/>
        <v>448809950</v>
      </c>
      <c r="I16" s="26">
        <f t="shared" si="2"/>
        <v>-501795768</v>
      </c>
      <c r="J16" s="27">
        <f t="shared" si="3"/>
        <v>47.213049690492184</v>
      </c>
    </row>
    <row r="17" spans="2:10" ht="12.75" customHeight="1" x14ac:dyDescent="0.2">
      <c r="B17" s="28" t="s">
        <v>13</v>
      </c>
      <c r="C17" s="29" t="s">
        <v>14</v>
      </c>
      <c r="D17" s="30">
        <v>895438918</v>
      </c>
      <c r="E17" s="30">
        <v>0</v>
      </c>
      <c r="F17" s="30">
        <v>0</v>
      </c>
      <c r="G17" s="30">
        <v>895438918</v>
      </c>
      <c r="H17" s="30">
        <v>243103623</v>
      </c>
      <c r="I17" s="30">
        <f t="shared" si="2"/>
        <v>-652335295</v>
      </c>
      <c r="J17" s="31">
        <f t="shared" si="3"/>
        <v>27.149101754811149</v>
      </c>
    </row>
    <row r="18" spans="2:10" ht="12.75" customHeight="1" x14ac:dyDescent="0.2">
      <c r="B18" s="28" t="s">
        <v>15</v>
      </c>
      <c r="C18" s="29" t="s">
        <v>16</v>
      </c>
      <c r="D18" s="30">
        <v>55166800</v>
      </c>
      <c r="E18" s="30">
        <v>0</v>
      </c>
      <c r="F18" s="30">
        <v>0</v>
      </c>
      <c r="G18" s="30">
        <v>55166800</v>
      </c>
      <c r="H18" s="30">
        <v>205706327</v>
      </c>
      <c r="I18" s="30">
        <f t="shared" si="2"/>
        <v>150539527</v>
      </c>
      <c r="J18" s="31">
        <f t="shared" si="3"/>
        <v>372.88065829448146</v>
      </c>
    </row>
    <row r="19" spans="2:10" ht="23.25" customHeight="1" x14ac:dyDescent="0.2">
      <c r="B19" s="24" t="s">
        <v>17</v>
      </c>
      <c r="C19" s="25" t="s">
        <v>18</v>
      </c>
      <c r="D19" s="26">
        <f>D20+D21</f>
        <v>10434792058</v>
      </c>
      <c r="E19" s="26">
        <f t="shared" ref="E19:H19" si="6">E20+E21</f>
        <v>897408551</v>
      </c>
      <c r="F19" s="26">
        <f t="shared" si="6"/>
        <v>0</v>
      </c>
      <c r="G19" s="26">
        <f t="shared" si="6"/>
        <v>11332200609</v>
      </c>
      <c r="H19" s="26">
        <f t="shared" si="6"/>
        <v>5174017738.8500004</v>
      </c>
      <c r="I19" s="26">
        <f t="shared" si="2"/>
        <v>-6158182870.1499996</v>
      </c>
      <c r="J19" s="27">
        <f t="shared" si="3"/>
        <v>45.657661008408297</v>
      </c>
    </row>
    <row r="20" spans="2:10" ht="12.75" customHeight="1" x14ac:dyDescent="0.2">
      <c r="B20" s="28" t="s">
        <v>19</v>
      </c>
      <c r="C20" s="29" t="s">
        <v>20</v>
      </c>
      <c r="D20" s="30">
        <v>5552383427</v>
      </c>
      <c r="E20" s="30">
        <v>614853253</v>
      </c>
      <c r="F20" s="30">
        <v>0</v>
      </c>
      <c r="G20" s="30">
        <v>6167236680</v>
      </c>
      <c r="H20" s="30">
        <v>3303349455.75</v>
      </c>
      <c r="I20" s="30">
        <f t="shared" si="2"/>
        <v>-2863887224.25</v>
      </c>
      <c r="J20" s="31">
        <f t="shared" si="3"/>
        <v>53.562877949253604</v>
      </c>
    </row>
    <row r="21" spans="2:10" ht="12.75" customHeight="1" x14ac:dyDescent="0.2">
      <c r="B21" s="28" t="s">
        <v>21</v>
      </c>
      <c r="C21" s="29" t="s">
        <v>22</v>
      </c>
      <c r="D21" s="30">
        <v>4882408631</v>
      </c>
      <c r="E21" s="30">
        <v>282555298</v>
      </c>
      <c r="F21" s="30">
        <v>0</v>
      </c>
      <c r="G21" s="30">
        <v>5164963929</v>
      </c>
      <c r="H21" s="30">
        <v>1870668283.0999999</v>
      </c>
      <c r="I21" s="30">
        <f t="shared" si="2"/>
        <v>-3294295645.9000001</v>
      </c>
      <c r="J21" s="31">
        <f t="shared" si="3"/>
        <v>36.218419118024393</v>
      </c>
    </row>
    <row r="22" spans="2:10" ht="21" customHeight="1" x14ac:dyDescent="0.2">
      <c r="B22" s="32" t="s">
        <v>23</v>
      </c>
      <c r="C22" s="33" t="s">
        <v>24</v>
      </c>
      <c r="D22" s="34">
        <f>D23+D24</f>
        <v>6473793995</v>
      </c>
      <c r="E22" s="34">
        <f t="shared" ref="E22:H22" si="7">E23+E24</f>
        <v>0</v>
      </c>
      <c r="F22" s="34">
        <f t="shared" si="7"/>
        <v>0</v>
      </c>
      <c r="G22" s="34">
        <f t="shared" si="7"/>
        <v>6473793995</v>
      </c>
      <c r="H22" s="34">
        <f t="shared" si="7"/>
        <v>2698584891.9000001</v>
      </c>
      <c r="I22" s="34">
        <f t="shared" si="2"/>
        <v>-3775209103.0999999</v>
      </c>
      <c r="J22" s="35">
        <f t="shared" si="3"/>
        <v>41.684750765690687</v>
      </c>
    </row>
    <row r="23" spans="2:10" ht="12.75" customHeight="1" x14ac:dyDescent="0.2">
      <c r="B23" s="28" t="s">
        <v>25</v>
      </c>
      <c r="C23" s="29" t="s">
        <v>4</v>
      </c>
      <c r="D23" s="30">
        <v>3530675200</v>
      </c>
      <c r="E23" s="30">
        <v>0</v>
      </c>
      <c r="F23" s="30">
        <v>0</v>
      </c>
      <c r="G23" s="30">
        <v>3530675200</v>
      </c>
      <c r="H23" s="30">
        <v>2259312973.98</v>
      </c>
      <c r="I23" s="30">
        <f t="shared" si="2"/>
        <v>-1271362226.02</v>
      </c>
      <c r="J23" s="31">
        <f t="shared" si="3"/>
        <v>63.990960538652772</v>
      </c>
    </row>
    <row r="24" spans="2:10" ht="12.75" customHeight="1" x14ac:dyDescent="0.2">
      <c r="B24" s="28" t="s">
        <v>26</v>
      </c>
      <c r="C24" s="29" t="s">
        <v>5</v>
      </c>
      <c r="D24" s="30">
        <v>2943118795</v>
      </c>
      <c r="E24" s="30">
        <v>0</v>
      </c>
      <c r="F24" s="30">
        <v>0</v>
      </c>
      <c r="G24" s="30">
        <v>2943118795</v>
      </c>
      <c r="H24" s="30">
        <v>439271917.92000002</v>
      </c>
      <c r="I24" s="30">
        <f t="shared" si="2"/>
        <v>-2503846877.0799999</v>
      </c>
      <c r="J24" s="31">
        <f t="shared" si="3"/>
        <v>14.925388627406729</v>
      </c>
    </row>
    <row r="25" spans="2:10" ht="22.5" customHeight="1" x14ac:dyDescent="0.2">
      <c r="B25" s="24" t="s">
        <v>27</v>
      </c>
      <c r="C25" s="25" t="s">
        <v>28</v>
      </c>
      <c r="D25" s="26">
        <f>D26+D27+D28+D29</f>
        <v>3901843658</v>
      </c>
      <c r="E25" s="26">
        <f t="shared" ref="E25:H25" si="8">E26+E27+E28+E29</f>
        <v>48606965</v>
      </c>
      <c r="F25" s="26">
        <f t="shared" si="8"/>
        <v>0</v>
      </c>
      <c r="G25" s="26">
        <f t="shared" si="8"/>
        <v>3950450623</v>
      </c>
      <c r="H25" s="26">
        <f t="shared" si="8"/>
        <v>2717446728.4099998</v>
      </c>
      <c r="I25" s="26">
        <f t="shared" si="2"/>
        <v>-1233003894.5900002</v>
      </c>
      <c r="J25" s="27">
        <f t="shared" si="3"/>
        <v>68.788272218584311</v>
      </c>
    </row>
    <row r="26" spans="2:10" ht="12.75" customHeight="1" x14ac:dyDescent="0.2">
      <c r="B26" s="28" t="s">
        <v>29</v>
      </c>
      <c r="C26" s="29" t="s">
        <v>30</v>
      </c>
      <c r="D26" s="30">
        <v>2418705458</v>
      </c>
      <c r="E26" s="30">
        <v>0</v>
      </c>
      <c r="F26" s="30">
        <v>0</v>
      </c>
      <c r="G26" s="30">
        <v>2418705458</v>
      </c>
      <c r="H26" s="30">
        <v>1291125563.4100001</v>
      </c>
      <c r="I26" s="30">
        <f t="shared" si="2"/>
        <v>-1127579894.5899999</v>
      </c>
      <c r="J26" s="31">
        <f t="shared" si="3"/>
        <v>53.380851278915827</v>
      </c>
    </row>
    <row r="27" spans="2:10" ht="12.75" customHeight="1" x14ac:dyDescent="0.2">
      <c r="B27" s="28" t="s">
        <v>31</v>
      </c>
      <c r="C27" s="29" t="s">
        <v>32</v>
      </c>
      <c r="D27" s="30">
        <v>1324003200</v>
      </c>
      <c r="E27" s="30">
        <v>48606965</v>
      </c>
      <c r="F27" s="30">
        <v>0</v>
      </c>
      <c r="G27" s="30">
        <v>1372610165</v>
      </c>
      <c r="H27" s="30">
        <v>1392084965</v>
      </c>
      <c r="I27" s="30">
        <f t="shared" si="2"/>
        <v>19474800</v>
      </c>
      <c r="J27" s="31">
        <f t="shared" si="3"/>
        <v>101.41881507922534</v>
      </c>
    </row>
    <row r="28" spans="2:10" ht="12.75" customHeight="1" x14ac:dyDescent="0.2">
      <c r="B28" s="28" t="s">
        <v>33</v>
      </c>
      <c r="C28" s="29" t="s">
        <v>34</v>
      </c>
      <c r="D28" s="30">
        <v>159135000</v>
      </c>
      <c r="E28" s="30">
        <v>0</v>
      </c>
      <c r="F28" s="30">
        <v>0</v>
      </c>
      <c r="G28" s="30">
        <v>159135000</v>
      </c>
      <c r="H28" s="30">
        <v>23354200</v>
      </c>
      <c r="I28" s="30">
        <f t="shared" si="2"/>
        <v>-135780800</v>
      </c>
      <c r="J28" s="31">
        <f t="shared" si="3"/>
        <v>14.67571558739435</v>
      </c>
    </row>
    <row r="29" spans="2:10" ht="22.5" x14ac:dyDescent="0.2">
      <c r="B29" s="28" t="s">
        <v>35</v>
      </c>
      <c r="C29" s="29" t="s">
        <v>36</v>
      </c>
      <c r="D29" s="30">
        <v>0</v>
      </c>
      <c r="E29" s="30">
        <v>0</v>
      </c>
      <c r="F29" s="30">
        <v>0</v>
      </c>
      <c r="G29" s="30">
        <v>0</v>
      </c>
      <c r="H29" s="30">
        <v>10882000</v>
      </c>
      <c r="I29" s="30">
        <f t="shared" si="2"/>
        <v>10882000</v>
      </c>
      <c r="J29" s="31">
        <v>0</v>
      </c>
    </row>
    <row r="30" spans="2:10" ht="22.5" x14ac:dyDescent="0.2">
      <c r="B30" s="24" t="s">
        <v>37</v>
      </c>
      <c r="C30" s="25" t="s">
        <v>6</v>
      </c>
      <c r="D30" s="26">
        <f>D31</f>
        <v>2317005600</v>
      </c>
      <c r="E30" s="26">
        <f t="shared" ref="E30:H30" si="9">E31</f>
        <v>262111076</v>
      </c>
      <c r="F30" s="26">
        <f t="shared" si="9"/>
        <v>0</v>
      </c>
      <c r="G30" s="26">
        <f t="shared" si="9"/>
        <v>2579116676</v>
      </c>
      <c r="H30" s="26">
        <f t="shared" si="9"/>
        <v>1250301668.98</v>
      </c>
      <c r="I30" s="26">
        <f t="shared" si="2"/>
        <v>-1328815007.02</v>
      </c>
      <c r="J30" s="27">
        <f t="shared" si="3"/>
        <v>48.477902555347598</v>
      </c>
    </row>
    <row r="31" spans="2:10" ht="22.5" x14ac:dyDescent="0.2">
      <c r="B31" s="28" t="s">
        <v>38</v>
      </c>
      <c r="C31" s="29" t="s">
        <v>7</v>
      </c>
      <c r="D31" s="30">
        <v>2317005600</v>
      </c>
      <c r="E31" s="30">
        <v>262111076</v>
      </c>
      <c r="F31" s="30">
        <v>0</v>
      </c>
      <c r="G31" s="30">
        <v>2579116676</v>
      </c>
      <c r="H31" s="30">
        <v>1250301668.98</v>
      </c>
      <c r="I31" s="30">
        <f t="shared" si="2"/>
        <v>-1328815007.02</v>
      </c>
      <c r="J31" s="31">
        <f t="shared" si="3"/>
        <v>48.477902555347598</v>
      </c>
    </row>
    <row r="32" spans="2:10" ht="34.5" thickBot="1" x14ac:dyDescent="0.25">
      <c r="B32" s="36" t="s">
        <v>39</v>
      </c>
      <c r="C32" s="37" t="s">
        <v>40</v>
      </c>
      <c r="D32" s="38">
        <f>D33+D34+D35+D36+D37+D38+D39+D40+D41+D42+D43+D44+D45+D46+D47</f>
        <v>0</v>
      </c>
      <c r="E32" s="38">
        <f t="shared" ref="E32:H32" si="10">E33+E34+E35+E36+E37+E38+E39+E40+E41+E42+E43+E44+E45+E46+E47</f>
        <v>14546858517</v>
      </c>
      <c r="F32" s="38">
        <f t="shared" si="10"/>
        <v>0</v>
      </c>
      <c r="G32" s="38">
        <f t="shared" si="10"/>
        <v>14546858517</v>
      </c>
      <c r="H32" s="38">
        <f t="shared" si="10"/>
        <v>8283025511.1099997</v>
      </c>
      <c r="I32" s="38">
        <f t="shared" si="2"/>
        <v>-6263833005.8900003</v>
      </c>
      <c r="J32" s="39">
        <f t="shared" si="3"/>
        <v>56.940304337394551</v>
      </c>
    </row>
    <row r="33" spans="2:10" ht="45" x14ac:dyDescent="0.2">
      <c r="B33" s="40" t="s">
        <v>41</v>
      </c>
      <c r="C33" s="41" t="s">
        <v>42</v>
      </c>
      <c r="D33" s="42">
        <v>0</v>
      </c>
      <c r="E33" s="42">
        <v>1012000000</v>
      </c>
      <c r="F33" s="42">
        <v>0</v>
      </c>
      <c r="G33" s="42">
        <v>1012000000</v>
      </c>
      <c r="H33" s="42">
        <v>1012000000</v>
      </c>
      <c r="I33" s="42">
        <f t="shared" si="2"/>
        <v>0</v>
      </c>
      <c r="J33" s="43">
        <f t="shared" si="3"/>
        <v>100</v>
      </c>
    </row>
    <row r="34" spans="2:10" ht="22.5" x14ac:dyDescent="0.2">
      <c r="B34" s="28" t="s">
        <v>43</v>
      </c>
      <c r="C34" s="29" t="s">
        <v>44</v>
      </c>
      <c r="D34" s="30">
        <v>0</v>
      </c>
      <c r="E34" s="30">
        <v>24575000</v>
      </c>
      <c r="F34" s="30">
        <v>0</v>
      </c>
      <c r="G34" s="30">
        <v>24575000</v>
      </c>
      <c r="H34" s="30">
        <v>0</v>
      </c>
      <c r="I34" s="30">
        <f t="shared" si="2"/>
        <v>-24575000</v>
      </c>
      <c r="J34" s="31">
        <f t="shared" si="3"/>
        <v>0</v>
      </c>
    </row>
    <row r="35" spans="2:10" ht="45" x14ac:dyDescent="0.2">
      <c r="B35" s="28" t="s">
        <v>45</v>
      </c>
      <c r="C35" s="29" t="s">
        <v>46</v>
      </c>
      <c r="D35" s="30">
        <v>0</v>
      </c>
      <c r="E35" s="30">
        <v>314791884</v>
      </c>
      <c r="F35" s="30">
        <v>0</v>
      </c>
      <c r="G35" s="30">
        <v>314791884</v>
      </c>
      <c r="H35" s="30">
        <v>283312696</v>
      </c>
      <c r="I35" s="30">
        <f t="shared" si="2"/>
        <v>-31479188</v>
      </c>
      <c r="J35" s="31">
        <f t="shared" si="3"/>
        <v>90.000000127068077</v>
      </c>
    </row>
    <row r="36" spans="2:10" ht="21.75" customHeight="1" x14ac:dyDescent="0.2">
      <c r="B36" s="28" t="s">
        <v>47</v>
      </c>
      <c r="C36" s="29" t="s">
        <v>48</v>
      </c>
      <c r="D36" s="30">
        <v>0</v>
      </c>
      <c r="E36" s="30">
        <v>128592000</v>
      </c>
      <c r="F36" s="30">
        <v>0</v>
      </c>
      <c r="G36" s="30">
        <v>128592000</v>
      </c>
      <c r="H36" s="30">
        <v>101136913.11</v>
      </c>
      <c r="I36" s="30">
        <f t="shared" si="2"/>
        <v>-27455086.890000001</v>
      </c>
      <c r="J36" s="31">
        <f t="shared" si="3"/>
        <v>78.649459616461371</v>
      </c>
    </row>
    <row r="37" spans="2:10" ht="22.5" x14ac:dyDescent="0.2">
      <c r="B37" s="28" t="s">
        <v>49</v>
      </c>
      <c r="C37" s="29" t="s">
        <v>50</v>
      </c>
      <c r="D37" s="30">
        <v>0</v>
      </c>
      <c r="E37" s="30">
        <v>26500000</v>
      </c>
      <c r="F37" s="30">
        <v>0</v>
      </c>
      <c r="G37" s="30">
        <v>26500000</v>
      </c>
      <c r="H37" s="30">
        <v>7950000</v>
      </c>
      <c r="I37" s="30">
        <f t="shared" si="2"/>
        <v>-18550000</v>
      </c>
      <c r="J37" s="31">
        <f t="shared" si="3"/>
        <v>30</v>
      </c>
    </row>
    <row r="38" spans="2:10" ht="22.5" x14ac:dyDescent="0.2">
      <c r="B38" s="28" t="s">
        <v>51</v>
      </c>
      <c r="C38" s="29" t="s">
        <v>52</v>
      </c>
      <c r="D38" s="30">
        <v>0</v>
      </c>
      <c r="E38" s="30">
        <v>270755034</v>
      </c>
      <c r="F38" s="30">
        <v>0</v>
      </c>
      <c r="G38" s="30">
        <v>270755034</v>
      </c>
      <c r="H38" s="30">
        <v>216604024</v>
      </c>
      <c r="I38" s="30">
        <f t="shared" si="2"/>
        <v>-54151010</v>
      </c>
      <c r="J38" s="31">
        <f t="shared" si="3"/>
        <v>79.999998818119849</v>
      </c>
    </row>
    <row r="39" spans="2:10" ht="33.75" x14ac:dyDescent="0.2">
      <c r="B39" s="28" t="s">
        <v>53</v>
      </c>
      <c r="C39" s="29" t="s">
        <v>54</v>
      </c>
      <c r="D39" s="30">
        <v>0</v>
      </c>
      <c r="E39" s="30">
        <v>36000000</v>
      </c>
      <c r="F39" s="30">
        <v>0</v>
      </c>
      <c r="G39" s="30">
        <v>36000000</v>
      </c>
      <c r="H39" s="30">
        <v>35975000</v>
      </c>
      <c r="I39" s="30">
        <f t="shared" si="2"/>
        <v>-25000</v>
      </c>
      <c r="J39" s="31">
        <f t="shared" si="3"/>
        <v>99.930555555555557</v>
      </c>
    </row>
    <row r="40" spans="2:10" ht="22.5" x14ac:dyDescent="0.2">
      <c r="B40" s="28" t="s">
        <v>55</v>
      </c>
      <c r="C40" s="29" t="s">
        <v>56</v>
      </c>
      <c r="D40" s="30">
        <v>0</v>
      </c>
      <c r="E40" s="30">
        <v>86400000</v>
      </c>
      <c r="F40" s="30">
        <v>0</v>
      </c>
      <c r="G40" s="30">
        <v>86400000</v>
      </c>
      <c r="H40" s="30">
        <v>17280000</v>
      </c>
      <c r="I40" s="30">
        <f t="shared" si="2"/>
        <v>-69120000</v>
      </c>
      <c r="J40" s="31">
        <f t="shared" si="3"/>
        <v>20</v>
      </c>
    </row>
    <row r="41" spans="2:10" ht="45" x14ac:dyDescent="0.2">
      <c r="B41" s="28" t="s">
        <v>57</v>
      </c>
      <c r="C41" s="29" t="s">
        <v>58</v>
      </c>
      <c r="D41" s="30">
        <v>0</v>
      </c>
      <c r="E41" s="30">
        <v>5000000000</v>
      </c>
      <c r="F41" s="30">
        <v>0</v>
      </c>
      <c r="G41" s="30">
        <v>5000000000</v>
      </c>
      <c r="H41" s="30">
        <v>3000000000</v>
      </c>
      <c r="I41" s="30">
        <f t="shared" si="2"/>
        <v>-2000000000</v>
      </c>
      <c r="J41" s="31">
        <f t="shared" si="3"/>
        <v>60</v>
      </c>
    </row>
    <row r="42" spans="2:10" ht="33.75" x14ac:dyDescent="0.2">
      <c r="B42" s="28" t="s">
        <v>59</v>
      </c>
      <c r="C42" s="29" t="s">
        <v>60</v>
      </c>
      <c r="D42" s="30">
        <v>0</v>
      </c>
      <c r="E42" s="30">
        <v>460052437</v>
      </c>
      <c r="F42" s="30">
        <v>0</v>
      </c>
      <c r="G42" s="30">
        <v>460052437</v>
      </c>
      <c r="H42" s="30">
        <v>184020975</v>
      </c>
      <c r="I42" s="30">
        <f t="shared" si="2"/>
        <v>-276031462</v>
      </c>
      <c r="J42" s="31">
        <f t="shared" si="3"/>
        <v>40.000000043473307</v>
      </c>
    </row>
    <row r="43" spans="2:10" ht="33.75" x14ac:dyDescent="0.2">
      <c r="B43" s="28" t="s">
        <v>61</v>
      </c>
      <c r="C43" s="29" t="s">
        <v>62</v>
      </c>
      <c r="D43" s="30">
        <v>0</v>
      </c>
      <c r="E43" s="30">
        <v>506848009</v>
      </c>
      <c r="F43" s="30">
        <v>0</v>
      </c>
      <c r="G43" s="30">
        <v>506848009</v>
      </c>
      <c r="H43" s="30">
        <v>202739203</v>
      </c>
      <c r="I43" s="30">
        <f t="shared" si="2"/>
        <v>-304108806</v>
      </c>
      <c r="J43" s="31">
        <f t="shared" si="3"/>
        <v>39.999999881621321</v>
      </c>
    </row>
    <row r="44" spans="2:10" ht="33.75" x14ac:dyDescent="0.2">
      <c r="B44" s="28" t="s">
        <v>63</v>
      </c>
      <c r="C44" s="29" t="s">
        <v>64</v>
      </c>
      <c r="D44" s="30">
        <v>0</v>
      </c>
      <c r="E44" s="30">
        <v>2741804859</v>
      </c>
      <c r="F44" s="30">
        <v>0</v>
      </c>
      <c r="G44" s="30">
        <v>2741804859</v>
      </c>
      <c r="H44" s="30">
        <v>767705361</v>
      </c>
      <c r="I44" s="30">
        <f t="shared" si="2"/>
        <v>-1974099498</v>
      </c>
      <c r="J44" s="31">
        <f t="shared" si="3"/>
        <v>28.000000017506714</v>
      </c>
    </row>
    <row r="45" spans="2:10" ht="34.5" thickBot="1" x14ac:dyDescent="0.25">
      <c r="B45" s="44" t="s">
        <v>65</v>
      </c>
      <c r="C45" s="45" t="s">
        <v>66</v>
      </c>
      <c r="D45" s="46">
        <v>0</v>
      </c>
      <c r="E45" s="46">
        <v>1163429294</v>
      </c>
      <c r="F45" s="46">
        <v>0</v>
      </c>
      <c r="G45" s="46">
        <v>1163429294</v>
      </c>
      <c r="H45" s="46">
        <v>921724339</v>
      </c>
      <c r="I45" s="46">
        <f t="shared" si="2"/>
        <v>-241704955</v>
      </c>
      <c r="J45" s="47">
        <f t="shared" si="3"/>
        <v>79.224783470167637</v>
      </c>
    </row>
    <row r="46" spans="2:10" ht="56.25" x14ac:dyDescent="0.2">
      <c r="B46" s="40" t="s">
        <v>67</v>
      </c>
      <c r="C46" s="41" t="s">
        <v>68</v>
      </c>
      <c r="D46" s="42">
        <v>0</v>
      </c>
      <c r="E46" s="42">
        <v>725110000</v>
      </c>
      <c r="F46" s="42">
        <v>0</v>
      </c>
      <c r="G46" s="42">
        <v>725110000</v>
      </c>
      <c r="H46" s="42">
        <v>507577000</v>
      </c>
      <c r="I46" s="42">
        <f t="shared" si="2"/>
        <v>-217533000</v>
      </c>
      <c r="J46" s="43">
        <f t="shared" si="3"/>
        <v>70</v>
      </c>
    </row>
    <row r="47" spans="2:10" ht="56.25" x14ac:dyDescent="0.2">
      <c r="B47" s="28" t="s">
        <v>69</v>
      </c>
      <c r="C47" s="29" t="s">
        <v>70</v>
      </c>
      <c r="D47" s="30">
        <v>0</v>
      </c>
      <c r="E47" s="30">
        <v>2050000000</v>
      </c>
      <c r="F47" s="30">
        <v>0</v>
      </c>
      <c r="G47" s="30">
        <v>2050000000</v>
      </c>
      <c r="H47" s="30">
        <v>1025000000</v>
      </c>
      <c r="I47" s="30">
        <f t="shared" si="2"/>
        <v>-1025000000</v>
      </c>
      <c r="J47" s="31">
        <f t="shared" si="3"/>
        <v>50</v>
      </c>
    </row>
    <row r="48" spans="2:10" ht="22.5" x14ac:dyDescent="0.2">
      <c r="B48" s="24" t="s">
        <v>71</v>
      </c>
      <c r="C48" s="25" t="s">
        <v>72</v>
      </c>
      <c r="D48" s="26">
        <f>D49+D50+D51+D52+D53+D54</f>
        <v>1378234389</v>
      </c>
      <c r="E48" s="26">
        <f t="shared" ref="E48:H48" si="11">E49+E50+E51+E52+E53+E54</f>
        <v>585828034</v>
      </c>
      <c r="F48" s="26">
        <f t="shared" si="11"/>
        <v>0</v>
      </c>
      <c r="G48" s="26">
        <f t="shared" si="11"/>
        <v>1964062423</v>
      </c>
      <c r="H48" s="26">
        <f t="shared" si="11"/>
        <v>1763698513</v>
      </c>
      <c r="I48" s="26">
        <f t="shared" si="2"/>
        <v>-200363910</v>
      </c>
      <c r="J48" s="27">
        <f t="shared" si="3"/>
        <v>89.798495829172538</v>
      </c>
    </row>
    <row r="49" spans="2:10" ht="12.75" customHeight="1" x14ac:dyDescent="0.2">
      <c r="B49" s="28" t="s">
        <v>73</v>
      </c>
      <c r="C49" s="29" t="s">
        <v>74</v>
      </c>
      <c r="D49" s="30">
        <v>880762579</v>
      </c>
      <c r="E49" s="30">
        <v>530022764</v>
      </c>
      <c r="F49" s="30">
        <v>0</v>
      </c>
      <c r="G49" s="30">
        <v>1410785343</v>
      </c>
      <c r="H49" s="30">
        <v>1410785343</v>
      </c>
      <c r="I49" s="30">
        <f t="shared" si="2"/>
        <v>0</v>
      </c>
      <c r="J49" s="31">
        <f t="shared" si="3"/>
        <v>100</v>
      </c>
    </row>
    <row r="50" spans="2:10" ht="12.75" customHeight="1" x14ac:dyDescent="0.2">
      <c r="B50" s="28" t="s">
        <v>75</v>
      </c>
      <c r="C50" s="29" t="s">
        <v>76</v>
      </c>
      <c r="D50" s="30">
        <v>63654000</v>
      </c>
      <c r="E50" s="30">
        <v>0</v>
      </c>
      <c r="F50" s="30">
        <v>0</v>
      </c>
      <c r="G50" s="30">
        <v>63654000</v>
      </c>
      <c r="H50" s="30">
        <v>17866500</v>
      </c>
      <c r="I50" s="30">
        <f t="shared" si="2"/>
        <v>-45787500</v>
      </c>
      <c r="J50" s="31">
        <f t="shared" si="3"/>
        <v>28.06814968423037</v>
      </c>
    </row>
    <row r="51" spans="2:10" ht="12.75" customHeight="1" x14ac:dyDescent="0.2">
      <c r="B51" s="28" t="s">
        <v>77</v>
      </c>
      <c r="C51" s="29" t="s">
        <v>78</v>
      </c>
      <c r="D51" s="30">
        <v>106090000</v>
      </c>
      <c r="E51" s="30">
        <v>0</v>
      </c>
      <c r="F51" s="30">
        <v>0</v>
      </c>
      <c r="G51" s="30">
        <v>106090000</v>
      </c>
      <c r="H51" s="30">
        <v>15549000</v>
      </c>
      <c r="I51" s="30">
        <f t="shared" si="2"/>
        <v>-90541000</v>
      </c>
      <c r="J51" s="31">
        <f t="shared" si="3"/>
        <v>14.656423791120746</v>
      </c>
    </row>
    <row r="52" spans="2:10" ht="12.75" customHeight="1" x14ac:dyDescent="0.2">
      <c r="B52" s="28" t="s">
        <v>79</v>
      </c>
      <c r="C52" s="29" t="s">
        <v>80</v>
      </c>
      <c r="D52" s="30">
        <v>263092400</v>
      </c>
      <c r="E52" s="30">
        <v>55805270</v>
      </c>
      <c r="F52" s="30">
        <v>0</v>
      </c>
      <c r="G52" s="30">
        <v>318897670</v>
      </c>
      <c r="H52" s="30">
        <v>318897670</v>
      </c>
      <c r="I52" s="30">
        <f t="shared" si="2"/>
        <v>0</v>
      </c>
      <c r="J52" s="31">
        <f t="shared" si="3"/>
        <v>100</v>
      </c>
    </row>
    <row r="53" spans="2:10" ht="12.75" customHeight="1" x14ac:dyDescent="0.2">
      <c r="B53" s="28" t="s">
        <v>81</v>
      </c>
      <c r="C53" s="29" t="s">
        <v>82</v>
      </c>
      <c r="D53" s="30">
        <v>54026410</v>
      </c>
      <c r="E53" s="30">
        <v>0</v>
      </c>
      <c r="F53" s="30">
        <v>0</v>
      </c>
      <c r="G53" s="30">
        <v>54026410</v>
      </c>
      <c r="H53" s="30">
        <v>600000</v>
      </c>
      <c r="I53" s="30">
        <f t="shared" si="2"/>
        <v>-53426410</v>
      </c>
      <c r="J53" s="31">
        <f t="shared" si="3"/>
        <v>1.110567961113833</v>
      </c>
    </row>
    <row r="54" spans="2:10" ht="12.75" customHeight="1" x14ac:dyDescent="0.2">
      <c r="B54" s="28" t="s">
        <v>83</v>
      </c>
      <c r="C54" s="29" t="s">
        <v>84</v>
      </c>
      <c r="D54" s="30">
        <v>10609000</v>
      </c>
      <c r="E54" s="30">
        <v>0</v>
      </c>
      <c r="F54" s="30">
        <v>0</v>
      </c>
      <c r="G54" s="30">
        <v>10609000</v>
      </c>
      <c r="H54" s="30">
        <v>0</v>
      </c>
      <c r="I54" s="30">
        <f t="shared" si="2"/>
        <v>-10609000</v>
      </c>
      <c r="J54" s="31">
        <f t="shared" si="3"/>
        <v>0</v>
      </c>
    </row>
    <row r="55" spans="2:10" ht="24.75" customHeight="1" x14ac:dyDescent="0.2">
      <c r="B55" s="24" t="s">
        <v>85</v>
      </c>
      <c r="C55" s="25" t="s">
        <v>86</v>
      </c>
      <c r="D55" s="26">
        <f>D56+D57+D58+D59</f>
        <v>136282959</v>
      </c>
      <c r="E55" s="26">
        <f t="shared" ref="E55:H55" si="12">E56+E57+E58+E59</f>
        <v>0</v>
      </c>
      <c r="F55" s="26">
        <f t="shared" si="12"/>
        <v>0</v>
      </c>
      <c r="G55" s="26">
        <f t="shared" si="12"/>
        <v>136282959</v>
      </c>
      <c r="H55" s="26">
        <f t="shared" si="12"/>
        <v>104709390</v>
      </c>
      <c r="I55" s="26">
        <f t="shared" si="2"/>
        <v>-31573569</v>
      </c>
      <c r="J55" s="27">
        <f t="shared" si="3"/>
        <v>76.832342626197303</v>
      </c>
    </row>
    <row r="56" spans="2:10" ht="12.75" customHeight="1" x14ac:dyDescent="0.2">
      <c r="B56" s="28" t="s">
        <v>87</v>
      </c>
      <c r="C56" s="29" t="s">
        <v>88</v>
      </c>
      <c r="D56" s="30">
        <v>15913500</v>
      </c>
      <c r="E56" s="30">
        <v>0</v>
      </c>
      <c r="F56" s="30">
        <v>0</v>
      </c>
      <c r="G56" s="30">
        <v>15913500</v>
      </c>
      <c r="H56" s="30">
        <v>366600</v>
      </c>
      <c r="I56" s="30">
        <f t="shared" si="2"/>
        <v>-15546900</v>
      </c>
      <c r="J56" s="31">
        <f t="shared" si="3"/>
        <v>2.3037044019228956</v>
      </c>
    </row>
    <row r="57" spans="2:10" ht="12.75" customHeight="1" x14ac:dyDescent="0.2">
      <c r="B57" s="28" t="s">
        <v>89</v>
      </c>
      <c r="C57" s="29" t="s">
        <v>90</v>
      </c>
      <c r="D57" s="30">
        <v>98180042</v>
      </c>
      <c r="E57" s="30">
        <v>0</v>
      </c>
      <c r="F57" s="30">
        <v>0</v>
      </c>
      <c r="G57" s="30">
        <v>98180042</v>
      </c>
      <c r="H57" s="30">
        <v>93706521</v>
      </c>
      <c r="I57" s="30">
        <f t="shared" si="2"/>
        <v>-4473521</v>
      </c>
      <c r="J57" s="31">
        <f t="shared" si="3"/>
        <v>95.4435535890278</v>
      </c>
    </row>
    <row r="58" spans="2:10" ht="12.75" customHeight="1" x14ac:dyDescent="0.2">
      <c r="B58" s="28" t="s">
        <v>91</v>
      </c>
      <c r="C58" s="29" t="s">
        <v>92</v>
      </c>
      <c r="D58" s="30">
        <v>21218000</v>
      </c>
      <c r="E58" s="30">
        <v>0</v>
      </c>
      <c r="F58" s="30">
        <v>0</v>
      </c>
      <c r="G58" s="30">
        <v>21218000</v>
      </c>
      <c r="H58" s="30">
        <v>7920000</v>
      </c>
      <c r="I58" s="30">
        <f t="shared" si="2"/>
        <v>-13298000</v>
      </c>
      <c r="J58" s="31">
        <f t="shared" si="3"/>
        <v>37.326798001696673</v>
      </c>
    </row>
    <row r="59" spans="2:10" ht="12.75" customHeight="1" x14ac:dyDescent="0.2">
      <c r="B59" s="28" t="s">
        <v>93</v>
      </c>
      <c r="C59" s="29" t="s">
        <v>94</v>
      </c>
      <c r="D59" s="30">
        <v>971417</v>
      </c>
      <c r="E59" s="30">
        <v>0</v>
      </c>
      <c r="F59" s="30">
        <v>0</v>
      </c>
      <c r="G59" s="30">
        <v>971417</v>
      </c>
      <c r="H59" s="30">
        <v>2716269</v>
      </c>
      <c r="I59" s="30">
        <f t="shared" si="2"/>
        <v>1744852</v>
      </c>
      <c r="J59" s="31">
        <f t="shared" si="3"/>
        <v>279.61925722938759</v>
      </c>
    </row>
    <row r="60" spans="2:10" ht="22.5" x14ac:dyDescent="0.2">
      <c r="B60" s="24" t="s">
        <v>95</v>
      </c>
      <c r="C60" s="25" t="s">
        <v>96</v>
      </c>
      <c r="D60" s="26">
        <f>D61+D62+D63</f>
        <v>559453797</v>
      </c>
      <c r="E60" s="26">
        <f t="shared" ref="E60:H60" si="13">E61+E62+E63</f>
        <v>0</v>
      </c>
      <c r="F60" s="26">
        <f t="shared" si="13"/>
        <v>0</v>
      </c>
      <c r="G60" s="26">
        <f t="shared" si="13"/>
        <v>559453797</v>
      </c>
      <c r="H60" s="26">
        <f t="shared" si="13"/>
        <v>963288306</v>
      </c>
      <c r="I60" s="26">
        <f t="shared" si="2"/>
        <v>403834509</v>
      </c>
      <c r="J60" s="27">
        <f t="shared" si="3"/>
        <v>172.18371046286777</v>
      </c>
    </row>
    <row r="61" spans="2:10" ht="22.5" x14ac:dyDescent="0.2">
      <c r="B61" s="28" t="s">
        <v>97</v>
      </c>
      <c r="C61" s="29" t="s">
        <v>98</v>
      </c>
      <c r="D61" s="30">
        <v>99300240</v>
      </c>
      <c r="E61" s="30">
        <v>0</v>
      </c>
      <c r="F61" s="30">
        <v>0</v>
      </c>
      <c r="G61" s="30">
        <v>99300240</v>
      </c>
      <c r="H61" s="30">
        <v>23867384</v>
      </c>
      <c r="I61" s="30">
        <f t="shared" si="2"/>
        <v>-75432856</v>
      </c>
      <c r="J61" s="31">
        <f t="shared" si="3"/>
        <v>24.035575342013271</v>
      </c>
    </row>
    <row r="62" spans="2:10" ht="22.5" x14ac:dyDescent="0.2">
      <c r="B62" s="28" t="s">
        <v>99</v>
      </c>
      <c r="C62" s="29" t="s">
        <v>100</v>
      </c>
      <c r="D62" s="30">
        <v>439221945</v>
      </c>
      <c r="E62" s="30">
        <v>0</v>
      </c>
      <c r="F62" s="30">
        <v>0</v>
      </c>
      <c r="G62" s="30">
        <v>439221945</v>
      </c>
      <c r="H62" s="30">
        <v>710099554</v>
      </c>
      <c r="I62" s="30">
        <f t="shared" si="2"/>
        <v>270877609</v>
      </c>
      <c r="J62" s="31">
        <f t="shared" si="3"/>
        <v>161.6721482347609</v>
      </c>
    </row>
    <row r="63" spans="2:10" ht="22.5" x14ac:dyDescent="0.2">
      <c r="B63" s="28" t="s">
        <v>101</v>
      </c>
      <c r="C63" s="29" t="s">
        <v>102</v>
      </c>
      <c r="D63" s="30">
        <v>20931612</v>
      </c>
      <c r="E63" s="30">
        <v>0</v>
      </c>
      <c r="F63" s="30">
        <v>0</v>
      </c>
      <c r="G63" s="30">
        <v>20931612</v>
      </c>
      <c r="H63" s="30">
        <v>229321368</v>
      </c>
      <c r="I63" s="30">
        <f t="shared" si="2"/>
        <v>208389756</v>
      </c>
      <c r="J63" s="31">
        <f t="shared" si="3"/>
        <v>1095.5743303478012</v>
      </c>
    </row>
    <row r="64" spans="2:10" ht="23.25" customHeight="1" x14ac:dyDescent="0.2">
      <c r="B64" s="24" t="s">
        <v>103</v>
      </c>
      <c r="C64" s="25" t="s">
        <v>104</v>
      </c>
      <c r="D64" s="26">
        <f>D65+D66</f>
        <v>9600000000</v>
      </c>
      <c r="E64" s="26">
        <f t="shared" ref="E64:H64" si="14">E65+E66</f>
        <v>1672772188</v>
      </c>
      <c r="F64" s="26">
        <f t="shared" si="14"/>
        <v>0</v>
      </c>
      <c r="G64" s="26">
        <f t="shared" si="14"/>
        <v>11272772188</v>
      </c>
      <c r="H64" s="26">
        <f t="shared" si="14"/>
        <v>11503808026.040001</v>
      </c>
      <c r="I64" s="26">
        <f t="shared" si="2"/>
        <v>231035838.04000092</v>
      </c>
      <c r="J64" s="27">
        <f t="shared" si="3"/>
        <v>102.04950330040326</v>
      </c>
    </row>
    <row r="65" spans="2:10" ht="22.5" x14ac:dyDescent="0.2">
      <c r="B65" s="28" t="s">
        <v>105</v>
      </c>
      <c r="C65" s="29" t="s">
        <v>106</v>
      </c>
      <c r="D65" s="30">
        <v>9000000000</v>
      </c>
      <c r="E65" s="30">
        <v>1672772188</v>
      </c>
      <c r="F65" s="30">
        <v>0</v>
      </c>
      <c r="G65" s="30">
        <v>10672772188</v>
      </c>
      <c r="H65" s="30">
        <v>4876765409.04</v>
      </c>
      <c r="I65" s="30">
        <f t="shared" si="2"/>
        <v>-5796006778.96</v>
      </c>
      <c r="J65" s="31">
        <f t="shared" si="3"/>
        <v>45.69352107527623</v>
      </c>
    </row>
    <row r="66" spans="2:10" ht="23.25" thickBot="1" x14ac:dyDescent="0.25">
      <c r="B66" s="44" t="s">
        <v>107</v>
      </c>
      <c r="C66" s="45" t="s">
        <v>108</v>
      </c>
      <c r="D66" s="46">
        <v>600000000</v>
      </c>
      <c r="E66" s="46">
        <v>0</v>
      </c>
      <c r="F66" s="46">
        <v>0</v>
      </c>
      <c r="G66" s="46">
        <v>600000000</v>
      </c>
      <c r="H66" s="46">
        <v>6627042617</v>
      </c>
      <c r="I66" s="46">
        <f t="shared" si="2"/>
        <v>6027042617</v>
      </c>
      <c r="J66" s="47">
        <f t="shared" si="3"/>
        <v>1104.5071028333334</v>
      </c>
    </row>
    <row r="67" spans="2:10" ht="15.75" customHeight="1" x14ac:dyDescent="0.2">
      <c r="B67" s="48" t="s">
        <v>109</v>
      </c>
      <c r="C67" s="49" t="s">
        <v>110</v>
      </c>
      <c r="D67" s="50">
        <f>D68+D79+D81+D84</f>
        <v>2365000000</v>
      </c>
      <c r="E67" s="50">
        <f t="shared" ref="E67:H67" si="15">E68+E79+E81+E84</f>
        <v>41105101320</v>
      </c>
      <c r="F67" s="50">
        <f t="shared" si="15"/>
        <v>0</v>
      </c>
      <c r="G67" s="50">
        <f t="shared" si="15"/>
        <v>43470101320</v>
      </c>
      <c r="H67" s="50">
        <f t="shared" si="15"/>
        <v>31291639645.080002</v>
      </c>
      <c r="I67" s="50">
        <f t="shared" si="2"/>
        <v>-12178461674.919998</v>
      </c>
      <c r="J67" s="51">
        <f t="shared" si="3"/>
        <v>71.984280447681286</v>
      </c>
    </row>
    <row r="68" spans="2:10" ht="22.5" x14ac:dyDescent="0.2">
      <c r="B68" s="24" t="s">
        <v>111</v>
      </c>
      <c r="C68" s="25" t="s">
        <v>112</v>
      </c>
      <c r="D68" s="26">
        <f>D69+D70+D71+D72+D73+D74+D75+D76+D77+D78</f>
        <v>0</v>
      </c>
      <c r="E68" s="26">
        <f t="shared" ref="E68:H68" si="16">E69+E70+E71+E72+E73+E74+E75+E76+E77+E78</f>
        <v>41038952698</v>
      </c>
      <c r="F68" s="26">
        <f t="shared" si="16"/>
        <v>0</v>
      </c>
      <c r="G68" s="26">
        <f t="shared" si="16"/>
        <v>41038952698</v>
      </c>
      <c r="H68" s="26">
        <f t="shared" si="16"/>
        <v>29446615463</v>
      </c>
      <c r="I68" s="26">
        <f t="shared" si="2"/>
        <v>-11592337235</v>
      </c>
      <c r="J68" s="27">
        <f t="shared" si="3"/>
        <v>71.752843401471736</v>
      </c>
    </row>
    <row r="69" spans="2:10" ht="33.75" x14ac:dyDescent="0.2">
      <c r="B69" s="28" t="s">
        <v>113</v>
      </c>
      <c r="C69" s="29" t="s">
        <v>114</v>
      </c>
      <c r="D69" s="30">
        <v>0</v>
      </c>
      <c r="E69" s="30">
        <v>2276385127</v>
      </c>
      <c r="F69" s="30">
        <v>0</v>
      </c>
      <c r="G69" s="30">
        <v>2276385127</v>
      </c>
      <c r="H69" s="30">
        <v>2276385127</v>
      </c>
      <c r="I69" s="30">
        <f t="shared" si="2"/>
        <v>0</v>
      </c>
      <c r="J69" s="31">
        <f t="shared" si="3"/>
        <v>100</v>
      </c>
    </row>
    <row r="70" spans="2:10" ht="22.5" x14ac:dyDescent="0.2">
      <c r="B70" s="28" t="s">
        <v>115</v>
      </c>
      <c r="C70" s="29" t="s">
        <v>116</v>
      </c>
      <c r="D70" s="30">
        <v>0</v>
      </c>
      <c r="E70" s="30">
        <v>19558075912</v>
      </c>
      <c r="F70" s="30">
        <v>0</v>
      </c>
      <c r="G70" s="30">
        <v>19558075912</v>
      </c>
      <c r="H70" s="30">
        <v>19558075912</v>
      </c>
      <c r="I70" s="30">
        <f t="shared" si="2"/>
        <v>0</v>
      </c>
      <c r="J70" s="31">
        <f t="shared" si="3"/>
        <v>100</v>
      </c>
    </row>
    <row r="71" spans="2:10" ht="22.5" x14ac:dyDescent="0.2">
      <c r="B71" s="28" t="s">
        <v>117</v>
      </c>
      <c r="C71" s="29" t="s">
        <v>118</v>
      </c>
      <c r="D71" s="30">
        <v>0</v>
      </c>
      <c r="E71" s="30">
        <v>345784841</v>
      </c>
      <c r="F71" s="30">
        <v>0</v>
      </c>
      <c r="G71" s="30">
        <v>345784841</v>
      </c>
      <c r="H71" s="30">
        <v>345784841</v>
      </c>
      <c r="I71" s="30">
        <f t="shared" si="2"/>
        <v>0</v>
      </c>
      <c r="J71" s="31">
        <f t="shared" si="3"/>
        <v>100</v>
      </c>
    </row>
    <row r="72" spans="2:10" ht="33.75" x14ac:dyDescent="0.2">
      <c r="B72" s="28" t="s">
        <v>119</v>
      </c>
      <c r="C72" s="29" t="s">
        <v>120</v>
      </c>
      <c r="D72" s="30">
        <v>0</v>
      </c>
      <c r="E72" s="30">
        <v>116985318</v>
      </c>
      <c r="F72" s="30">
        <v>0</v>
      </c>
      <c r="G72" s="30">
        <v>116985318</v>
      </c>
      <c r="H72" s="30">
        <v>116985318</v>
      </c>
      <c r="I72" s="30">
        <f t="shared" si="2"/>
        <v>0</v>
      </c>
      <c r="J72" s="31">
        <f t="shared" si="3"/>
        <v>100</v>
      </c>
    </row>
    <row r="73" spans="2:10" ht="33.75" x14ac:dyDescent="0.2">
      <c r="B73" s="28" t="s">
        <v>121</v>
      </c>
      <c r="C73" s="29" t="s">
        <v>122</v>
      </c>
      <c r="D73" s="30">
        <v>0</v>
      </c>
      <c r="E73" s="30">
        <v>15998472086</v>
      </c>
      <c r="F73" s="30">
        <v>0</v>
      </c>
      <c r="G73" s="30">
        <v>15998472086</v>
      </c>
      <c r="H73" s="30">
        <v>4406134851</v>
      </c>
      <c r="I73" s="30">
        <f t="shared" si="2"/>
        <v>-11592337235</v>
      </c>
      <c r="J73" s="31">
        <f t="shared" si="3"/>
        <v>27.540972833622885</v>
      </c>
    </row>
    <row r="74" spans="2:10" ht="33.75" x14ac:dyDescent="0.2">
      <c r="B74" s="28" t="s">
        <v>123</v>
      </c>
      <c r="C74" s="29" t="s">
        <v>124</v>
      </c>
      <c r="D74" s="30">
        <v>0</v>
      </c>
      <c r="E74" s="30">
        <v>90792998</v>
      </c>
      <c r="F74" s="30">
        <v>0</v>
      </c>
      <c r="G74" s="30">
        <v>90792998</v>
      </c>
      <c r="H74" s="30">
        <v>90792998</v>
      </c>
      <c r="I74" s="30">
        <f t="shared" si="2"/>
        <v>0</v>
      </c>
      <c r="J74" s="31">
        <f t="shared" si="3"/>
        <v>100</v>
      </c>
    </row>
    <row r="75" spans="2:10" ht="22.5" x14ac:dyDescent="0.2">
      <c r="B75" s="28" t="s">
        <v>125</v>
      </c>
      <c r="C75" s="29" t="s">
        <v>126</v>
      </c>
      <c r="D75" s="30">
        <v>0</v>
      </c>
      <c r="E75" s="30">
        <v>655710697</v>
      </c>
      <c r="F75" s="30">
        <v>0</v>
      </c>
      <c r="G75" s="30">
        <v>655710697</v>
      </c>
      <c r="H75" s="30">
        <v>655710697</v>
      </c>
      <c r="I75" s="30">
        <f t="shared" si="2"/>
        <v>0</v>
      </c>
      <c r="J75" s="31">
        <f t="shared" si="3"/>
        <v>100</v>
      </c>
    </row>
    <row r="76" spans="2:10" x14ac:dyDescent="0.2">
      <c r="B76" s="28" t="s">
        <v>127</v>
      </c>
      <c r="C76" s="29" t="s">
        <v>2</v>
      </c>
      <c r="D76" s="30">
        <v>0</v>
      </c>
      <c r="E76" s="30">
        <v>245677678</v>
      </c>
      <c r="F76" s="30">
        <v>0</v>
      </c>
      <c r="G76" s="30">
        <v>245677678</v>
      </c>
      <c r="H76" s="30">
        <v>245677678</v>
      </c>
      <c r="I76" s="30">
        <f t="shared" si="2"/>
        <v>0</v>
      </c>
      <c r="J76" s="31">
        <f t="shared" si="3"/>
        <v>100</v>
      </c>
    </row>
    <row r="77" spans="2:10" ht="22.5" x14ac:dyDescent="0.2">
      <c r="B77" s="28" t="s">
        <v>128</v>
      </c>
      <c r="C77" s="29" t="s">
        <v>129</v>
      </c>
      <c r="D77" s="30">
        <v>0</v>
      </c>
      <c r="E77" s="30">
        <v>561764310</v>
      </c>
      <c r="F77" s="30">
        <v>0</v>
      </c>
      <c r="G77" s="30">
        <v>561764310</v>
      </c>
      <c r="H77" s="30">
        <v>561764310</v>
      </c>
      <c r="I77" s="30">
        <f t="shared" si="2"/>
        <v>0</v>
      </c>
      <c r="J77" s="31">
        <f t="shared" si="3"/>
        <v>100</v>
      </c>
    </row>
    <row r="78" spans="2:10" ht="22.5" x14ac:dyDescent="0.2">
      <c r="B78" s="28" t="s">
        <v>130</v>
      </c>
      <c r="C78" s="29" t="s">
        <v>131</v>
      </c>
      <c r="D78" s="30">
        <v>0</v>
      </c>
      <c r="E78" s="30">
        <v>1189303731</v>
      </c>
      <c r="F78" s="30">
        <v>0</v>
      </c>
      <c r="G78" s="30">
        <v>1189303731</v>
      </c>
      <c r="H78" s="30">
        <v>1189303731</v>
      </c>
      <c r="I78" s="30">
        <f t="shared" ref="I78:I118" si="17">H78-G78</f>
        <v>0</v>
      </c>
      <c r="J78" s="31">
        <f t="shared" ref="J78:J118" si="18">H78/G78*100</f>
        <v>100</v>
      </c>
    </row>
    <row r="79" spans="2:10" ht="22.5" x14ac:dyDescent="0.2">
      <c r="B79" s="24" t="s">
        <v>132</v>
      </c>
      <c r="C79" s="25" t="s">
        <v>133</v>
      </c>
      <c r="D79" s="26">
        <f>D80</f>
        <v>300000000</v>
      </c>
      <c r="E79" s="26">
        <f t="shared" ref="E79:H79" si="19">E80</f>
        <v>7936202</v>
      </c>
      <c r="F79" s="26">
        <f t="shared" si="19"/>
        <v>0</v>
      </c>
      <c r="G79" s="26">
        <f t="shared" si="19"/>
        <v>307936202</v>
      </c>
      <c r="H79" s="26">
        <f t="shared" si="19"/>
        <v>331707793.97000003</v>
      </c>
      <c r="I79" s="26">
        <f t="shared" si="17"/>
        <v>23771591.970000029</v>
      </c>
      <c r="J79" s="27">
        <f t="shared" si="18"/>
        <v>107.7196483607991</v>
      </c>
    </row>
    <row r="80" spans="2:10" ht="22.5" x14ac:dyDescent="0.2">
      <c r="B80" s="28" t="s">
        <v>134</v>
      </c>
      <c r="C80" s="29" t="s">
        <v>135</v>
      </c>
      <c r="D80" s="30">
        <v>300000000</v>
      </c>
      <c r="E80" s="30">
        <v>7936202</v>
      </c>
      <c r="F80" s="30">
        <v>0</v>
      </c>
      <c r="G80" s="30">
        <v>307936202</v>
      </c>
      <c r="H80" s="30">
        <v>331707793.97000003</v>
      </c>
      <c r="I80" s="30">
        <f t="shared" si="17"/>
        <v>23771591.970000029</v>
      </c>
      <c r="J80" s="31">
        <f t="shared" si="18"/>
        <v>107.7196483607991</v>
      </c>
    </row>
    <row r="81" spans="2:10" ht="22.5" x14ac:dyDescent="0.2">
      <c r="B81" s="24" t="s">
        <v>136</v>
      </c>
      <c r="C81" s="25" t="s">
        <v>137</v>
      </c>
      <c r="D81" s="26">
        <f>D82+D83</f>
        <v>65000000</v>
      </c>
      <c r="E81" s="26">
        <f t="shared" ref="E81:H81" si="20">E82+E83</f>
        <v>58212420</v>
      </c>
      <c r="F81" s="26">
        <f t="shared" si="20"/>
        <v>0</v>
      </c>
      <c r="G81" s="26">
        <f t="shared" si="20"/>
        <v>123212420</v>
      </c>
      <c r="H81" s="26">
        <f t="shared" si="20"/>
        <v>166921806.11000001</v>
      </c>
      <c r="I81" s="26">
        <f t="shared" si="17"/>
        <v>43709386.110000014</v>
      </c>
      <c r="J81" s="27">
        <f t="shared" si="18"/>
        <v>135.47482153990646</v>
      </c>
    </row>
    <row r="82" spans="2:10" ht="22.5" x14ac:dyDescent="0.2">
      <c r="B82" s="28" t="s">
        <v>138</v>
      </c>
      <c r="C82" s="29" t="s">
        <v>139</v>
      </c>
      <c r="D82" s="30">
        <v>65000000</v>
      </c>
      <c r="E82" s="30">
        <v>0</v>
      </c>
      <c r="F82" s="30">
        <v>0</v>
      </c>
      <c r="G82" s="30">
        <v>65000000</v>
      </c>
      <c r="H82" s="30">
        <v>108709386.11</v>
      </c>
      <c r="I82" s="30">
        <f t="shared" si="17"/>
        <v>43709386.109999999</v>
      </c>
      <c r="J82" s="31">
        <f t="shared" si="18"/>
        <v>167.24520939999999</v>
      </c>
    </row>
    <row r="83" spans="2:10" ht="22.5" x14ac:dyDescent="0.2">
      <c r="B83" s="28" t="s">
        <v>140</v>
      </c>
      <c r="C83" s="29" t="s">
        <v>141</v>
      </c>
      <c r="D83" s="30">
        <v>0</v>
      </c>
      <c r="E83" s="30">
        <v>58212420</v>
      </c>
      <c r="F83" s="30">
        <v>0</v>
      </c>
      <c r="G83" s="30">
        <v>58212420</v>
      </c>
      <c r="H83" s="30">
        <v>58212420</v>
      </c>
      <c r="I83" s="30">
        <f t="shared" si="17"/>
        <v>0</v>
      </c>
      <c r="J83" s="31">
        <f t="shared" si="18"/>
        <v>100</v>
      </c>
    </row>
    <row r="84" spans="2:10" ht="12.75" customHeight="1" x14ac:dyDescent="0.2">
      <c r="B84" s="24" t="s">
        <v>142</v>
      </c>
      <c r="C84" s="25" t="s">
        <v>143</v>
      </c>
      <c r="D84" s="26">
        <f>D85</f>
        <v>2000000000</v>
      </c>
      <c r="E84" s="26">
        <f t="shared" ref="E84:H84" si="21">E85</f>
        <v>0</v>
      </c>
      <c r="F84" s="26">
        <f t="shared" si="21"/>
        <v>0</v>
      </c>
      <c r="G84" s="26">
        <f t="shared" si="21"/>
        <v>2000000000</v>
      </c>
      <c r="H84" s="26">
        <f t="shared" si="21"/>
        <v>1346394582</v>
      </c>
      <c r="I84" s="26">
        <f t="shared" si="17"/>
        <v>-653605418</v>
      </c>
      <c r="J84" s="27">
        <f t="shared" si="18"/>
        <v>67.319729100000004</v>
      </c>
    </row>
    <row r="85" spans="2:10" ht="12.75" customHeight="1" x14ac:dyDescent="0.2">
      <c r="B85" s="28" t="s">
        <v>144</v>
      </c>
      <c r="C85" s="29" t="s">
        <v>145</v>
      </c>
      <c r="D85" s="30">
        <v>2000000000</v>
      </c>
      <c r="E85" s="30">
        <v>0</v>
      </c>
      <c r="F85" s="30">
        <v>0</v>
      </c>
      <c r="G85" s="30">
        <v>2000000000</v>
      </c>
      <c r="H85" s="30">
        <v>1346394582</v>
      </c>
      <c r="I85" s="30">
        <f t="shared" si="17"/>
        <v>-653605418</v>
      </c>
      <c r="J85" s="31">
        <f t="shared" si="18"/>
        <v>67.319729100000004</v>
      </c>
    </row>
    <row r="86" spans="2:10" ht="15.75" customHeight="1" thickBot="1" x14ac:dyDescent="0.25">
      <c r="B86" s="52" t="s">
        <v>146</v>
      </c>
      <c r="C86" s="53" t="s">
        <v>147</v>
      </c>
      <c r="D86" s="54">
        <f>D87</f>
        <v>6379359995</v>
      </c>
      <c r="E86" s="54">
        <f t="shared" ref="E86:H86" si="22">E87</f>
        <v>0</v>
      </c>
      <c r="F86" s="54">
        <f t="shared" si="22"/>
        <v>0</v>
      </c>
      <c r="G86" s="54">
        <f t="shared" si="22"/>
        <v>6379359995</v>
      </c>
      <c r="H86" s="54">
        <f t="shared" si="22"/>
        <v>5655436454.3299999</v>
      </c>
      <c r="I86" s="54">
        <f t="shared" si="17"/>
        <v>-723923540.67000008</v>
      </c>
      <c r="J86" s="55">
        <f t="shared" si="18"/>
        <v>88.652097683194</v>
      </c>
    </row>
    <row r="87" spans="2:10" ht="33.75" customHeight="1" x14ac:dyDescent="0.2">
      <c r="B87" s="56" t="s">
        <v>148</v>
      </c>
      <c r="C87" s="57" t="s">
        <v>149</v>
      </c>
      <c r="D87" s="58">
        <f>D88+D89</f>
        <v>6379359995</v>
      </c>
      <c r="E87" s="58">
        <f t="shared" ref="E87:H87" si="23">E88+E89</f>
        <v>0</v>
      </c>
      <c r="F87" s="58">
        <f t="shared" si="23"/>
        <v>0</v>
      </c>
      <c r="G87" s="58">
        <f t="shared" si="23"/>
        <v>6379359995</v>
      </c>
      <c r="H87" s="58">
        <f t="shared" si="23"/>
        <v>5655436454.3299999</v>
      </c>
      <c r="I87" s="58">
        <f t="shared" si="17"/>
        <v>-723923540.67000008</v>
      </c>
      <c r="J87" s="59">
        <f t="shared" si="18"/>
        <v>88.652097683194</v>
      </c>
    </row>
    <row r="88" spans="2:10" ht="22.5" x14ac:dyDescent="0.2">
      <c r="B88" s="28" t="s">
        <v>150</v>
      </c>
      <c r="C88" s="29" t="s">
        <v>151</v>
      </c>
      <c r="D88" s="30">
        <v>6354359995</v>
      </c>
      <c r="E88" s="30">
        <v>0</v>
      </c>
      <c r="F88" s="30">
        <v>0</v>
      </c>
      <c r="G88" s="30">
        <v>6354359995</v>
      </c>
      <c r="H88" s="30">
        <v>5655436454.3299999</v>
      </c>
      <c r="I88" s="30">
        <f t="shared" si="17"/>
        <v>-698923540.67000008</v>
      </c>
      <c r="J88" s="31">
        <f t="shared" si="18"/>
        <v>89.000882209696087</v>
      </c>
    </row>
    <row r="89" spans="2:10" ht="22.5" x14ac:dyDescent="0.2">
      <c r="B89" s="28" t="s">
        <v>152</v>
      </c>
      <c r="C89" s="29" t="s">
        <v>153</v>
      </c>
      <c r="D89" s="30">
        <v>25000000</v>
      </c>
      <c r="E89" s="30">
        <v>0</v>
      </c>
      <c r="F89" s="30">
        <v>0</v>
      </c>
      <c r="G89" s="30">
        <v>25000000</v>
      </c>
      <c r="H89" s="30">
        <v>0</v>
      </c>
      <c r="I89" s="30">
        <f t="shared" si="17"/>
        <v>-25000000</v>
      </c>
      <c r="J89" s="31">
        <f t="shared" si="18"/>
        <v>0</v>
      </c>
    </row>
    <row r="90" spans="2:10" ht="21.75" customHeight="1" x14ac:dyDescent="0.2">
      <c r="B90" s="19" t="s">
        <v>154</v>
      </c>
      <c r="C90" s="20" t="s">
        <v>155</v>
      </c>
      <c r="D90" s="22">
        <f>D91</f>
        <v>103099652260</v>
      </c>
      <c r="E90" s="22">
        <f t="shared" ref="E90:H90" si="24">E91</f>
        <v>15861967826</v>
      </c>
      <c r="F90" s="22">
        <f t="shared" si="24"/>
        <v>0</v>
      </c>
      <c r="G90" s="22">
        <f t="shared" si="24"/>
        <v>118961620086</v>
      </c>
      <c r="H90" s="22">
        <f t="shared" si="24"/>
        <v>112217776717</v>
      </c>
      <c r="I90" s="22">
        <f t="shared" si="17"/>
        <v>-6743843369</v>
      </c>
      <c r="J90" s="23">
        <f t="shared" si="18"/>
        <v>94.331076389070077</v>
      </c>
    </row>
    <row r="91" spans="2:10" ht="22.5" x14ac:dyDescent="0.2">
      <c r="B91" s="19" t="s">
        <v>156</v>
      </c>
      <c r="C91" s="20" t="s">
        <v>157</v>
      </c>
      <c r="D91" s="22">
        <f>D92+D96+D98+D100</f>
        <v>103099652260</v>
      </c>
      <c r="E91" s="22">
        <f t="shared" ref="E91:H91" si="25">E92+E96+E98+E100</f>
        <v>15861967826</v>
      </c>
      <c r="F91" s="22">
        <f t="shared" si="25"/>
        <v>0</v>
      </c>
      <c r="G91" s="22">
        <f t="shared" si="25"/>
        <v>118961620086</v>
      </c>
      <c r="H91" s="22">
        <f t="shared" si="25"/>
        <v>112217776717</v>
      </c>
      <c r="I91" s="22">
        <f t="shared" si="17"/>
        <v>-6743843369</v>
      </c>
      <c r="J91" s="23">
        <f t="shared" si="18"/>
        <v>94.331076389070077</v>
      </c>
    </row>
    <row r="92" spans="2:10" ht="22.5" x14ac:dyDescent="0.2">
      <c r="B92" s="24" t="s">
        <v>158</v>
      </c>
      <c r="C92" s="25" t="s">
        <v>159</v>
      </c>
      <c r="D92" s="26">
        <f>D93+D94+D95</f>
        <v>103099652260</v>
      </c>
      <c r="E92" s="26">
        <f t="shared" ref="E92:H92" si="26">E93+E94+E95</f>
        <v>10145313097</v>
      </c>
      <c r="F92" s="26">
        <f t="shared" si="26"/>
        <v>0</v>
      </c>
      <c r="G92" s="26">
        <f t="shared" si="26"/>
        <v>113244965357</v>
      </c>
      <c r="H92" s="26">
        <f t="shared" si="26"/>
        <v>106501121988</v>
      </c>
      <c r="I92" s="26">
        <f t="shared" si="17"/>
        <v>-6743843369</v>
      </c>
      <c r="J92" s="27">
        <f t="shared" si="18"/>
        <v>94.044906678420261</v>
      </c>
    </row>
    <row r="93" spans="2:10" ht="12.75" customHeight="1" x14ac:dyDescent="0.2">
      <c r="B93" s="28" t="s">
        <v>160</v>
      </c>
      <c r="C93" s="29" t="s">
        <v>161</v>
      </c>
      <c r="D93" s="30">
        <v>101157642473</v>
      </c>
      <c r="E93" s="30">
        <v>4470065203</v>
      </c>
      <c r="F93" s="30">
        <v>0</v>
      </c>
      <c r="G93" s="30">
        <v>105627707676</v>
      </c>
      <c r="H93" s="30">
        <v>98883864307</v>
      </c>
      <c r="I93" s="30">
        <f t="shared" si="17"/>
        <v>-6743843369</v>
      </c>
      <c r="J93" s="31">
        <f t="shared" si="18"/>
        <v>93.615459885122277</v>
      </c>
    </row>
    <row r="94" spans="2:10" ht="12.75" customHeight="1" x14ac:dyDescent="0.2">
      <c r="B94" s="28" t="s">
        <v>162</v>
      </c>
      <c r="C94" s="29" t="s">
        <v>163</v>
      </c>
      <c r="D94" s="30">
        <v>0</v>
      </c>
      <c r="E94" s="30">
        <v>1335545787</v>
      </c>
      <c r="F94" s="30">
        <v>0</v>
      </c>
      <c r="G94" s="30">
        <v>1335545787</v>
      </c>
      <c r="H94" s="30">
        <v>1335545787</v>
      </c>
      <c r="I94" s="30">
        <f t="shared" si="17"/>
        <v>0</v>
      </c>
      <c r="J94" s="31">
        <f t="shared" si="18"/>
        <v>100</v>
      </c>
    </row>
    <row r="95" spans="2:10" ht="12.75" customHeight="1" x14ac:dyDescent="0.2">
      <c r="B95" s="28" t="s">
        <v>164</v>
      </c>
      <c r="C95" s="29" t="s">
        <v>165</v>
      </c>
      <c r="D95" s="30">
        <v>1942009787</v>
      </c>
      <c r="E95" s="30">
        <v>4339702107</v>
      </c>
      <c r="F95" s="30">
        <v>0</v>
      </c>
      <c r="G95" s="30">
        <v>6281711894</v>
      </c>
      <c r="H95" s="30">
        <v>6281711894</v>
      </c>
      <c r="I95" s="30">
        <f t="shared" si="17"/>
        <v>0</v>
      </c>
      <c r="J95" s="31">
        <f t="shared" si="18"/>
        <v>100</v>
      </c>
    </row>
    <row r="96" spans="2:10" ht="33.75" customHeight="1" x14ac:dyDescent="0.2">
      <c r="B96" s="24" t="s">
        <v>166</v>
      </c>
      <c r="C96" s="25" t="s">
        <v>167</v>
      </c>
      <c r="D96" s="26">
        <f>D97</f>
        <v>0</v>
      </c>
      <c r="E96" s="26">
        <f t="shared" ref="E96:H96" si="27">E97</f>
        <v>251713270</v>
      </c>
      <c r="F96" s="26">
        <f t="shared" si="27"/>
        <v>0</v>
      </c>
      <c r="G96" s="26">
        <f t="shared" si="27"/>
        <v>251713270</v>
      </c>
      <c r="H96" s="26">
        <f t="shared" si="27"/>
        <v>251713270</v>
      </c>
      <c r="I96" s="26">
        <f t="shared" si="17"/>
        <v>0</v>
      </c>
      <c r="J96" s="27">
        <f t="shared" si="18"/>
        <v>100</v>
      </c>
    </row>
    <row r="97" spans="2:10" ht="22.5" x14ac:dyDescent="0.2">
      <c r="B97" s="28" t="s">
        <v>168</v>
      </c>
      <c r="C97" s="29" t="s">
        <v>169</v>
      </c>
      <c r="D97" s="30">
        <v>0</v>
      </c>
      <c r="E97" s="30">
        <v>251713270</v>
      </c>
      <c r="F97" s="30">
        <v>0</v>
      </c>
      <c r="G97" s="30">
        <v>251713270</v>
      </c>
      <c r="H97" s="30">
        <v>251713270</v>
      </c>
      <c r="I97" s="30">
        <f t="shared" si="17"/>
        <v>0</v>
      </c>
      <c r="J97" s="31">
        <f t="shared" si="18"/>
        <v>100</v>
      </c>
    </row>
    <row r="98" spans="2:10" ht="56.25" x14ac:dyDescent="0.2">
      <c r="B98" s="24" t="s">
        <v>170</v>
      </c>
      <c r="C98" s="25" t="s">
        <v>171</v>
      </c>
      <c r="D98" s="26">
        <f>D99</f>
        <v>0</v>
      </c>
      <c r="E98" s="26">
        <f t="shared" ref="E98:H98" si="28">E99</f>
        <v>1177003814</v>
      </c>
      <c r="F98" s="26">
        <f t="shared" si="28"/>
        <v>0</v>
      </c>
      <c r="G98" s="26">
        <f t="shared" si="28"/>
        <v>1177003814</v>
      </c>
      <c r="H98" s="26">
        <f t="shared" si="28"/>
        <v>1177003814</v>
      </c>
      <c r="I98" s="26">
        <f t="shared" si="17"/>
        <v>0</v>
      </c>
      <c r="J98" s="27">
        <f t="shared" si="18"/>
        <v>100</v>
      </c>
    </row>
    <row r="99" spans="2:10" ht="33.75" x14ac:dyDescent="0.2">
      <c r="B99" s="28" t="s">
        <v>172</v>
      </c>
      <c r="C99" s="29" t="s">
        <v>173</v>
      </c>
      <c r="D99" s="30">
        <v>0</v>
      </c>
      <c r="E99" s="30">
        <v>1177003814</v>
      </c>
      <c r="F99" s="30">
        <v>0</v>
      </c>
      <c r="G99" s="30">
        <v>1177003814</v>
      </c>
      <c r="H99" s="30">
        <v>1177003814</v>
      </c>
      <c r="I99" s="30">
        <f t="shared" si="17"/>
        <v>0</v>
      </c>
      <c r="J99" s="31">
        <f t="shared" si="18"/>
        <v>100</v>
      </c>
    </row>
    <row r="100" spans="2:10" ht="22.5" x14ac:dyDescent="0.2">
      <c r="B100" s="24" t="s">
        <v>174</v>
      </c>
      <c r="C100" s="25" t="s">
        <v>175</v>
      </c>
      <c r="D100" s="26">
        <f>D101+D102</f>
        <v>0</v>
      </c>
      <c r="E100" s="26">
        <f t="shared" ref="E100:H100" si="29">E101+E102</f>
        <v>4287937645</v>
      </c>
      <c r="F100" s="26">
        <f t="shared" si="29"/>
        <v>0</v>
      </c>
      <c r="G100" s="26">
        <f t="shared" si="29"/>
        <v>4287937645</v>
      </c>
      <c r="H100" s="26">
        <f t="shared" si="29"/>
        <v>4287937645</v>
      </c>
      <c r="I100" s="26">
        <f t="shared" si="17"/>
        <v>0</v>
      </c>
      <c r="J100" s="27">
        <f t="shared" si="18"/>
        <v>100</v>
      </c>
    </row>
    <row r="101" spans="2:10" ht="33.75" x14ac:dyDescent="0.2">
      <c r="B101" s="28" t="s">
        <v>176</v>
      </c>
      <c r="C101" s="29" t="s">
        <v>177</v>
      </c>
      <c r="D101" s="30">
        <v>0</v>
      </c>
      <c r="E101" s="30">
        <v>3218475608</v>
      </c>
      <c r="F101" s="30">
        <v>0</v>
      </c>
      <c r="G101" s="30">
        <v>3218475608</v>
      </c>
      <c r="H101" s="30">
        <v>3218475608</v>
      </c>
      <c r="I101" s="30">
        <f t="shared" si="17"/>
        <v>0</v>
      </c>
      <c r="J101" s="31">
        <f t="shared" si="18"/>
        <v>100</v>
      </c>
    </row>
    <row r="102" spans="2:10" ht="22.5" x14ac:dyDescent="0.2">
      <c r="B102" s="28" t="s">
        <v>178</v>
      </c>
      <c r="C102" s="29" t="s">
        <v>179</v>
      </c>
      <c r="D102" s="30">
        <v>0</v>
      </c>
      <c r="E102" s="30">
        <v>1069462037</v>
      </c>
      <c r="F102" s="30">
        <v>0</v>
      </c>
      <c r="G102" s="30">
        <v>1069462037</v>
      </c>
      <c r="H102" s="30">
        <v>1069462037</v>
      </c>
      <c r="I102" s="30">
        <f t="shared" si="17"/>
        <v>0</v>
      </c>
      <c r="J102" s="31">
        <f t="shared" si="18"/>
        <v>100</v>
      </c>
    </row>
    <row r="103" spans="2:10" ht="22.5" x14ac:dyDescent="0.2">
      <c r="B103" s="19" t="s">
        <v>180</v>
      </c>
      <c r="C103" s="20" t="s">
        <v>181</v>
      </c>
      <c r="D103" s="22">
        <f>D104</f>
        <v>44953470345</v>
      </c>
      <c r="E103" s="22">
        <f t="shared" ref="E103:H103" si="30">E104</f>
        <v>623381590</v>
      </c>
      <c r="F103" s="22">
        <f t="shared" si="30"/>
        <v>0</v>
      </c>
      <c r="G103" s="22">
        <f t="shared" si="30"/>
        <v>45576851935</v>
      </c>
      <c r="H103" s="22">
        <f t="shared" si="30"/>
        <v>41926824886</v>
      </c>
      <c r="I103" s="22">
        <f t="shared" si="17"/>
        <v>-3650027049</v>
      </c>
      <c r="J103" s="23">
        <f t="shared" si="18"/>
        <v>91.991489332774606</v>
      </c>
    </row>
    <row r="104" spans="2:10" ht="12.75" customHeight="1" thickBot="1" x14ac:dyDescent="0.25">
      <c r="B104" s="52" t="s">
        <v>182</v>
      </c>
      <c r="C104" s="53" t="s">
        <v>183</v>
      </c>
      <c r="D104" s="54">
        <f>D105</f>
        <v>44953470345</v>
      </c>
      <c r="E104" s="54">
        <f t="shared" ref="E104:H104" si="31">E105</f>
        <v>623381590</v>
      </c>
      <c r="F104" s="54">
        <f t="shared" si="31"/>
        <v>0</v>
      </c>
      <c r="G104" s="54">
        <f t="shared" si="31"/>
        <v>45576851935</v>
      </c>
      <c r="H104" s="54">
        <f t="shared" si="31"/>
        <v>41926824886</v>
      </c>
      <c r="I104" s="54">
        <f t="shared" si="17"/>
        <v>-3650027049</v>
      </c>
      <c r="J104" s="55">
        <f t="shared" si="18"/>
        <v>91.991489332774606</v>
      </c>
    </row>
    <row r="105" spans="2:10" ht="21.75" customHeight="1" x14ac:dyDescent="0.2">
      <c r="B105" s="56" t="s">
        <v>184</v>
      </c>
      <c r="C105" s="57" t="s">
        <v>185</v>
      </c>
      <c r="D105" s="58">
        <f>D106+D107+D108</f>
        <v>44953470345</v>
      </c>
      <c r="E105" s="58">
        <f t="shared" ref="E105:H105" si="32">E106+E107+E108</f>
        <v>623381590</v>
      </c>
      <c r="F105" s="58">
        <f t="shared" si="32"/>
        <v>0</v>
      </c>
      <c r="G105" s="58">
        <f t="shared" si="32"/>
        <v>45576851935</v>
      </c>
      <c r="H105" s="58">
        <f t="shared" si="32"/>
        <v>41926824886</v>
      </c>
      <c r="I105" s="58">
        <f t="shared" si="17"/>
        <v>-3650027049</v>
      </c>
      <c r="J105" s="59">
        <f t="shared" si="18"/>
        <v>91.991489332774606</v>
      </c>
    </row>
    <row r="106" spans="2:10" ht="12.75" customHeight="1" x14ac:dyDescent="0.2">
      <c r="B106" s="28" t="s">
        <v>186</v>
      </c>
      <c r="C106" s="29" t="s">
        <v>187</v>
      </c>
      <c r="D106" s="30">
        <v>42553470345</v>
      </c>
      <c r="E106" s="30">
        <v>208248132</v>
      </c>
      <c r="F106" s="30">
        <v>0</v>
      </c>
      <c r="G106" s="30">
        <v>42761718477</v>
      </c>
      <c r="H106" s="30">
        <v>39070930640</v>
      </c>
      <c r="I106" s="30">
        <f t="shared" si="17"/>
        <v>-3690787837</v>
      </c>
      <c r="J106" s="31">
        <f t="shared" si="18"/>
        <v>91.368944073224881</v>
      </c>
    </row>
    <row r="107" spans="2:10" ht="22.5" x14ac:dyDescent="0.2">
      <c r="B107" s="28" t="s">
        <v>188</v>
      </c>
      <c r="C107" s="29" t="s">
        <v>189</v>
      </c>
      <c r="D107" s="30">
        <v>2400000000</v>
      </c>
      <c r="E107" s="30">
        <v>415133458</v>
      </c>
      <c r="F107" s="30">
        <v>0</v>
      </c>
      <c r="G107" s="30">
        <v>2815133458</v>
      </c>
      <c r="H107" s="30">
        <v>1199133588</v>
      </c>
      <c r="I107" s="30">
        <f t="shared" si="17"/>
        <v>-1615999870</v>
      </c>
      <c r="J107" s="31">
        <f t="shared" si="18"/>
        <v>42.595976563467062</v>
      </c>
    </row>
    <row r="108" spans="2:10" ht="33.75" x14ac:dyDescent="0.2">
      <c r="B108" s="28" t="s">
        <v>190</v>
      </c>
      <c r="C108" s="29" t="s">
        <v>191</v>
      </c>
      <c r="D108" s="30">
        <v>0</v>
      </c>
      <c r="E108" s="30">
        <v>0</v>
      </c>
      <c r="F108" s="30">
        <v>0</v>
      </c>
      <c r="G108" s="30">
        <v>0</v>
      </c>
      <c r="H108" s="30">
        <v>1656760658</v>
      </c>
      <c r="I108" s="30">
        <f t="shared" si="17"/>
        <v>1656760658</v>
      </c>
      <c r="J108" s="31">
        <v>0</v>
      </c>
    </row>
    <row r="109" spans="2:10" ht="22.5" x14ac:dyDescent="0.2">
      <c r="B109" s="19" t="s">
        <v>192</v>
      </c>
      <c r="C109" s="20" t="s">
        <v>193</v>
      </c>
      <c r="D109" s="22">
        <f>D110</f>
        <v>0</v>
      </c>
      <c r="E109" s="22">
        <f t="shared" ref="E109:H109" si="33">E110</f>
        <v>43043120776</v>
      </c>
      <c r="F109" s="22">
        <f t="shared" si="33"/>
        <v>0</v>
      </c>
      <c r="G109" s="22">
        <f t="shared" si="33"/>
        <v>43043120776</v>
      </c>
      <c r="H109" s="22">
        <f t="shared" si="33"/>
        <v>0</v>
      </c>
      <c r="I109" s="22">
        <f t="shared" si="17"/>
        <v>-43043120776</v>
      </c>
      <c r="J109" s="23">
        <f t="shared" si="18"/>
        <v>0</v>
      </c>
    </row>
    <row r="110" spans="2:10" ht="22.5" x14ac:dyDescent="0.2">
      <c r="B110" s="19" t="s">
        <v>194</v>
      </c>
      <c r="C110" s="20" t="s">
        <v>195</v>
      </c>
      <c r="D110" s="22">
        <f>D111</f>
        <v>0</v>
      </c>
      <c r="E110" s="22">
        <f t="shared" ref="E110:H110" si="34">E111</f>
        <v>43043120776</v>
      </c>
      <c r="F110" s="22">
        <f t="shared" si="34"/>
        <v>0</v>
      </c>
      <c r="G110" s="22">
        <f t="shared" si="34"/>
        <v>43043120776</v>
      </c>
      <c r="H110" s="22">
        <f t="shared" si="34"/>
        <v>0</v>
      </c>
      <c r="I110" s="22">
        <f t="shared" si="17"/>
        <v>-43043120776</v>
      </c>
      <c r="J110" s="23">
        <f t="shared" si="18"/>
        <v>0</v>
      </c>
    </row>
    <row r="111" spans="2:10" ht="22.5" x14ac:dyDescent="0.2">
      <c r="B111" s="24" t="s">
        <v>196</v>
      </c>
      <c r="C111" s="25" t="s">
        <v>197</v>
      </c>
      <c r="D111" s="26">
        <f>D112+D113+D114+D115+D116+D117+D118</f>
        <v>0</v>
      </c>
      <c r="E111" s="26">
        <f t="shared" ref="E111:H111" si="35">E112+E113+E114+E115+E116+E117+E118</f>
        <v>43043120776</v>
      </c>
      <c r="F111" s="26">
        <f t="shared" si="35"/>
        <v>0</v>
      </c>
      <c r="G111" s="26">
        <f t="shared" si="35"/>
        <v>43043120776</v>
      </c>
      <c r="H111" s="26">
        <f t="shared" si="35"/>
        <v>0</v>
      </c>
      <c r="I111" s="26">
        <f t="shared" si="17"/>
        <v>-43043120776</v>
      </c>
      <c r="J111" s="27">
        <f t="shared" si="18"/>
        <v>0</v>
      </c>
    </row>
    <row r="112" spans="2:10" ht="33.75" x14ac:dyDescent="0.2">
      <c r="B112" s="28" t="s">
        <v>198</v>
      </c>
      <c r="C112" s="29" t="s">
        <v>199</v>
      </c>
      <c r="D112" s="30">
        <v>0</v>
      </c>
      <c r="E112" s="30">
        <v>2500000000</v>
      </c>
      <c r="F112" s="30">
        <v>0</v>
      </c>
      <c r="G112" s="30">
        <v>2500000000</v>
      </c>
      <c r="H112" s="30">
        <v>0</v>
      </c>
      <c r="I112" s="30">
        <f t="shared" si="17"/>
        <v>-2500000000</v>
      </c>
      <c r="J112" s="31">
        <f t="shared" si="18"/>
        <v>0</v>
      </c>
    </row>
    <row r="113" spans="2:10" ht="56.25" x14ac:dyDescent="0.2">
      <c r="B113" s="28" t="s">
        <v>200</v>
      </c>
      <c r="C113" s="29" t="s">
        <v>201</v>
      </c>
      <c r="D113" s="30">
        <v>0</v>
      </c>
      <c r="E113" s="30">
        <v>22581702968</v>
      </c>
      <c r="F113" s="30">
        <v>0</v>
      </c>
      <c r="G113" s="30">
        <v>22581702968</v>
      </c>
      <c r="H113" s="30">
        <v>0</v>
      </c>
      <c r="I113" s="30">
        <f t="shared" si="17"/>
        <v>-22581702968</v>
      </c>
      <c r="J113" s="31">
        <f t="shared" si="18"/>
        <v>0</v>
      </c>
    </row>
    <row r="114" spans="2:10" ht="57.75" customHeight="1" x14ac:dyDescent="0.2">
      <c r="B114" s="28" t="s">
        <v>202</v>
      </c>
      <c r="C114" s="29" t="s">
        <v>203</v>
      </c>
      <c r="D114" s="30">
        <v>0</v>
      </c>
      <c r="E114" s="30">
        <v>3934401649</v>
      </c>
      <c r="F114" s="30">
        <v>0</v>
      </c>
      <c r="G114" s="30">
        <v>3934401649</v>
      </c>
      <c r="H114" s="30">
        <v>0</v>
      </c>
      <c r="I114" s="30">
        <f t="shared" si="17"/>
        <v>-3934401649</v>
      </c>
      <c r="J114" s="31">
        <f t="shared" si="18"/>
        <v>0</v>
      </c>
    </row>
    <row r="115" spans="2:10" ht="102" thickBot="1" x14ac:dyDescent="0.25">
      <c r="B115" s="44" t="s">
        <v>204</v>
      </c>
      <c r="C115" s="45" t="s">
        <v>205</v>
      </c>
      <c r="D115" s="46">
        <v>0</v>
      </c>
      <c r="E115" s="46">
        <v>8065003813</v>
      </c>
      <c r="F115" s="46">
        <v>0</v>
      </c>
      <c r="G115" s="46">
        <v>8065003813</v>
      </c>
      <c r="H115" s="46">
        <v>0</v>
      </c>
      <c r="I115" s="46">
        <f t="shared" si="17"/>
        <v>-8065003813</v>
      </c>
      <c r="J115" s="47">
        <f t="shared" si="18"/>
        <v>0</v>
      </c>
    </row>
    <row r="116" spans="2:10" ht="123.75" x14ac:dyDescent="0.2">
      <c r="B116" s="40" t="s">
        <v>206</v>
      </c>
      <c r="C116" s="41" t="s">
        <v>207</v>
      </c>
      <c r="D116" s="42">
        <v>0</v>
      </c>
      <c r="E116" s="42">
        <v>1999833255</v>
      </c>
      <c r="F116" s="42">
        <v>0</v>
      </c>
      <c r="G116" s="42">
        <v>1999833255</v>
      </c>
      <c r="H116" s="42">
        <v>0</v>
      </c>
      <c r="I116" s="42">
        <f t="shared" si="17"/>
        <v>-1999833255</v>
      </c>
      <c r="J116" s="43">
        <f t="shared" si="18"/>
        <v>0</v>
      </c>
    </row>
    <row r="117" spans="2:10" ht="67.5" customHeight="1" x14ac:dyDescent="0.2">
      <c r="B117" s="28" t="s">
        <v>208</v>
      </c>
      <c r="C117" s="29" t="s">
        <v>209</v>
      </c>
      <c r="D117" s="30">
        <v>0</v>
      </c>
      <c r="E117" s="30">
        <v>1996235775</v>
      </c>
      <c r="F117" s="30">
        <v>0</v>
      </c>
      <c r="G117" s="30">
        <v>1996235775</v>
      </c>
      <c r="H117" s="30">
        <v>0</v>
      </c>
      <c r="I117" s="30">
        <f t="shared" si="17"/>
        <v>-1996235775</v>
      </c>
      <c r="J117" s="31">
        <f t="shared" si="18"/>
        <v>0</v>
      </c>
    </row>
    <row r="118" spans="2:10" ht="78.75" x14ac:dyDescent="0.2">
      <c r="B118" s="28" t="s">
        <v>210</v>
      </c>
      <c r="C118" s="29" t="s">
        <v>211</v>
      </c>
      <c r="D118" s="30">
        <v>0</v>
      </c>
      <c r="E118" s="30">
        <v>1965943316</v>
      </c>
      <c r="F118" s="30">
        <v>0</v>
      </c>
      <c r="G118" s="30">
        <v>1965943316</v>
      </c>
      <c r="H118" s="30">
        <v>0</v>
      </c>
      <c r="I118" s="30">
        <f t="shared" si="17"/>
        <v>-1965943316</v>
      </c>
      <c r="J118" s="31">
        <f t="shared" si="18"/>
        <v>0</v>
      </c>
    </row>
    <row r="119" spans="2:10" x14ac:dyDescent="0.2">
      <c r="B119" s="60"/>
      <c r="C119" s="17"/>
      <c r="D119" s="17"/>
      <c r="E119" s="17"/>
      <c r="F119" s="17"/>
      <c r="G119" s="17"/>
      <c r="H119" s="17"/>
      <c r="I119" s="17"/>
      <c r="J119" s="18"/>
    </row>
    <row r="120" spans="2:10" x14ac:dyDescent="0.2">
      <c r="B120" s="60"/>
      <c r="C120" s="17"/>
      <c r="D120" s="17"/>
      <c r="E120" s="17"/>
      <c r="F120" s="17"/>
      <c r="G120" s="17"/>
      <c r="H120" s="17"/>
      <c r="I120" s="17"/>
      <c r="J120" s="18"/>
    </row>
    <row r="121" spans="2:10" x14ac:dyDescent="0.2">
      <c r="B121" s="64" t="s">
        <v>230</v>
      </c>
      <c r="C121" s="65"/>
      <c r="D121" s="65"/>
      <c r="E121" s="65"/>
      <c r="F121" s="65"/>
      <c r="G121" s="65"/>
      <c r="H121" s="65"/>
      <c r="I121" s="65"/>
      <c r="J121" s="66"/>
    </row>
    <row r="122" spans="2:10" x14ac:dyDescent="0.2">
      <c r="B122" s="67" t="s">
        <v>231</v>
      </c>
      <c r="C122" s="68"/>
      <c r="D122" s="68"/>
      <c r="E122" s="68"/>
      <c r="F122" s="68"/>
      <c r="G122" s="68"/>
      <c r="H122" s="68"/>
      <c r="I122" s="68"/>
      <c r="J122" s="69"/>
    </row>
    <row r="123" spans="2:10" x14ac:dyDescent="0.2">
      <c r="B123" s="70" t="s">
        <v>232</v>
      </c>
      <c r="C123" s="71"/>
      <c r="D123" s="71"/>
      <c r="E123" s="71"/>
      <c r="F123" s="71"/>
      <c r="G123" s="71"/>
      <c r="H123" s="71"/>
      <c r="I123" s="71"/>
      <c r="J123" s="72"/>
    </row>
    <row r="124" spans="2:10" x14ac:dyDescent="0.2">
      <c r="B124" s="60"/>
      <c r="C124" s="17"/>
      <c r="D124" s="17"/>
      <c r="E124" s="17"/>
      <c r="F124" s="17"/>
      <c r="G124" s="17"/>
      <c r="H124" s="17"/>
      <c r="I124" s="17"/>
      <c r="J124" s="18"/>
    </row>
    <row r="125" spans="2:10" x14ac:dyDescent="0.2">
      <c r="B125" s="60"/>
      <c r="C125" s="17"/>
      <c r="D125" s="17"/>
      <c r="E125" s="17"/>
      <c r="F125" s="17"/>
      <c r="G125" s="17"/>
      <c r="H125" s="17"/>
      <c r="I125" s="17"/>
      <c r="J125" s="18"/>
    </row>
    <row r="126" spans="2:10" x14ac:dyDescent="0.2">
      <c r="B126" s="60"/>
      <c r="C126" s="17"/>
      <c r="D126" s="17"/>
      <c r="E126" s="17"/>
      <c r="F126" s="17"/>
      <c r="G126" s="17"/>
      <c r="H126" s="17"/>
      <c r="I126" s="17"/>
      <c r="J126" s="18"/>
    </row>
    <row r="127" spans="2:10" x14ac:dyDescent="0.2">
      <c r="B127" s="60"/>
      <c r="C127" s="17"/>
      <c r="D127" s="17"/>
      <c r="E127" s="17"/>
      <c r="F127" s="17"/>
      <c r="G127" s="17"/>
      <c r="H127" s="17"/>
      <c r="I127" s="17"/>
      <c r="J127" s="18"/>
    </row>
    <row r="128" spans="2:10" x14ac:dyDescent="0.2">
      <c r="B128" s="60"/>
      <c r="C128" s="17"/>
      <c r="D128" s="17"/>
      <c r="E128" s="17"/>
      <c r="F128" s="17"/>
      <c r="G128" s="17"/>
      <c r="H128" s="17"/>
      <c r="I128" s="17"/>
      <c r="J128" s="18"/>
    </row>
    <row r="129" spans="2:10" x14ac:dyDescent="0.2">
      <c r="B129" s="60"/>
      <c r="C129" s="17"/>
      <c r="D129" s="17"/>
      <c r="E129" s="17"/>
      <c r="F129" s="17"/>
      <c r="G129" s="17"/>
      <c r="H129" s="17"/>
      <c r="I129" s="17"/>
      <c r="J129" s="18"/>
    </row>
    <row r="130" spans="2:10" x14ac:dyDescent="0.2">
      <c r="B130" s="60"/>
      <c r="C130" s="17"/>
      <c r="D130" s="17"/>
      <c r="E130" s="17"/>
      <c r="F130" s="17"/>
      <c r="G130" s="17"/>
      <c r="H130" s="17"/>
      <c r="I130" s="17"/>
      <c r="J130" s="18"/>
    </row>
    <row r="131" spans="2:10" x14ac:dyDescent="0.2">
      <c r="B131" s="60"/>
      <c r="C131" s="17"/>
      <c r="D131" s="17"/>
      <c r="E131" s="17"/>
      <c r="F131" s="17"/>
      <c r="G131" s="17"/>
      <c r="H131" s="17"/>
      <c r="I131" s="17"/>
      <c r="J131" s="18"/>
    </row>
    <row r="132" spans="2:10" x14ac:dyDescent="0.2">
      <c r="B132" s="60"/>
      <c r="C132" s="17"/>
      <c r="D132" s="17"/>
      <c r="E132" s="17"/>
      <c r="F132" s="17"/>
      <c r="G132" s="17"/>
      <c r="H132" s="17"/>
      <c r="I132" s="17"/>
      <c r="J132" s="18"/>
    </row>
    <row r="133" spans="2:10" x14ac:dyDescent="0.2">
      <c r="B133" s="60"/>
      <c r="C133" s="17"/>
      <c r="D133" s="17"/>
      <c r="E133" s="17"/>
      <c r="F133" s="17"/>
      <c r="G133" s="17"/>
      <c r="H133" s="17"/>
      <c r="I133" s="17"/>
      <c r="J133" s="18"/>
    </row>
    <row r="134" spans="2:10" ht="12" thickBot="1" x14ac:dyDescent="0.25">
      <c r="B134" s="61"/>
      <c r="C134" s="62"/>
      <c r="D134" s="62"/>
      <c r="E134" s="62"/>
      <c r="F134" s="62"/>
      <c r="G134" s="62"/>
      <c r="H134" s="62"/>
      <c r="I134" s="62"/>
      <c r="J134" s="63"/>
    </row>
  </sheetData>
  <mergeCells count="19">
    <mergeCell ref="E8:F8"/>
    <mergeCell ref="G8:G9"/>
    <mergeCell ref="H8:H9"/>
    <mergeCell ref="C2:H2"/>
    <mergeCell ref="B121:J121"/>
    <mergeCell ref="B122:J122"/>
    <mergeCell ref="B123:J123"/>
    <mergeCell ref="C1:H1"/>
    <mergeCell ref="I1:I7"/>
    <mergeCell ref="C3:H3"/>
    <mergeCell ref="C4:H4"/>
    <mergeCell ref="C5:H5"/>
    <mergeCell ref="C6:H6"/>
    <mergeCell ref="I8:I9"/>
    <mergeCell ref="J8:J9"/>
    <mergeCell ref="E10:F10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2021-02-01T14:42:27Z</cp:lastPrinted>
  <dcterms:created xsi:type="dcterms:W3CDTF">2021-01-28T14:43:02Z</dcterms:created>
  <dcterms:modified xsi:type="dcterms:W3CDTF">2021-02-01T14:43:29Z</dcterms:modified>
</cp:coreProperties>
</file>