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nardoToro\Desktop\SNIES DICIEMBRE\"/>
    </mc:Choice>
  </mc:AlternateContent>
  <bookViews>
    <workbookView xWindow="0" yWindow="0" windowWidth="28800" windowHeight="12030"/>
  </bookViews>
  <sheets>
    <sheet name="Hoja1" sheetId="4" r:id="rId1"/>
  </sheets>
  <definedNames>
    <definedName name="_xlnm.Print_Titles" localSheetId="0">Hoja1!$8:$10</definedName>
  </definedNames>
  <calcPr calcId="162913"/>
</workbook>
</file>

<file path=xl/calcChain.xml><?xml version="1.0" encoding="utf-8"?>
<calcChain xmlns="http://schemas.openxmlformats.org/spreadsheetml/2006/main">
  <c r="J127" i="4" l="1"/>
  <c r="I127" i="4"/>
  <c r="J126" i="4"/>
  <c r="I126" i="4"/>
  <c r="J125" i="4"/>
  <c r="I125" i="4"/>
  <c r="J124" i="4"/>
  <c r="I124" i="4"/>
  <c r="J123" i="4"/>
  <c r="I123" i="4"/>
  <c r="J122" i="4"/>
  <c r="I122" i="4"/>
  <c r="J121" i="4"/>
  <c r="I121" i="4"/>
  <c r="J120" i="4"/>
  <c r="I120" i="4"/>
  <c r="H120" i="4"/>
  <c r="G120" i="4"/>
  <c r="F120" i="4"/>
  <c r="F119" i="4" s="1"/>
  <c r="F117" i="4" s="1"/>
  <c r="E120" i="4"/>
  <c r="D120" i="4"/>
  <c r="I119" i="4"/>
  <c r="H119" i="4"/>
  <c r="J119" i="4" s="1"/>
  <c r="G119" i="4"/>
  <c r="E119" i="4"/>
  <c r="E117" i="4" s="1"/>
  <c r="D119" i="4"/>
  <c r="H117" i="4"/>
  <c r="J117" i="4" s="1"/>
  <c r="G117" i="4"/>
  <c r="D117" i="4"/>
  <c r="I115" i="4"/>
  <c r="J114" i="4"/>
  <c r="I114" i="4"/>
  <c r="J113" i="4"/>
  <c r="I113" i="4"/>
  <c r="H112" i="4"/>
  <c r="J112" i="4" s="1"/>
  <c r="G112" i="4"/>
  <c r="F112" i="4"/>
  <c r="E112" i="4"/>
  <c r="D112" i="4"/>
  <c r="D111" i="4" s="1"/>
  <c r="D109" i="4" s="1"/>
  <c r="G111" i="4"/>
  <c r="G109" i="4" s="1"/>
  <c r="F111" i="4"/>
  <c r="E111" i="4"/>
  <c r="F109" i="4"/>
  <c r="E109" i="4"/>
  <c r="J107" i="4"/>
  <c r="I107" i="4"/>
  <c r="J106" i="4"/>
  <c r="I106" i="4"/>
  <c r="I105" i="4"/>
  <c r="H105" i="4"/>
  <c r="J105" i="4" s="1"/>
  <c r="G105" i="4"/>
  <c r="F105" i="4"/>
  <c r="E105" i="4"/>
  <c r="E96" i="4" s="1"/>
  <c r="E94" i="4" s="1"/>
  <c r="D105" i="4"/>
  <c r="J104" i="4"/>
  <c r="I104" i="4"/>
  <c r="J103" i="4"/>
  <c r="I103" i="4"/>
  <c r="H103" i="4"/>
  <c r="G103" i="4"/>
  <c r="F103" i="4"/>
  <c r="F96" i="4" s="1"/>
  <c r="F94" i="4" s="1"/>
  <c r="E103" i="4"/>
  <c r="D103" i="4"/>
  <c r="J102" i="4"/>
  <c r="I102" i="4"/>
  <c r="H101" i="4"/>
  <c r="I101" i="4" s="1"/>
  <c r="G101" i="4"/>
  <c r="F101" i="4"/>
  <c r="E101" i="4"/>
  <c r="D101" i="4"/>
  <c r="J100" i="4"/>
  <c r="I100" i="4"/>
  <c r="J99" i="4"/>
  <c r="I99" i="4"/>
  <c r="J98" i="4"/>
  <c r="I98" i="4"/>
  <c r="H97" i="4"/>
  <c r="J97" i="4" s="1"/>
  <c r="G97" i="4"/>
  <c r="F97" i="4"/>
  <c r="E97" i="4"/>
  <c r="D97" i="4"/>
  <c r="D96" i="4" s="1"/>
  <c r="D94" i="4" s="1"/>
  <c r="G96" i="4"/>
  <c r="G94" i="4" s="1"/>
  <c r="J92" i="4"/>
  <c r="I92" i="4"/>
  <c r="J91" i="4"/>
  <c r="I91" i="4"/>
  <c r="J90" i="4"/>
  <c r="I90" i="4"/>
  <c r="H90" i="4"/>
  <c r="G90" i="4"/>
  <c r="F90" i="4"/>
  <c r="E90" i="4"/>
  <c r="E89" i="4" s="1"/>
  <c r="D90" i="4"/>
  <c r="H89" i="4"/>
  <c r="J89" i="4" s="1"/>
  <c r="G89" i="4"/>
  <c r="F89" i="4"/>
  <c r="D89" i="4"/>
  <c r="J88" i="4"/>
  <c r="I88" i="4"/>
  <c r="I87" i="4"/>
  <c r="H87" i="4"/>
  <c r="J87" i="4" s="1"/>
  <c r="G87" i="4"/>
  <c r="F87" i="4"/>
  <c r="E87" i="4"/>
  <c r="D87" i="4"/>
  <c r="J86" i="4"/>
  <c r="I86" i="4"/>
  <c r="J85" i="4"/>
  <c r="I85" i="4"/>
  <c r="H84" i="4"/>
  <c r="J84" i="4" s="1"/>
  <c r="G84" i="4"/>
  <c r="F84" i="4"/>
  <c r="E84" i="4"/>
  <c r="D84" i="4"/>
  <c r="J83" i="4"/>
  <c r="I83" i="4"/>
  <c r="I82" i="4"/>
  <c r="H82" i="4"/>
  <c r="J82" i="4" s="1"/>
  <c r="G82" i="4"/>
  <c r="F82" i="4"/>
  <c r="E82" i="4"/>
  <c r="E70" i="4" s="1"/>
  <c r="D82" i="4"/>
  <c r="J81" i="4"/>
  <c r="I81" i="4"/>
  <c r="J80" i="4"/>
  <c r="I80" i="4"/>
  <c r="J79" i="4"/>
  <c r="I79" i="4"/>
  <c r="J78" i="4"/>
  <c r="I78" i="4"/>
  <c r="J77" i="4"/>
  <c r="I77" i="4"/>
  <c r="J76" i="4"/>
  <c r="I76" i="4"/>
  <c r="J75" i="4"/>
  <c r="I75" i="4"/>
  <c r="J74" i="4"/>
  <c r="I74" i="4"/>
  <c r="J73" i="4"/>
  <c r="I73" i="4"/>
  <c r="J72" i="4"/>
  <c r="I72" i="4"/>
  <c r="H71" i="4"/>
  <c r="J71" i="4" s="1"/>
  <c r="G71" i="4"/>
  <c r="F71" i="4"/>
  <c r="E71" i="4"/>
  <c r="D71" i="4"/>
  <c r="D70" i="4" s="1"/>
  <c r="G70" i="4"/>
  <c r="F70" i="4"/>
  <c r="J69" i="4"/>
  <c r="I69" i="4"/>
  <c r="J68" i="4"/>
  <c r="I68" i="4"/>
  <c r="J67" i="4"/>
  <c r="H67" i="4"/>
  <c r="I67" i="4" s="1"/>
  <c r="G67" i="4"/>
  <c r="F67" i="4"/>
  <c r="E67" i="4"/>
  <c r="D67" i="4"/>
  <c r="J66" i="4"/>
  <c r="I66" i="4"/>
  <c r="J65" i="4"/>
  <c r="I65" i="4"/>
  <c r="J64" i="4"/>
  <c r="I64" i="4"/>
  <c r="H63" i="4"/>
  <c r="I63" i="4" s="1"/>
  <c r="G63" i="4"/>
  <c r="F63" i="4"/>
  <c r="E63" i="4"/>
  <c r="D63" i="4"/>
  <c r="J62" i="4"/>
  <c r="I62" i="4"/>
  <c r="J61" i="4"/>
  <c r="I61" i="4"/>
  <c r="J60" i="4"/>
  <c r="I60" i="4"/>
  <c r="J59" i="4"/>
  <c r="I59" i="4"/>
  <c r="J58" i="4"/>
  <c r="H58" i="4"/>
  <c r="I58" i="4" s="1"/>
  <c r="G58" i="4"/>
  <c r="F58" i="4"/>
  <c r="E58" i="4"/>
  <c r="D58" i="4"/>
  <c r="J57" i="4"/>
  <c r="I57" i="4"/>
  <c r="J56" i="4"/>
  <c r="I56" i="4"/>
  <c r="J55" i="4"/>
  <c r="I55" i="4"/>
  <c r="J54" i="4"/>
  <c r="I54" i="4"/>
  <c r="J53" i="4"/>
  <c r="I53" i="4"/>
  <c r="J52" i="4"/>
  <c r="I52" i="4"/>
  <c r="I51" i="4"/>
  <c r="H51" i="4"/>
  <c r="J51" i="4" s="1"/>
  <c r="G51" i="4"/>
  <c r="F51" i="4"/>
  <c r="E51" i="4"/>
  <c r="D51" i="4"/>
  <c r="J50" i="4"/>
  <c r="I50" i="4"/>
  <c r="J49" i="4"/>
  <c r="I49" i="4"/>
  <c r="J48" i="4"/>
  <c r="I48" i="4"/>
  <c r="J47" i="4"/>
  <c r="I47" i="4"/>
  <c r="J46" i="4"/>
  <c r="I46" i="4"/>
  <c r="J45" i="4"/>
  <c r="I45" i="4"/>
  <c r="J44" i="4"/>
  <c r="I44" i="4"/>
  <c r="J43" i="4"/>
  <c r="I43" i="4"/>
  <c r="J42" i="4"/>
  <c r="I42" i="4"/>
  <c r="J41" i="4"/>
  <c r="I41" i="4"/>
  <c r="J40" i="4"/>
  <c r="I40" i="4"/>
  <c r="J39" i="4"/>
  <c r="I39" i="4"/>
  <c r="J38" i="4"/>
  <c r="I38" i="4"/>
  <c r="J37" i="4"/>
  <c r="I37" i="4"/>
  <c r="J36" i="4"/>
  <c r="I36" i="4"/>
  <c r="J35" i="4"/>
  <c r="I35" i="4"/>
  <c r="J34" i="4"/>
  <c r="I34" i="4"/>
  <c r="J33" i="4"/>
  <c r="H33" i="4"/>
  <c r="I33" i="4" s="1"/>
  <c r="G33" i="4"/>
  <c r="F33" i="4"/>
  <c r="E33" i="4"/>
  <c r="D33" i="4"/>
  <c r="J32" i="4"/>
  <c r="I32" i="4"/>
  <c r="H31" i="4"/>
  <c r="J31" i="4" s="1"/>
  <c r="G31" i="4"/>
  <c r="I31" i="4" s="1"/>
  <c r="F31" i="4"/>
  <c r="E31" i="4"/>
  <c r="D31" i="4"/>
  <c r="J30" i="4"/>
  <c r="I30" i="4"/>
  <c r="J29" i="4"/>
  <c r="I29" i="4"/>
  <c r="J28" i="4"/>
  <c r="I28" i="4"/>
  <c r="J27" i="4"/>
  <c r="I27" i="4"/>
  <c r="J26" i="4"/>
  <c r="H26" i="4"/>
  <c r="I26" i="4" s="1"/>
  <c r="G26" i="4"/>
  <c r="F26" i="4"/>
  <c r="E26" i="4"/>
  <c r="D26" i="4"/>
  <c r="J25" i="4"/>
  <c r="I25" i="4"/>
  <c r="J24" i="4"/>
  <c r="I24" i="4"/>
  <c r="I23" i="4"/>
  <c r="H23" i="4"/>
  <c r="J23" i="4" s="1"/>
  <c r="G23" i="4"/>
  <c r="F23" i="4"/>
  <c r="E23" i="4"/>
  <c r="E16" i="4" s="1"/>
  <c r="E14" i="4" s="1"/>
  <c r="E12" i="4" s="1"/>
  <c r="D23" i="4"/>
  <c r="J22" i="4"/>
  <c r="I22" i="4"/>
  <c r="J21" i="4"/>
  <c r="I21" i="4"/>
  <c r="H20" i="4"/>
  <c r="J20" i="4" s="1"/>
  <c r="G20" i="4"/>
  <c r="F20" i="4"/>
  <c r="E20" i="4"/>
  <c r="D20" i="4"/>
  <c r="D16" i="4" s="1"/>
  <c r="J19" i="4"/>
  <c r="I19" i="4"/>
  <c r="J18" i="4"/>
  <c r="I18" i="4"/>
  <c r="H17" i="4"/>
  <c r="I17" i="4" s="1"/>
  <c r="G17" i="4"/>
  <c r="G16" i="4" s="1"/>
  <c r="G14" i="4" s="1"/>
  <c r="G12" i="4" s="1"/>
  <c r="F17" i="4"/>
  <c r="E17" i="4"/>
  <c r="D17" i="4"/>
  <c r="F16" i="4"/>
  <c r="F14" i="4" s="1"/>
  <c r="F12" i="4" s="1"/>
  <c r="D14" i="4" l="1"/>
  <c r="D12" i="4" s="1"/>
  <c r="J17" i="4"/>
  <c r="J63" i="4"/>
  <c r="J101" i="4"/>
  <c r="I20" i="4"/>
  <c r="H70" i="4"/>
  <c r="I71" i="4"/>
  <c r="I84" i="4"/>
  <c r="I89" i="4"/>
  <c r="H96" i="4"/>
  <c r="I97" i="4"/>
  <c r="H111" i="4"/>
  <c r="I112" i="4"/>
  <c r="I117" i="4"/>
  <c r="H16" i="4"/>
  <c r="J16" i="4" l="1"/>
  <c r="I16" i="4"/>
  <c r="H14" i="4"/>
  <c r="I96" i="4"/>
  <c r="H94" i="4"/>
  <c r="J96" i="4"/>
  <c r="I111" i="4"/>
  <c r="H109" i="4"/>
  <c r="J111" i="4"/>
  <c r="I70" i="4"/>
  <c r="J70" i="4"/>
  <c r="I109" i="4" l="1"/>
  <c r="J109" i="4"/>
  <c r="I14" i="4"/>
  <c r="H12" i="4"/>
  <c r="J14" i="4"/>
  <c r="I94" i="4"/>
  <c r="J94" i="4"/>
  <c r="J12" i="4" l="1"/>
  <c r="I12" i="4"/>
</calcChain>
</file>

<file path=xl/sharedStrings.xml><?xml version="1.0" encoding="utf-8"?>
<sst xmlns="http://schemas.openxmlformats.org/spreadsheetml/2006/main" count="237" uniqueCount="237">
  <si>
    <t>1</t>
  </si>
  <si>
    <t>PRESUPUESTO DE INGRESOS</t>
  </si>
  <si>
    <t>RECURSOS PROPIOS</t>
  </si>
  <si>
    <t>INGRESOS CORRIENTES</t>
  </si>
  <si>
    <t>Programas Propios</t>
  </si>
  <si>
    <t>Programas SUE</t>
  </si>
  <si>
    <t>OTROS SERVICIOS EDUCATIVOS</t>
  </si>
  <si>
    <t>Servicios educativos y complementarios</t>
  </si>
  <si>
    <t>13</t>
  </si>
  <si>
    <t>INGRESOS PROPIOS</t>
  </si>
  <si>
    <t>131</t>
  </si>
  <si>
    <t>13101</t>
  </si>
  <si>
    <t>INSCRIPCIONES</t>
  </si>
  <si>
    <t>1310101</t>
  </si>
  <si>
    <t>Inscripciones Pregrado</t>
  </si>
  <si>
    <t>1310102</t>
  </si>
  <si>
    <t>Inscripciones Postgrado</t>
  </si>
  <si>
    <t>13102</t>
  </si>
  <si>
    <t>MATRICULAS PREGRADO</t>
  </si>
  <si>
    <t>1310201</t>
  </si>
  <si>
    <t>Programas presenciales</t>
  </si>
  <si>
    <t>1310202</t>
  </si>
  <si>
    <t>Programas a distancia</t>
  </si>
  <si>
    <t>13103</t>
  </si>
  <si>
    <t>MATRICULAS POSTGRADO</t>
  </si>
  <si>
    <t>1310301</t>
  </si>
  <si>
    <t>1310302</t>
  </si>
  <si>
    <t>13104</t>
  </si>
  <si>
    <t>EDUCACIÓN CONTINUADA</t>
  </si>
  <si>
    <t>1310401</t>
  </si>
  <si>
    <t>Centro de idiomas</t>
  </si>
  <si>
    <t>1310402</t>
  </si>
  <si>
    <t>Diplomados</t>
  </si>
  <si>
    <t>1310403</t>
  </si>
  <si>
    <t>Cursos, seminarios y otros</t>
  </si>
  <si>
    <t>1310404</t>
  </si>
  <si>
    <t>Programa Ingles para la Paz</t>
  </si>
  <si>
    <t>13105</t>
  </si>
  <si>
    <t>1310501</t>
  </si>
  <si>
    <t>13107</t>
  </si>
  <si>
    <t>CONVENIOS Y CONTRATOS DE EXTENSIÓN</t>
  </si>
  <si>
    <t>1310778</t>
  </si>
  <si>
    <t>CONTRATO INTERADMINISTRATIVO  MINSALUD - UNICOR N°1097-2019</t>
  </si>
  <si>
    <t>1310779</t>
  </si>
  <si>
    <t>CONTRATO N° 336-2019 SINCHI -UNICOR</t>
  </si>
  <si>
    <t>1310780</t>
  </si>
  <si>
    <t>CONTRATO INTERADMINISTRATIVO N° 0021-2020 UNICOR - URRA S.A</t>
  </si>
  <si>
    <t>1310781</t>
  </si>
  <si>
    <t>SUBVENCION EMBAJADA EEUU Y UNICOR 2020</t>
  </si>
  <si>
    <t>1310782</t>
  </si>
  <si>
    <t>CONTRATO ICFES N° 309-2020 - UNICOR</t>
  </si>
  <si>
    <t>1310783</t>
  </si>
  <si>
    <t>CONTRATO URRA N° 0026-2020 - UNICOR</t>
  </si>
  <si>
    <t>1310784</t>
  </si>
  <si>
    <t>CONTRATO N° 81065028 FEDERACION SUIZA - UNICOR</t>
  </si>
  <si>
    <t>1310785</t>
  </si>
  <si>
    <t>CONTRATO N° 2307538 FAO -UNICOR</t>
  </si>
  <si>
    <t>1310786</t>
  </si>
  <si>
    <t>CONTRATO INTERADMINISTRATIVO  N° 238-2020 MIN SALUD - UNICOR</t>
  </si>
  <si>
    <t>1310787</t>
  </si>
  <si>
    <t>CONVENIO DE COOPERACION N° 009-2020 C.V.S - UNICOR</t>
  </si>
  <si>
    <t>1310788</t>
  </si>
  <si>
    <t>CONVENIO DE COOPERACION  N° 014-2020 CVS-UNICOR</t>
  </si>
  <si>
    <t>1310789</t>
  </si>
  <si>
    <t>ACUERDO UNICOR Y PNUD N° ID 112383 OUT PUT 110941</t>
  </si>
  <si>
    <t>1310790</t>
  </si>
  <si>
    <t>CONTRATO N° 80740-440-2020 PREVISORA - UNICOR</t>
  </si>
  <si>
    <t>1310791</t>
  </si>
  <si>
    <t>CONVENIO INTERADMINISTRATIVO N° SE 048-2020 GOB DE CORDOBA - SECRE EDUCACION  Y UNICOR</t>
  </si>
  <si>
    <t>1310792</t>
  </si>
  <si>
    <t>CONVENIO INTERADMINISTRATIVO N° SE-001-2020 GOBER- CORDOBA - SECRET DE CULTURA - UNICOR</t>
  </si>
  <si>
    <t>1310793</t>
  </si>
  <si>
    <t>CONTRATO DE FINANCIAMIENTO N° 829-2020 MINISTERIO DE CIENCIA, TECNOLOGIA E INNOVACION Y UNICOR</t>
  </si>
  <si>
    <t>1310794</t>
  </si>
  <si>
    <t>ORDEN DE COMPRA N° 4541945372-2020 CELEBRADO ENTRE CERROMATOSO  Y UNICOR</t>
  </si>
  <si>
    <t>13108</t>
  </si>
  <si>
    <t>SERVICIOS TÉCNOLOGICOS</t>
  </si>
  <si>
    <t>1310802</t>
  </si>
  <si>
    <t>IRAGUA</t>
  </si>
  <si>
    <t>1310803</t>
  </si>
  <si>
    <t>CINPIC</t>
  </si>
  <si>
    <t>1310804</t>
  </si>
  <si>
    <t>Laboratorio de suelos</t>
  </si>
  <si>
    <t>1310805</t>
  </si>
  <si>
    <t>Laboratorio de aguas</t>
  </si>
  <si>
    <t>1310809</t>
  </si>
  <si>
    <t>Otros laboratorios</t>
  </si>
  <si>
    <t>1310810</t>
  </si>
  <si>
    <t>Planta Piloto</t>
  </si>
  <si>
    <t>13109</t>
  </si>
  <si>
    <t>PROYECTOS PRODUCTIVOS</t>
  </si>
  <si>
    <t>1310901</t>
  </si>
  <si>
    <t>Agrícolas</t>
  </si>
  <si>
    <t>1310902</t>
  </si>
  <si>
    <t>Pecuarios</t>
  </si>
  <si>
    <t>1310903</t>
  </si>
  <si>
    <t>Deportes</t>
  </si>
  <si>
    <t>1310904</t>
  </si>
  <si>
    <t>Tienda universitaria</t>
  </si>
  <si>
    <t>13110</t>
  </si>
  <si>
    <t>OTROS INGRESOS CORRIENTES</t>
  </si>
  <si>
    <t>1311001</t>
  </si>
  <si>
    <t>Arrendamiento de espacios físicos</t>
  </si>
  <si>
    <t>1311003</t>
  </si>
  <si>
    <t>ADMINISTRACION DE CONVENIOS</t>
  </si>
  <si>
    <t>1311004</t>
  </si>
  <si>
    <t>OTROS INGRESOS NO CLASIFICADOS</t>
  </si>
  <si>
    <t>13111</t>
  </si>
  <si>
    <t>INGRESOS TRIBUTARIOS</t>
  </si>
  <si>
    <t>1311101</t>
  </si>
  <si>
    <t>Estampilla prodesarrollo Unicor Ley 382 de 1997</t>
  </si>
  <si>
    <t>1311102</t>
  </si>
  <si>
    <t>ESTAMPILLA VIGENCIAS ANTERIORES</t>
  </si>
  <si>
    <t>132</t>
  </si>
  <si>
    <t>RECURSOS DE CAPITAL</t>
  </si>
  <si>
    <t>13201</t>
  </si>
  <si>
    <t>RECURSOS DEL BALANCE</t>
  </si>
  <si>
    <t>1320101</t>
  </si>
  <si>
    <t>RECURSOS NACION - INVESTIGACION Y EXTENSION</t>
  </si>
  <si>
    <t>1320103</t>
  </si>
  <si>
    <t>RECURSOS NACION - PASIVO PENSIONAL</t>
  </si>
  <si>
    <t>1320104</t>
  </si>
  <si>
    <t>RECURSOS NACION - INVERSION</t>
  </si>
  <si>
    <t>1320106</t>
  </si>
  <si>
    <t>RECURSOS NACION - ESTAMPILLAS LEY 1697 DE 2013</t>
  </si>
  <si>
    <t>1320107</t>
  </si>
  <si>
    <t>RECURSOS PROPIOS - CONSULTORIAS Y CONVENIOS</t>
  </si>
  <si>
    <t>1320108</t>
  </si>
  <si>
    <t>RECURSOS DE ESTAMPILLAS INVESTIGACION</t>
  </si>
  <si>
    <t>1320112</t>
  </si>
  <si>
    <t>RECURSOS NACION - FUNCIONAMIENTO</t>
  </si>
  <si>
    <t>1320114</t>
  </si>
  <si>
    <t>1320115</t>
  </si>
  <si>
    <t>RECURSOS CREE - REC. DEL BALANCE</t>
  </si>
  <si>
    <t>1320116</t>
  </si>
  <si>
    <t>RECURSOS ESTAMPILLA DEPARTAMENTAL</t>
  </si>
  <si>
    <t>13202</t>
  </si>
  <si>
    <t>RENDIMIENTOS FINANCIEROS</t>
  </si>
  <si>
    <t>1320201</t>
  </si>
  <si>
    <t>Rendimientos operaciones financieras</t>
  </si>
  <si>
    <t>13203</t>
  </si>
  <si>
    <t>DONACIONES Y APORTES</t>
  </si>
  <si>
    <t>1320301</t>
  </si>
  <si>
    <t>Fondo universitario de padrinazgo</t>
  </si>
  <si>
    <t>1320302</t>
  </si>
  <si>
    <t>EXCEDENTES DE COOPERATIVAS</t>
  </si>
  <si>
    <t>13204</t>
  </si>
  <si>
    <t>RECUPERACION DE I.V.A</t>
  </si>
  <si>
    <t>1320401</t>
  </si>
  <si>
    <t>Devolución del I.V.A.</t>
  </si>
  <si>
    <t>133</t>
  </si>
  <si>
    <t>FONDOS ESPECIALES</t>
  </si>
  <si>
    <t>13301</t>
  </si>
  <si>
    <t>UNIDAD ADMINISTRATIVA ESPECIAL DE SALUD</t>
  </si>
  <si>
    <t>1330101</t>
  </si>
  <si>
    <t>Aportes seguridad social en salud</t>
  </si>
  <si>
    <t>1330102</t>
  </si>
  <si>
    <t>FONDO DE CONTINGENCIA</t>
  </si>
  <si>
    <t>14</t>
  </si>
  <si>
    <t>APORTES DE LA NACIÓN</t>
  </si>
  <si>
    <t>141</t>
  </si>
  <si>
    <t>APORTES POR TRANSFERENCIAS</t>
  </si>
  <si>
    <t>14101</t>
  </si>
  <si>
    <t>RECURSOS LEY 30 DE 1992</t>
  </si>
  <si>
    <t>1410101</t>
  </si>
  <si>
    <t>Funcionamiento art. 86</t>
  </si>
  <si>
    <t>1410102</t>
  </si>
  <si>
    <t>Funcionamiento art. 87</t>
  </si>
  <si>
    <t>1410103</t>
  </si>
  <si>
    <t>Inversión</t>
  </si>
  <si>
    <t>14102</t>
  </si>
  <si>
    <t>DESCUENTO DE VOTACION (LEY 403/1997 Y RES 08685 DE 2015)</t>
  </si>
  <si>
    <t>1410202</t>
  </si>
  <si>
    <t>DESCUENTO POR VOTACION</t>
  </si>
  <si>
    <t>14105</t>
  </si>
  <si>
    <t>RECURSOS ESTAMPILLA UNIVERSIDAD NACIONAL Y OTRAS, LEY 1697 DE 2013</t>
  </si>
  <si>
    <t>1410502</t>
  </si>
  <si>
    <t>APORTES ESTAMPILLA UNAL RESOL 06096 DE 09-04-2018</t>
  </si>
  <si>
    <t>14106</t>
  </si>
  <si>
    <t>OTROS APORTES DE LA NACION</t>
  </si>
  <si>
    <t>1410603</t>
  </si>
  <si>
    <t>RECURSOS FINANCIACION DE PASIVOS</t>
  </si>
  <si>
    <t>1410604</t>
  </si>
  <si>
    <t>RECURSOS ART 142 LEY 1819-2016</t>
  </si>
  <si>
    <t>15</t>
  </si>
  <si>
    <t>FONDO PARA PAGO DE PASIVO PENSIONAL</t>
  </si>
  <si>
    <t>151</t>
  </si>
  <si>
    <t>PASIVO PENSIONAL</t>
  </si>
  <si>
    <t>15101</t>
  </si>
  <si>
    <t>APORTES PASIVOS PENSIONAL</t>
  </si>
  <si>
    <t>1510101</t>
  </si>
  <si>
    <t>Aportes de la Nacion</t>
  </si>
  <si>
    <t>1510102</t>
  </si>
  <si>
    <t>Aportes Estampilla Departamental</t>
  </si>
  <si>
    <t>1510104</t>
  </si>
  <si>
    <t>APORTE ESTAMPILLA DEPARTAMENTAL VIGENCIAS ANTERIORES</t>
  </si>
  <si>
    <t>16</t>
  </si>
  <si>
    <t>SISTEMA GENERAL DE REGALIAS</t>
  </si>
  <si>
    <t>161</t>
  </si>
  <si>
    <t>INGRESOS RECURSOS DE REGALIAS</t>
  </si>
  <si>
    <t>16101</t>
  </si>
  <si>
    <t>RECURSOS SISTEMA GENERAL DE REGALIAS</t>
  </si>
  <si>
    <t>1610101</t>
  </si>
  <si>
    <t>PROYECTO FORMACIÓN TALENTI HUMANO BPIN 201900010032</t>
  </si>
  <si>
    <t>1610102</t>
  </si>
  <si>
    <t>CONSTRUCCION,CULMINACIÓN Y DOTACIÓN DEL  LAB INTEGRALES  DE LA FACIBAS COD BPIN 2019000020063</t>
  </si>
  <si>
    <t>1610103</t>
  </si>
  <si>
    <t>FORTALECIMIENTO CAPACITADA INSTALADA DEL LABORATORIO  DE SALUD  PUBLICA  BPIN N° 2020000100085</t>
  </si>
  <si>
    <t>1610104</t>
  </si>
  <si>
    <t>FORTALECIMIENTO DE CAPACIDAD INSTALADA CIENCIAS Y TECNOLOGIAS  PARA ATENDER  PROBLEMATICA  AGENTES BIOLOGICOS  ALTO RIESGO  BPIN  N° 202000010090</t>
  </si>
  <si>
    <t>1610105</t>
  </si>
  <si>
    <t>IMPLEMENTACION DE ESTRATEGIA SOSTENIBLE EN LA RECUPERACION DE ECOSISTEMAS DEGRADADO Y CONTAMINADOS CON MERCURIO DPTO DE CORDOBA, SUCRE Y CHOCO BPIN  2020000100055</t>
  </si>
  <si>
    <t>1610106</t>
  </si>
  <si>
    <t>PRODUCCION DE FITOPLANCTON PARA LA ACUICULTURA  MARINA  EN EL DEPARTAMENTO DE CORDOBA  BPIN 2020000100061</t>
  </si>
  <si>
    <t>1610107</t>
  </si>
  <si>
    <t>FORTALECIMIENTO DE LAS CAPACIDADES EN CIENCIAS, TECNOLOGIA E INNOVACION - CTEI DE LA UNIVERSIDAD DE CORDOBA  PBIN 2020000100063</t>
  </si>
  <si>
    <t>UNIVERSIDAD DE CÓRDOBA</t>
  </si>
  <si>
    <t>NIT. 891080031-3</t>
  </si>
  <si>
    <t>OFICINA DE ASUNTOS FINANCIEROS</t>
  </si>
  <si>
    <t>SECCIÓN DE PRESUPUESTO</t>
  </si>
  <si>
    <t xml:space="preserve"> INFORME DE EJECUCIÓN PRESUPUESTAL DE INGRESOS ACUMULADO</t>
  </si>
  <si>
    <t>CODIGO PPTALES</t>
  </si>
  <si>
    <t>CONCEPTOS PRESUPUESTALES</t>
  </si>
  <si>
    <t>PRESUPUESTO APROPIADO</t>
  </si>
  <si>
    <t>MODIFICACIONES</t>
  </si>
  <si>
    <t>PRESUPUESTO DEFINITIVO</t>
  </si>
  <si>
    <t>RECAUDO ACUMULADO</t>
  </si>
  <si>
    <t>RESULTADO DEL EJERCICIO $</t>
  </si>
  <si>
    <t>RESULTADO DEL EJERCICIO %</t>
  </si>
  <si>
    <t>Adiciones</t>
  </si>
  <si>
    <t>Reducciones</t>
  </si>
  <si>
    <t>7=(6-5)</t>
  </si>
  <si>
    <t>8=(6/5)*100</t>
  </si>
  <si>
    <t>01 DE  ENERO AL 31 DE DICIEMBRE DE 2020</t>
  </si>
  <si>
    <t>ANDRES MENDOZA VERGARA</t>
  </si>
  <si>
    <t>Profesional Especializado Division de Asuntos Financieros - Seccion Presupuesto</t>
  </si>
  <si>
    <t>Esta información se publica atendiendo a la Ley 1712 de 2014, "Por medio de la cual se Crea la ley de Transparencia y del derecho de acceso a la informacion Publica Nacional y se dictan otras disposiciones.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</si>
</sst>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10" x14ac:knownFonts="1">
    <font>
      <sz val="10"/>
      <color rgb="FF000000"/>
      <name val="ARIAL"/>
      <charset val="1"/>
    </font>
    <font>
      <sz val="10"/>
      <color rgb="FF000000"/>
      <name val="ARIAL"/>
      <charset val="1"/>
    </font>
    <font>
      <sz val="11"/>
      <color rgb="FF00610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u val="double"/>
      <sz val="8"/>
      <name val="ARIAL"/>
      <family val="2"/>
    </font>
    <font>
      <b/>
      <u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75">
    <xf numFmtId="0" fontId="0" fillId="0" borderId="0" xfId="0"/>
    <xf numFmtId="0" fontId="3" fillId="0" borderId="12" xfId="0" applyFont="1" applyFill="1" applyBorder="1" applyAlignment="1">
      <alignment horizontal="center" vertical="center"/>
    </xf>
    <xf numFmtId="43" fontId="3" fillId="0" borderId="12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4" fontId="4" fillId="0" borderId="3" xfId="0" applyNumberFormat="1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4" fontId="4" fillId="0" borderId="5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3" fillId="0" borderId="1" xfId="2" applyFont="1" applyFill="1" applyBorder="1" applyAlignment="1">
      <alignment vertical="center"/>
    </xf>
    <xf numFmtId="43" fontId="4" fillId="0" borderId="3" xfId="1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4" xfId="2" applyFont="1" applyFill="1" applyBorder="1" applyAlignment="1">
      <alignment vertical="center"/>
    </xf>
    <xf numFmtId="43" fontId="4" fillId="0" borderId="5" xfId="1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2" applyFont="1" applyFill="1" applyBorder="1" applyAlignment="1">
      <alignment vertical="center"/>
    </xf>
    <xf numFmtId="165" fontId="3" fillId="0" borderId="0" xfId="1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3" fontId="6" fillId="0" borderId="0" xfId="0" applyNumberFormat="1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4" fontId="6" fillId="0" borderId="5" xfId="0" applyNumberFormat="1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3" fontId="7" fillId="0" borderId="0" xfId="0" applyNumberFormat="1" applyFont="1" applyFill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4" fontId="7" fillId="0" borderId="5" xfId="0" applyNumberFormat="1" applyFont="1" applyFill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3" fontId="7" fillId="0" borderId="15" xfId="0" applyNumberFormat="1" applyFont="1" applyFill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4" fontId="7" fillId="0" borderId="16" xfId="0" applyNumberFormat="1" applyFont="1" applyFill="1" applyBorder="1" applyAlignment="1">
      <alignment vertical="center"/>
    </xf>
    <xf numFmtId="0" fontId="5" fillId="0" borderId="15" xfId="0" applyFont="1" applyBorder="1" applyAlignment="1">
      <alignment vertical="center" wrapText="1"/>
    </xf>
    <xf numFmtId="3" fontId="5" fillId="0" borderId="15" xfId="0" applyNumberFormat="1" applyFont="1" applyFill="1" applyBorder="1" applyAlignment="1">
      <alignment vertical="center"/>
    </xf>
    <xf numFmtId="3" fontId="5" fillId="0" borderId="15" xfId="0" applyNumberFormat="1" applyFont="1" applyBorder="1" applyAlignment="1">
      <alignment vertical="center"/>
    </xf>
    <xf numFmtId="4" fontId="4" fillId="0" borderId="16" xfId="0" applyNumberFormat="1" applyFont="1" applyFill="1" applyBorder="1" applyAlignment="1">
      <alignment vertical="center"/>
    </xf>
    <xf numFmtId="43" fontId="3" fillId="0" borderId="7" xfId="1" applyNumberFormat="1" applyFont="1" applyFill="1" applyBorder="1" applyAlignment="1">
      <alignment horizontal="center" vertical="center" wrapText="1"/>
    </xf>
    <xf numFmtId="43" fontId="3" fillId="0" borderId="12" xfId="1" applyNumberFormat="1" applyFont="1" applyFill="1" applyBorder="1" applyAlignment="1">
      <alignment horizontal="center" vertical="center" wrapText="1"/>
    </xf>
    <xf numFmtId="43" fontId="3" fillId="0" borderId="10" xfId="1" applyNumberFormat="1" applyFont="1" applyFill="1" applyBorder="1" applyAlignment="1">
      <alignment horizontal="center" vertical="center" wrapText="1"/>
    </xf>
    <xf numFmtId="43" fontId="3" fillId="0" borderId="13" xfId="1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65" fontId="3" fillId="0" borderId="7" xfId="1" applyNumberFormat="1" applyFont="1" applyFill="1" applyBorder="1" applyAlignment="1">
      <alignment horizontal="center" vertical="center" wrapText="1"/>
    </xf>
    <xf numFmtId="165" fontId="3" fillId="0" borderId="12" xfId="1" applyNumberFormat="1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/>
    </xf>
    <xf numFmtId="43" fontId="3" fillId="0" borderId="2" xfId="1" applyNumberFormat="1" applyFont="1" applyFill="1" applyBorder="1" applyAlignment="1">
      <alignment horizontal="center" vertical="center"/>
    </xf>
    <xf numFmtId="43" fontId="3" fillId="0" borderId="0" xfId="1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</cellXfs>
  <cellStyles count="3">
    <cellStyle name="Bueno" xfId="2" builtinId="26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676275</xdr:colOff>
      <xdr:row>0</xdr:row>
      <xdr:rowOff>57150</xdr:rowOff>
    </xdr:from>
    <xdr:to>
      <xdr:col>9</xdr:col>
      <xdr:colOff>104775</xdr:colOff>
      <xdr:row>6</xdr:row>
      <xdr:rowOff>123825</xdr:rowOff>
    </xdr:to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6553200" y="57150"/>
          <a:ext cx="1143000" cy="923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83666</xdr:colOff>
      <xdr:row>0</xdr:row>
      <xdr:rowOff>38615</xdr:rowOff>
    </xdr:from>
    <xdr:to>
      <xdr:col>8</xdr:col>
      <xdr:colOff>849527</xdr:colOff>
      <xdr:row>6</xdr:row>
      <xdr:rowOff>122281</xdr:rowOff>
    </xdr:to>
    <xdr:pic>
      <xdr:nvPicPr>
        <xdr:cNvPr id="3" name="2 Imagen" descr="Logo Acreditada ResMEN29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7841" y="38615"/>
          <a:ext cx="765861" cy="940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</xdr:colOff>
      <xdr:row>0</xdr:row>
      <xdr:rowOff>51485</xdr:rowOff>
    </xdr:from>
    <xdr:to>
      <xdr:col>2</xdr:col>
      <xdr:colOff>798041</xdr:colOff>
      <xdr:row>6</xdr:row>
      <xdr:rowOff>122281</xdr:rowOff>
    </xdr:to>
    <xdr:pic>
      <xdr:nvPicPr>
        <xdr:cNvPr id="4" name="3 Imagen" descr="logUNICORDOBA vigiladoMENmodalidad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6" y="51485"/>
          <a:ext cx="798040" cy="928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34"/>
  <sheetViews>
    <sheetView tabSelected="1" zoomScale="120" zoomScaleNormal="120" workbookViewId="0">
      <selection activeCell="M27" sqref="M27"/>
    </sheetView>
  </sheetViews>
  <sheetFormatPr baseColWidth="10" defaultColWidth="19.42578125" defaultRowHeight="11.25" x14ac:dyDescent="0.2"/>
  <cols>
    <col min="1" max="1" width="10.7109375" style="22" customWidth="1"/>
    <col min="2" max="2" width="8" style="22" customWidth="1"/>
    <col min="3" max="3" width="18.85546875" style="22" customWidth="1"/>
    <col min="4" max="5" width="12.85546875" style="25" customWidth="1"/>
    <col min="6" max="6" width="12" style="25" customWidth="1"/>
    <col min="7" max="8" width="12.85546875" style="25" customWidth="1"/>
    <col min="9" max="10" width="12.85546875" style="22" customWidth="1"/>
    <col min="11" max="16384" width="19.42578125" style="22"/>
  </cols>
  <sheetData>
    <row r="1" spans="2:10" x14ac:dyDescent="0.2">
      <c r="B1" s="20"/>
      <c r="C1" s="71" t="s">
        <v>216</v>
      </c>
      <c r="D1" s="71"/>
      <c r="E1" s="71"/>
      <c r="F1" s="71"/>
      <c r="G1" s="71"/>
      <c r="H1" s="71"/>
      <c r="I1" s="72"/>
      <c r="J1" s="21"/>
    </row>
    <row r="2" spans="2:10" x14ac:dyDescent="0.2">
      <c r="B2" s="23"/>
      <c r="C2" s="74" t="s">
        <v>217</v>
      </c>
      <c r="D2" s="74"/>
      <c r="E2" s="74"/>
      <c r="F2" s="74"/>
      <c r="G2" s="74"/>
      <c r="H2" s="74"/>
      <c r="I2" s="73"/>
      <c r="J2" s="24"/>
    </row>
    <row r="3" spans="2:10" x14ac:dyDescent="0.2">
      <c r="B3" s="23"/>
      <c r="C3" s="74" t="s">
        <v>218</v>
      </c>
      <c r="D3" s="74"/>
      <c r="E3" s="74"/>
      <c r="F3" s="74"/>
      <c r="G3" s="74"/>
      <c r="H3" s="74"/>
      <c r="I3" s="73"/>
      <c r="J3" s="24"/>
    </row>
    <row r="4" spans="2:10" x14ac:dyDescent="0.2">
      <c r="B4" s="25"/>
      <c r="C4" s="74" t="s">
        <v>219</v>
      </c>
      <c r="D4" s="74"/>
      <c r="E4" s="74"/>
      <c r="F4" s="74"/>
      <c r="G4" s="74"/>
      <c r="H4" s="74"/>
      <c r="I4" s="73"/>
      <c r="J4" s="24"/>
    </row>
    <row r="5" spans="2:10" x14ac:dyDescent="0.2">
      <c r="B5" s="23"/>
      <c r="C5" s="74" t="s">
        <v>220</v>
      </c>
      <c r="D5" s="74"/>
      <c r="E5" s="74"/>
      <c r="F5" s="74"/>
      <c r="G5" s="74"/>
      <c r="H5" s="74"/>
      <c r="I5" s="73"/>
      <c r="J5" s="24"/>
    </row>
    <row r="6" spans="2:10" x14ac:dyDescent="0.2">
      <c r="B6" s="23"/>
      <c r="C6" s="74" t="s">
        <v>233</v>
      </c>
      <c r="D6" s="74"/>
      <c r="E6" s="74"/>
      <c r="F6" s="74"/>
      <c r="G6" s="74"/>
      <c r="H6" s="74"/>
      <c r="I6" s="73"/>
      <c r="J6" s="24"/>
    </row>
    <row r="7" spans="2:10" ht="12" thickBot="1" x14ac:dyDescent="0.25">
      <c r="B7" s="23"/>
      <c r="C7" s="26"/>
      <c r="D7" s="26"/>
      <c r="E7" s="26"/>
      <c r="F7" s="26"/>
      <c r="G7" s="26"/>
      <c r="H7" s="27"/>
      <c r="I7" s="73"/>
      <c r="J7" s="24"/>
    </row>
    <row r="8" spans="2:10" x14ac:dyDescent="0.2">
      <c r="B8" s="63" t="s">
        <v>221</v>
      </c>
      <c r="C8" s="65" t="s">
        <v>222</v>
      </c>
      <c r="D8" s="65" t="s">
        <v>223</v>
      </c>
      <c r="E8" s="67" t="s">
        <v>224</v>
      </c>
      <c r="F8" s="68"/>
      <c r="G8" s="65" t="s">
        <v>225</v>
      </c>
      <c r="H8" s="69" t="s">
        <v>226</v>
      </c>
      <c r="I8" s="49" t="s">
        <v>227</v>
      </c>
      <c r="J8" s="51" t="s">
        <v>228</v>
      </c>
    </row>
    <row r="9" spans="2:10" x14ac:dyDescent="0.2">
      <c r="B9" s="64"/>
      <c r="C9" s="66"/>
      <c r="D9" s="66"/>
      <c r="E9" s="1" t="s">
        <v>229</v>
      </c>
      <c r="F9" s="1" t="s">
        <v>230</v>
      </c>
      <c r="G9" s="66"/>
      <c r="H9" s="70"/>
      <c r="I9" s="50"/>
      <c r="J9" s="52"/>
    </row>
    <row r="10" spans="2:10" ht="12" thickBot="1" x14ac:dyDescent="0.25">
      <c r="B10" s="1">
        <v>1</v>
      </c>
      <c r="C10" s="1">
        <v>2</v>
      </c>
      <c r="D10" s="1">
        <v>3</v>
      </c>
      <c r="E10" s="53">
        <v>4</v>
      </c>
      <c r="F10" s="53"/>
      <c r="G10" s="1">
        <v>5</v>
      </c>
      <c r="H10" s="1">
        <v>6</v>
      </c>
      <c r="I10" s="2" t="s">
        <v>231</v>
      </c>
      <c r="J10" s="2" t="s">
        <v>232</v>
      </c>
    </row>
    <row r="11" spans="2:10" x14ac:dyDescent="0.2">
      <c r="B11" s="3"/>
      <c r="C11" s="28"/>
      <c r="D11" s="5"/>
      <c r="E11" s="5"/>
      <c r="F11" s="5"/>
      <c r="G11" s="5"/>
      <c r="H11" s="5"/>
      <c r="I11" s="28"/>
      <c r="J11" s="29"/>
    </row>
    <row r="12" spans="2:10" ht="22.5" x14ac:dyDescent="0.2">
      <c r="B12" s="30" t="s">
        <v>0</v>
      </c>
      <c r="C12" s="31" t="s">
        <v>1</v>
      </c>
      <c r="D12" s="32">
        <f>D14+D94+D109+D117</f>
        <v>192549494774</v>
      </c>
      <c r="E12" s="32">
        <f>E14+E94+E109+E117</f>
        <v>120488657544</v>
      </c>
      <c r="F12" s="32">
        <f>F14+F94+F109+F117</f>
        <v>0</v>
      </c>
      <c r="G12" s="32">
        <f>G14+G94+G109+G117</f>
        <v>313038152318</v>
      </c>
      <c r="H12" s="32">
        <f>H14+H94+H109+H117</f>
        <v>251997142691.85999</v>
      </c>
      <c r="I12" s="33">
        <f>H12-G12</f>
        <v>-61041009626.140015</v>
      </c>
      <c r="J12" s="34">
        <f>H12/G12*100</f>
        <v>80.500456837564172</v>
      </c>
    </row>
    <row r="13" spans="2:10" x14ac:dyDescent="0.2">
      <c r="B13" s="30"/>
      <c r="C13" s="31"/>
      <c r="D13" s="32"/>
      <c r="E13" s="32"/>
      <c r="F13" s="32"/>
      <c r="G13" s="32"/>
      <c r="H13" s="32"/>
      <c r="I13" s="33"/>
      <c r="J13" s="34"/>
    </row>
    <row r="14" spans="2:10" ht="12.75" customHeight="1" x14ac:dyDescent="0.2">
      <c r="B14" s="30" t="s">
        <v>8</v>
      </c>
      <c r="C14" s="31" t="s">
        <v>9</v>
      </c>
      <c r="D14" s="32">
        <f>D16+D70+D89</f>
        <v>44496372169</v>
      </c>
      <c r="E14" s="32">
        <f t="shared" ref="E14:H14" si="0">E16+E70+E89</f>
        <v>60960187352</v>
      </c>
      <c r="F14" s="32">
        <f t="shared" si="0"/>
        <v>0</v>
      </c>
      <c r="G14" s="32">
        <f t="shared" si="0"/>
        <v>105456559521</v>
      </c>
      <c r="H14" s="32">
        <f t="shared" si="0"/>
        <v>85475172511.990005</v>
      </c>
      <c r="I14" s="33">
        <f t="shared" ref="I14:I77" si="1">H14-G14</f>
        <v>-19981387009.009995</v>
      </c>
      <c r="J14" s="34">
        <f t="shared" ref="J14:J78" si="2">H14/G14*100</f>
        <v>81.052494885317188</v>
      </c>
    </row>
    <row r="15" spans="2:10" ht="12.75" customHeight="1" x14ac:dyDescent="0.2">
      <c r="B15" s="30"/>
      <c r="C15" s="31"/>
      <c r="D15" s="32"/>
      <c r="E15" s="32"/>
      <c r="F15" s="32"/>
      <c r="G15" s="32"/>
      <c r="H15" s="32"/>
      <c r="I15" s="33"/>
      <c r="J15" s="34"/>
    </row>
    <row r="16" spans="2:10" ht="23.25" customHeight="1" x14ac:dyDescent="0.2">
      <c r="B16" s="30" t="s">
        <v>10</v>
      </c>
      <c r="C16" s="31" t="s">
        <v>3</v>
      </c>
      <c r="D16" s="32">
        <f>D17+D20+D23+D26+D31+D33+D51+D58+D63+D67</f>
        <v>35752012174</v>
      </c>
      <c r="E16" s="32">
        <f t="shared" ref="E16:H16" si="3">E17+E20+E23+E26+E31+E33+E51+E58+E63+E67</f>
        <v>19793605002</v>
      </c>
      <c r="F16" s="32">
        <f t="shared" si="3"/>
        <v>0</v>
      </c>
      <c r="G16" s="32">
        <f t="shared" si="3"/>
        <v>55545617176</v>
      </c>
      <c r="H16" s="32">
        <f t="shared" si="3"/>
        <v>47365624537.970001</v>
      </c>
      <c r="I16" s="33">
        <f t="shared" si="1"/>
        <v>-8179992638.0299988</v>
      </c>
      <c r="J16" s="34">
        <f t="shared" si="2"/>
        <v>85.273378794025916</v>
      </c>
    </row>
    <row r="17" spans="2:10" ht="12.75" customHeight="1" x14ac:dyDescent="0.2">
      <c r="B17" s="35" t="s">
        <v>11</v>
      </c>
      <c r="C17" s="36" t="s">
        <v>12</v>
      </c>
      <c r="D17" s="37">
        <f>D18+D19</f>
        <v>950605718</v>
      </c>
      <c r="E17" s="37">
        <f t="shared" ref="E17:H17" si="4">E18+E19</f>
        <v>0</v>
      </c>
      <c r="F17" s="37">
        <f t="shared" si="4"/>
        <v>0</v>
      </c>
      <c r="G17" s="37">
        <f t="shared" si="4"/>
        <v>950605718</v>
      </c>
      <c r="H17" s="37">
        <f t="shared" si="4"/>
        <v>977018047</v>
      </c>
      <c r="I17" s="38">
        <f t="shared" si="1"/>
        <v>26412329</v>
      </c>
      <c r="J17" s="39">
        <f t="shared" si="2"/>
        <v>102.77847360897108</v>
      </c>
    </row>
    <row r="18" spans="2:10" ht="12.75" customHeight="1" x14ac:dyDescent="0.2">
      <c r="B18" s="8" t="s">
        <v>13</v>
      </c>
      <c r="C18" s="9" t="s">
        <v>14</v>
      </c>
      <c r="D18" s="10">
        <v>895438918</v>
      </c>
      <c r="E18" s="10">
        <v>0</v>
      </c>
      <c r="F18" s="10">
        <v>0</v>
      </c>
      <c r="G18" s="10">
        <v>895438918</v>
      </c>
      <c r="H18" s="10">
        <v>297764382</v>
      </c>
      <c r="I18" s="11">
        <f t="shared" si="1"/>
        <v>-597674536</v>
      </c>
      <c r="J18" s="12">
        <f t="shared" si="2"/>
        <v>33.25345548583806</v>
      </c>
    </row>
    <row r="19" spans="2:10" ht="12.75" customHeight="1" x14ac:dyDescent="0.2">
      <c r="B19" s="8" t="s">
        <v>15</v>
      </c>
      <c r="C19" s="9" t="s">
        <v>16</v>
      </c>
      <c r="D19" s="10">
        <v>55166800</v>
      </c>
      <c r="E19" s="10">
        <v>0</v>
      </c>
      <c r="F19" s="10">
        <v>0</v>
      </c>
      <c r="G19" s="10">
        <v>55166800</v>
      </c>
      <c r="H19" s="10">
        <v>679253665</v>
      </c>
      <c r="I19" s="11">
        <f t="shared" si="1"/>
        <v>624086865</v>
      </c>
      <c r="J19" s="12">
        <f t="shared" si="2"/>
        <v>1231.2725497944416</v>
      </c>
    </row>
    <row r="20" spans="2:10" ht="12.75" customHeight="1" x14ac:dyDescent="0.2">
      <c r="B20" s="35" t="s">
        <v>17</v>
      </c>
      <c r="C20" s="36" t="s">
        <v>18</v>
      </c>
      <c r="D20" s="37">
        <f>D21+D22</f>
        <v>10434792058</v>
      </c>
      <c r="E20" s="37">
        <f t="shared" ref="E20:H20" si="5">E21+E22</f>
        <v>897408551</v>
      </c>
      <c r="F20" s="37">
        <f t="shared" si="5"/>
        <v>0</v>
      </c>
      <c r="G20" s="37">
        <f t="shared" si="5"/>
        <v>11332200609</v>
      </c>
      <c r="H20" s="37">
        <f t="shared" si="5"/>
        <v>11218898067.59</v>
      </c>
      <c r="I20" s="38">
        <f t="shared" si="1"/>
        <v>-113302541.40999985</v>
      </c>
      <c r="J20" s="39">
        <f t="shared" si="2"/>
        <v>99.000171764343676</v>
      </c>
    </row>
    <row r="21" spans="2:10" ht="12.75" customHeight="1" x14ac:dyDescent="0.2">
      <c r="B21" s="8" t="s">
        <v>19</v>
      </c>
      <c r="C21" s="9" t="s">
        <v>20</v>
      </c>
      <c r="D21" s="10">
        <v>5552383427</v>
      </c>
      <c r="E21" s="10">
        <v>614853253</v>
      </c>
      <c r="F21" s="10">
        <v>0</v>
      </c>
      <c r="G21" s="10">
        <v>6167236680</v>
      </c>
      <c r="H21" s="10">
        <v>7925963354.21</v>
      </c>
      <c r="I21" s="11">
        <f t="shared" si="1"/>
        <v>1758726674.21</v>
      </c>
      <c r="J21" s="12">
        <f t="shared" si="2"/>
        <v>128.51725603321583</v>
      </c>
    </row>
    <row r="22" spans="2:10" ht="12.75" customHeight="1" x14ac:dyDescent="0.2">
      <c r="B22" s="8" t="s">
        <v>21</v>
      </c>
      <c r="C22" s="9" t="s">
        <v>22</v>
      </c>
      <c r="D22" s="10">
        <v>4882408631</v>
      </c>
      <c r="E22" s="10">
        <v>282555298</v>
      </c>
      <c r="F22" s="10">
        <v>0</v>
      </c>
      <c r="G22" s="10">
        <v>5164963929</v>
      </c>
      <c r="H22" s="10">
        <v>3292934713.3800001</v>
      </c>
      <c r="I22" s="11">
        <f t="shared" si="1"/>
        <v>-1872029215.6199999</v>
      </c>
      <c r="J22" s="12">
        <f t="shared" si="2"/>
        <v>63.755231568820513</v>
      </c>
    </row>
    <row r="23" spans="2:10" ht="22.5" x14ac:dyDescent="0.2">
      <c r="B23" s="35" t="s">
        <v>23</v>
      </c>
      <c r="C23" s="36" t="s">
        <v>24</v>
      </c>
      <c r="D23" s="37">
        <f>D24+D25</f>
        <v>6473793995</v>
      </c>
      <c r="E23" s="37">
        <f t="shared" ref="E23:H23" si="6">E24+E25</f>
        <v>0</v>
      </c>
      <c r="F23" s="37">
        <f t="shared" si="6"/>
        <v>0</v>
      </c>
      <c r="G23" s="37">
        <f t="shared" si="6"/>
        <v>6473793995</v>
      </c>
      <c r="H23" s="37">
        <f t="shared" si="6"/>
        <v>4323856036.3199997</v>
      </c>
      <c r="I23" s="38">
        <f t="shared" si="1"/>
        <v>-2149937958.6800003</v>
      </c>
      <c r="J23" s="39">
        <f t="shared" si="2"/>
        <v>66.790139440017811</v>
      </c>
    </row>
    <row r="24" spans="2:10" ht="12.75" customHeight="1" x14ac:dyDescent="0.2">
      <c r="B24" s="8" t="s">
        <v>25</v>
      </c>
      <c r="C24" s="9" t="s">
        <v>4</v>
      </c>
      <c r="D24" s="10">
        <v>3530675200</v>
      </c>
      <c r="E24" s="10">
        <v>0</v>
      </c>
      <c r="F24" s="10">
        <v>0</v>
      </c>
      <c r="G24" s="10">
        <v>3530675200</v>
      </c>
      <c r="H24" s="10">
        <v>2694861853.46</v>
      </c>
      <c r="I24" s="11">
        <f t="shared" si="1"/>
        <v>-835813346.53999996</v>
      </c>
      <c r="J24" s="12">
        <f t="shared" si="2"/>
        <v>76.327096116346254</v>
      </c>
    </row>
    <row r="25" spans="2:10" ht="12.75" customHeight="1" x14ac:dyDescent="0.2">
      <c r="B25" s="8" t="s">
        <v>26</v>
      </c>
      <c r="C25" s="9" t="s">
        <v>5</v>
      </c>
      <c r="D25" s="10">
        <v>2943118795</v>
      </c>
      <c r="E25" s="10">
        <v>0</v>
      </c>
      <c r="F25" s="10">
        <v>0</v>
      </c>
      <c r="G25" s="10">
        <v>2943118795</v>
      </c>
      <c r="H25" s="10">
        <v>1628994182.8599999</v>
      </c>
      <c r="I25" s="11">
        <f t="shared" si="1"/>
        <v>-1314124612.1400001</v>
      </c>
      <c r="J25" s="12">
        <f t="shared" si="2"/>
        <v>55.349250109355509</v>
      </c>
    </row>
    <row r="26" spans="2:10" ht="22.5" x14ac:dyDescent="0.2">
      <c r="B26" s="35" t="s">
        <v>27</v>
      </c>
      <c r="C26" s="36" t="s">
        <v>28</v>
      </c>
      <c r="D26" s="37">
        <f>D27+D28+D29+D30</f>
        <v>3901843658</v>
      </c>
      <c r="E26" s="37">
        <f t="shared" ref="E26:H26" si="7">E27+E28+E29+E30</f>
        <v>86983675</v>
      </c>
      <c r="F26" s="37">
        <f t="shared" si="7"/>
        <v>0</v>
      </c>
      <c r="G26" s="37">
        <f t="shared" si="7"/>
        <v>3988827333</v>
      </c>
      <c r="H26" s="37">
        <f t="shared" si="7"/>
        <v>3166545059.6300001</v>
      </c>
      <c r="I26" s="38">
        <f t="shared" si="1"/>
        <v>-822282273.36999989</v>
      </c>
      <c r="J26" s="39">
        <f t="shared" si="2"/>
        <v>79.385363047250252</v>
      </c>
    </row>
    <row r="27" spans="2:10" ht="12.75" customHeight="1" x14ac:dyDescent="0.2">
      <c r="B27" s="8" t="s">
        <v>29</v>
      </c>
      <c r="C27" s="9" t="s">
        <v>30</v>
      </c>
      <c r="D27" s="10">
        <v>2418705458</v>
      </c>
      <c r="E27" s="10">
        <v>0</v>
      </c>
      <c r="F27" s="10">
        <v>0</v>
      </c>
      <c r="G27" s="10">
        <v>2418705458</v>
      </c>
      <c r="H27" s="10">
        <v>1717783684.6300001</v>
      </c>
      <c r="I27" s="11">
        <f t="shared" si="1"/>
        <v>-700921773.36999989</v>
      </c>
      <c r="J27" s="12">
        <f t="shared" si="2"/>
        <v>71.020788370420917</v>
      </c>
    </row>
    <row r="28" spans="2:10" ht="12.75" customHeight="1" x14ac:dyDescent="0.2">
      <c r="B28" s="8" t="s">
        <v>31</v>
      </c>
      <c r="C28" s="9" t="s">
        <v>32</v>
      </c>
      <c r="D28" s="10">
        <v>1324003200</v>
      </c>
      <c r="E28" s="10">
        <v>76101675</v>
      </c>
      <c r="F28" s="10">
        <v>0</v>
      </c>
      <c r="G28" s="10">
        <v>1400104875</v>
      </c>
      <c r="H28" s="10">
        <v>1414525175</v>
      </c>
      <c r="I28" s="11">
        <f t="shared" si="1"/>
        <v>14420300</v>
      </c>
      <c r="J28" s="12">
        <f t="shared" si="2"/>
        <v>101.02994427471013</v>
      </c>
    </row>
    <row r="29" spans="2:10" ht="12.75" customHeight="1" x14ac:dyDescent="0.2">
      <c r="B29" s="8" t="s">
        <v>33</v>
      </c>
      <c r="C29" s="9" t="s">
        <v>34</v>
      </c>
      <c r="D29" s="10">
        <v>159135000</v>
      </c>
      <c r="E29" s="10">
        <v>0</v>
      </c>
      <c r="F29" s="10">
        <v>0</v>
      </c>
      <c r="G29" s="10">
        <v>159135000</v>
      </c>
      <c r="H29" s="10">
        <v>23354200</v>
      </c>
      <c r="I29" s="11">
        <f t="shared" si="1"/>
        <v>-135780800</v>
      </c>
      <c r="J29" s="12">
        <f t="shared" si="2"/>
        <v>14.67571558739435</v>
      </c>
    </row>
    <row r="30" spans="2:10" ht="22.5" x14ac:dyDescent="0.2">
      <c r="B30" s="8" t="s">
        <v>35</v>
      </c>
      <c r="C30" s="9" t="s">
        <v>36</v>
      </c>
      <c r="D30" s="10">
        <v>0</v>
      </c>
      <c r="E30" s="10">
        <v>10882000</v>
      </c>
      <c r="F30" s="10">
        <v>0</v>
      </c>
      <c r="G30" s="10">
        <v>10882000</v>
      </c>
      <c r="H30" s="10">
        <v>10882000</v>
      </c>
      <c r="I30" s="11">
        <f t="shared" si="1"/>
        <v>0</v>
      </c>
      <c r="J30" s="12">
        <f t="shared" si="2"/>
        <v>100</v>
      </c>
    </row>
    <row r="31" spans="2:10" ht="22.5" x14ac:dyDescent="0.2">
      <c r="B31" s="35" t="s">
        <v>37</v>
      </c>
      <c r="C31" s="36" t="s">
        <v>6</v>
      </c>
      <c r="D31" s="37">
        <f>D32</f>
        <v>2317005600</v>
      </c>
      <c r="E31" s="37">
        <f t="shared" ref="E31:H31" si="8">E32</f>
        <v>262111076</v>
      </c>
      <c r="F31" s="37">
        <f t="shared" si="8"/>
        <v>0</v>
      </c>
      <c r="G31" s="37">
        <f t="shared" si="8"/>
        <v>2579116676</v>
      </c>
      <c r="H31" s="37">
        <f t="shared" si="8"/>
        <v>1327758172.9300001</v>
      </c>
      <c r="I31" s="38">
        <f t="shared" si="1"/>
        <v>-1251358503.0699999</v>
      </c>
      <c r="J31" s="39">
        <f t="shared" si="2"/>
        <v>51.481120853719766</v>
      </c>
    </row>
    <row r="32" spans="2:10" ht="22.5" x14ac:dyDescent="0.2">
      <c r="B32" s="8" t="s">
        <v>38</v>
      </c>
      <c r="C32" s="9" t="s">
        <v>7</v>
      </c>
      <c r="D32" s="10">
        <v>2317005600</v>
      </c>
      <c r="E32" s="10">
        <v>262111076</v>
      </c>
      <c r="F32" s="10">
        <v>0</v>
      </c>
      <c r="G32" s="10">
        <v>2579116676</v>
      </c>
      <c r="H32" s="10">
        <v>1327758172.9300001</v>
      </c>
      <c r="I32" s="11">
        <f t="shared" si="1"/>
        <v>-1251358503.0699999</v>
      </c>
      <c r="J32" s="12">
        <f t="shared" si="2"/>
        <v>51.481120853719766</v>
      </c>
    </row>
    <row r="33" spans="2:10" ht="34.5" thickBot="1" x14ac:dyDescent="0.25">
      <c r="B33" s="40" t="s">
        <v>39</v>
      </c>
      <c r="C33" s="41" t="s">
        <v>40</v>
      </c>
      <c r="D33" s="42">
        <f>D34+D35+D36+D37+D38+D39+D40+D41+D42+D43+D44+D45+D46+D47+D48+D49+D50</f>
        <v>0</v>
      </c>
      <c r="E33" s="42">
        <f t="shared" ref="E33:H33" si="9">E34+E35+E36+E37+E38+E39+E40+E41+E42+E43+E44+E45+E46+E47+E48+E49+E50</f>
        <v>15882922117</v>
      </c>
      <c r="F33" s="42">
        <f t="shared" si="9"/>
        <v>0</v>
      </c>
      <c r="G33" s="42">
        <f t="shared" si="9"/>
        <v>15882922117</v>
      </c>
      <c r="H33" s="42">
        <f t="shared" si="9"/>
        <v>9643192248.1100006</v>
      </c>
      <c r="I33" s="43">
        <f t="shared" si="1"/>
        <v>-6239729868.8899994</v>
      </c>
      <c r="J33" s="44">
        <f t="shared" si="2"/>
        <v>60.714219820977299</v>
      </c>
    </row>
    <row r="34" spans="2:10" ht="45" x14ac:dyDescent="0.2">
      <c r="B34" s="3" t="s">
        <v>41</v>
      </c>
      <c r="C34" s="4" t="s">
        <v>42</v>
      </c>
      <c r="D34" s="5">
        <v>0</v>
      </c>
      <c r="E34" s="5">
        <v>1012000000</v>
      </c>
      <c r="F34" s="5">
        <v>0</v>
      </c>
      <c r="G34" s="5">
        <v>1012000000</v>
      </c>
      <c r="H34" s="5">
        <v>1012000000</v>
      </c>
      <c r="I34" s="6">
        <f t="shared" si="1"/>
        <v>0</v>
      </c>
      <c r="J34" s="7">
        <f t="shared" si="2"/>
        <v>100</v>
      </c>
    </row>
    <row r="35" spans="2:10" ht="22.5" x14ac:dyDescent="0.2">
      <c r="B35" s="8" t="s">
        <v>43</v>
      </c>
      <c r="C35" s="9" t="s">
        <v>44</v>
      </c>
      <c r="D35" s="10">
        <v>0</v>
      </c>
      <c r="E35" s="10">
        <v>24575000</v>
      </c>
      <c r="F35" s="10">
        <v>0</v>
      </c>
      <c r="G35" s="10">
        <v>24575000</v>
      </c>
      <c r="H35" s="10">
        <v>0</v>
      </c>
      <c r="I35" s="11">
        <f t="shared" si="1"/>
        <v>-24575000</v>
      </c>
      <c r="J35" s="12">
        <f t="shared" si="2"/>
        <v>0</v>
      </c>
    </row>
    <row r="36" spans="2:10" ht="45" x14ac:dyDescent="0.2">
      <c r="B36" s="8" t="s">
        <v>45</v>
      </c>
      <c r="C36" s="9" t="s">
        <v>46</v>
      </c>
      <c r="D36" s="10">
        <v>0</v>
      </c>
      <c r="E36" s="10">
        <v>314791884</v>
      </c>
      <c r="F36" s="10">
        <v>0</v>
      </c>
      <c r="G36" s="10">
        <v>314791884</v>
      </c>
      <c r="H36" s="10">
        <v>283312696</v>
      </c>
      <c r="I36" s="11">
        <f t="shared" si="1"/>
        <v>-31479188</v>
      </c>
      <c r="J36" s="12">
        <f t="shared" si="2"/>
        <v>90.000000127068077</v>
      </c>
    </row>
    <row r="37" spans="2:10" ht="21.75" customHeight="1" x14ac:dyDescent="0.2">
      <c r="B37" s="8" t="s">
        <v>47</v>
      </c>
      <c r="C37" s="9" t="s">
        <v>48</v>
      </c>
      <c r="D37" s="10">
        <v>0</v>
      </c>
      <c r="E37" s="10">
        <v>128592000</v>
      </c>
      <c r="F37" s="10">
        <v>0</v>
      </c>
      <c r="G37" s="10">
        <v>128592000</v>
      </c>
      <c r="H37" s="10">
        <v>101136913.11</v>
      </c>
      <c r="I37" s="11">
        <f t="shared" si="1"/>
        <v>-27455086.890000001</v>
      </c>
      <c r="J37" s="12">
        <f t="shared" si="2"/>
        <v>78.649459616461371</v>
      </c>
    </row>
    <row r="38" spans="2:10" ht="22.5" x14ac:dyDescent="0.2">
      <c r="B38" s="8" t="s">
        <v>49</v>
      </c>
      <c r="C38" s="9" t="s">
        <v>50</v>
      </c>
      <c r="D38" s="10">
        <v>0</v>
      </c>
      <c r="E38" s="10">
        <v>26500000</v>
      </c>
      <c r="F38" s="10">
        <v>0</v>
      </c>
      <c r="G38" s="10">
        <v>26500000</v>
      </c>
      <c r="H38" s="10">
        <v>7950000</v>
      </c>
      <c r="I38" s="11">
        <f t="shared" si="1"/>
        <v>-18550000</v>
      </c>
      <c r="J38" s="12">
        <f t="shared" si="2"/>
        <v>30</v>
      </c>
    </row>
    <row r="39" spans="2:10" ht="22.5" x14ac:dyDescent="0.2">
      <c r="B39" s="8" t="s">
        <v>51</v>
      </c>
      <c r="C39" s="9" t="s">
        <v>52</v>
      </c>
      <c r="D39" s="10">
        <v>0</v>
      </c>
      <c r="E39" s="10">
        <v>270755034</v>
      </c>
      <c r="F39" s="10">
        <v>0</v>
      </c>
      <c r="G39" s="10">
        <v>270755034</v>
      </c>
      <c r="H39" s="10">
        <v>270755030</v>
      </c>
      <c r="I39" s="11">
        <f t="shared" si="1"/>
        <v>-4</v>
      </c>
      <c r="J39" s="12">
        <f t="shared" si="2"/>
        <v>99.999998522649818</v>
      </c>
    </row>
    <row r="40" spans="2:10" ht="33.75" x14ac:dyDescent="0.2">
      <c r="B40" s="8" t="s">
        <v>53</v>
      </c>
      <c r="C40" s="9" t="s">
        <v>54</v>
      </c>
      <c r="D40" s="10">
        <v>0</v>
      </c>
      <c r="E40" s="10">
        <v>36000000</v>
      </c>
      <c r="F40" s="10">
        <v>0</v>
      </c>
      <c r="G40" s="10">
        <v>36000000</v>
      </c>
      <c r="H40" s="10">
        <v>35975000</v>
      </c>
      <c r="I40" s="11">
        <f t="shared" si="1"/>
        <v>-25000</v>
      </c>
      <c r="J40" s="12">
        <f t="shared" si="2"/>
        <v>99.930555555555557</v>
      </c>
    </row>
    <row r="41" spans="2:10" ht="22.5" x14ac:dyDescent="0.2">
      <c r="B41" s="8" t="s">
        <v>55</v>
      </c>
      <c r="C41" s="9" t="s">
        <v>56</v>
      </c>
      <c r="D41" s="10">
        <v>0</v>
      </c>
      <c r="E41" s="10">
        <v>86400000</v>
      </c>
      <c r="F41" s="10">
        <v>0</v>
      </c>
      <c r="G41" s="10">
        <v>86400000</v>
      </c>
      <c r="H41" s="10">
        <v>17280000</v>
      </c>
      <c r="I41" s="11">
        <f t="shared" si="1"/>
        <v>-69120000</v>
      </c>
      <c r="J41" s="12">
        <f t="shared" si="2"/>
        <v>20</v>
      </c>
    </row>
    <row r="42" spans="2:10" ht="45" x14ac:dyDescent="0.2">
      <c r="B42" s="8" t="s">
        <v>57</v>
      </c>
      <c r="C42" s="9" t="s">
        <v>58</v>
      </c>
      <c r="D42" s="10">
        <v>0</v>
      </c>
      <c r="E42" s="10">
        <v>6004000000</v>
      </c>
      <c r="F42" s="10">
        <v>0</v>
      </c>
      <c r="G42" s="10">
        <v>6004000000</v>
      </c>
      <c r="H42" s="10">
        <v>4000000000</v>
      </c>
      <c r="I42" s="11">
        <f t="shared" si="1"/>
        <v>-2004000000</v>
      </c>
      <c r="J42" s="12">
        <f t="shared" si="2"/>
        <v>66.622251832111928</v>
      </c>
    </row>
    <row r="43" spans="2:10" ht="33.75" x14ac:dyDescent="0.2">
      <c r="B43" s="8" t="s">
        <v>59</v>
      </c>
      <c r="C43" s="9" t="s">
        <v>60</v>
      </c>
      <c r="D43" s="10">
        <v>0</v>
      </c>
      <c r="E43" s="10">
        <v>460052437</v>
      </c>
      <c r="F43" s="10">
        <v>0</v>
      </c>
      <c r="G43" s="10">
        <v>460052437</v>
      </c>
      <c r="H43" s="10">
        <v>322036706</v>
      </c>
      <c r="I43" s="11">
        <f t="shared" si="1"/>
        <v>-138015731</v>
      </c>
      <c r="J43" s="12">
        <f t="shared" si="2"/>
        <v>70.000000021736653</v>
      </c>
    </row>
    <row r="44" spans="2:10" ht="33.75" x14ac:dyDescent="0.2">
      <c r="B44" s="8" t="s">
        <v>61</v>
      </c>
      <c r="C44" s="9" t="s">
        <v>62</v>
      </c>
      <c r="D44" s="10">
        <v>0</v>
      </c>
      <c r="E44" s="10">
        <v>506848009</v>
      </c>
      <c r="F44" s="10">
        <v>0</v>
      </c>
      <c r="G44" s="10">
        <v>506848009</v>
      </c>
      <c r="H44" s="10">
        <v>202739203</v>
      </c>
      <c r="I44" s="11">
        <f t="shared" si="1"/>
        <v>-304108806</v>
      </c>
      <c r="J44" s="12">
        <f t="shared" si="2"/>
        <v>39.999999881621321</v>
      </c>
    </row>
    <row r="45" spans="2:10" ht="33.75" x14ac:dyDescent="0.2">
      <c r="B45" s="8" t="s">
        <v>63</v>
      </c>
      <c r="C45" s="9" t="s">
        <v>64</v>
      </c>
      <c r="D45" s="10">
        <v>0</v>
      </c>
      <c r="E45" s="10">
        <v>2741804859</v>
      </c>
      <c r="F45" s="10">
        <v>0</v>
      </c>
      <c r="G45" s="10">
        <v>2741804859</v>
      </c>
      <c r="H45" s="10">
        <v>767705361</v>
      </c>
      <c r="I45" s="11">
        <f t="shared" si="1"/>
        <v>-1974099498</v>
      </c>
      <c r="J45" s="12">
        <f t="shared" si="2"/>
        <v>28.000000017506714</v>
      </c>
    </row>
    <row r="46" spans="2:10" ht="34.5" thickBot="1" x14ac:dyDescent="0.25">
      <c r="B46" s="16" t="s">
        <v>65</v>
      </c>
      <c r="C46" s="45" t="s">
        <v>66</v>
      </c>
      <c r="D46" s="46">
        <v>0</v>
      </c>
      <c r="E46" s="46">
        <v>1163429294</v>
      </c>
      <c r="F46" s="46">
        <v>0</v>
      </c>
      <c r="G46" s="46">
        <v>1163429294</v>
      </c>
      <c r="H46" s="46">
        <v>921724339</v>
      </c>
      <c r="I46" s="47">
        <f t="shared" si="1"/>
        <v>-241704955</v>
      </c>
      <c r="J46" s="48">
        <f t="shared" si="2"/>
        <v>79.224783470167637</v>
      </c>
    </row>
    <row r="47" spans="2:10" ht="56.25" x14ac:dyDescent="0.2">
      <c r="B47" s="3" t="s">
        <v>67</v>
      </c>
      <c r="C47" s="4" t="s">
        <v>68</v>
      </c>
      <c r="D47" s="5">
        <v>0</v>
      </c>
      <c r="E47" s="5">
        <v>725110000</v>
      </c>
      <c r="F47" s="5">
        <v>0</v>
      </c>
      <c r="G47" s="5">
        <v>725110000</v>
      </c>
      <c r="H47" s="5">
        <v>507577000</v>
      </c>
      <c r="I47" s="6">
        <f t="shared" si="1"/>
        <v>-217533000</v>
      </c>
      <c r="J47" s="7">
        <f t="shared" si="2"/>
        <v>70</v>
      </c>
    </row>
    <row r="48" spans="2:10" ht="56.25" x14ac:dyDescent="0.2">
      <c r="B48" s="8" t="s">
        <v>69</v>
      </c>
      <c r="C48" s="9" t="s">
        <v>70</v>
      </c>
      <c r="D48" s="10">
        <v>0</v>
      </c>
      <c r="E48" s="10">
        <v>2050000000</v>
      </c>
      <c r="F48" s="10">
        <v>0</v>
      </c>
      <c r="G48" s="10">
        <v>2050000000</v>
      </c>
      <c r="H48" s="10">
        <v>1025000000</v>
      </c>
      <c r="I48" s="11">
        <f t="shared" si="1"/>
        <v>-1025000000</v>
      </c>
      <c r="J48" s="12">
        <f t="shared" si="2"/>
        <v>50</v>
      </c>
    </row>
    <row r="49" spans="2:10" ht="56.25" x14ac:dyDescent="0.2">
      <c r="B49" s="8" t="s">
        <v>71</v>
      </c>
      <c r="C49" s="9" t="s">
        <v>72</v>
      </c>
      <c r="D49" s="10">
        <v>0</v>
      </c>
      <c r="E49" s="10">
        <v>168000000</v>
      </c>
      <c r="F49" s="10">
        <v>0</v>
      </c>
      <c r="G49" s="10">
        <v>168000000</v>
      </c>
      <c r="H49" s="10">
        <v>168000000</v>
      </c>
      <c r="I49" s="11">
        <f t="shared" si="1"/>
        <v>0</v>
      </c>
      <c r="J49" s="12">
        <f t="shared" si="2"/>
        <v>100</v>
      </c>
    </row>
    <row r="50" spans="2:10" ht="56.25" x14ac:dyDescent="0.2">
      <c r="B50" s="8" t="s">
        <v>73</v>
      </c>
      <c r="C50" s="9" t="s">
        <v>74</v>
      </c>
      <c r="D50" s="10">
        <v>0</v>
      </c>
      <c r="E50" s="10">
        <v>164063600</v>
      </c>
      <c r="F50" s="10">
        <v>0</v>
      </c>
      <c r="G50" s="10">
        <v>164063600</v>
      </c>
      <c r="H50" s="10">
        <v>0</v>
      </c>
      <c r="I50" s="11">
        <f t="shared" si="1"/>
        <v>-164063600</v>
      </c>
      <c r="J50" s="12">
        <f t="shared" si="2"/>
        <v>0</v>
      </c>
    </row>
    <row r="51" spans="2:10" ht="22.5" x14ac:dyDescent="0.2">
      <c r="B51" s="35" t="s">
        <v>75</v>
      </c>
      <c r="C51" s="36" t="s">
        <v>76</v>
      </c>
      <c r="D51" s="37">
        <f>D52+D53+D54+D55+D56+D57</f>
        <v>1378234389</v>
      </c>
      <c r="E51" s="37">
        <f t="shared" ref="E51:H51" si="10">E52+E53+E54+E55+E56+E57</f>
        <v>585828034</v>
      </c>
      <c r="F51" s="37">
        <f t="shared" si="10"/>
        <v>0</v>
      </c>
      <c r="G51" s="37">
        <f t="shared" si="10"/>
        <v>1964062423</v>
      </c>
      <c r="H51" s="37">
        <f t="shared" si="10"/>
        <v>1989894694</v>
      </c>
      <c r="I51" s="38">
        <f t="shared" si="1"/>
        <v>25832271</v>
      </c>
      <c r="J51" s="39">
        <f t="shared" si="2"/>
        <v>101.31524694416498</v>
      </c>
    </row>
    <row r="52" spans="2:10" ht="12.75" customHeight="1" x14ac:dyDescent="0.2">
      <c r="B52" s="8" t="s">
        <v>77</v>
      </c>
      <c r="C52" s="9" t="s">
        <v>78</v>
      </c>
      <c r="D52" s="10">
        <v>880762579</v>
      </c>
      <c r="E52" s="10">
        <v>530022764</v>
      </c>
      <c r="F52" s="10">
        <v>0</v>
      </c>
      <c r="G52" s="10">
        <v>1410785343</v>
      </c>
      <c r="H52" s="10">
        <v>1592021524</v>
      </c>
      <c r="I52" s="11">
        <f t="shared" si="1"/>
        <v>181236181</v>
      </c>
      <c r="J52" s="12">
        <f t="shared" si="2"/>
        <v>112.84647461779025</v>
      </c>
    </row>
    <row r="53" spans="2:10" ht="12.75" customHeight="1" x14ac:dyDescent="0.2">
      <c r="B53" s="8" t="s">
        <v>79</v>
      </c>
      <c r="C53" s="9" t="s">
        <v>80</v>
      </c>
      <c r="D53" s="10">
        <v>63654000</v>
      </c>
      <c r="E53" s="10">
        <v>0</v>
      </c>
      <c r="F53" s="10">
        <v>0</v>
      </c>
      <c r="G53" s="10">
        <v>63654000</v>
      </c>
      <c r="H53" s="10">
        <v>22696500</v>
      </c>
      <c r="I53" s="11">
        <f t="shared" si="1"/>
        <v>-40957500</v>
      </c>
      <c r="J53" s="12">
        <f t="shared" si="2"/>
        <v>35.656046752757092</v>
      </c>
    </row>
    <row r="54" spans="2:10" ht="12.75" customHeight="1" x14ac:dyDescent="0.2">
      <c r="B54" s="8" t="s">
        <v>81</v>
      </c>
      <c r="C54" s="9" t="s">
        <v>82</v>
      </c>
      <c r="D54" s="10">
        <v>106090000</v>
      </c>
      <c r="E54" s="10">
        <v>0</v>
      </c>
      <c r="F54" s="10">
        <v>0</v>
      </c>
      <c r="G54" s="10">
        <v>106090000</v>
      </c>
      <c r="H54" s="10">
        <v>15549000</v>
      </c>
      <c r="I54" s="11">
        <f t="shared" si="1"/>
        <v>-90541000</v>
      </c>
      <c r="J54" s="12">
        <f t="shared" si="2"/>
        <v>14.656423791120746</v>
      </c>
    </row>
    <row r="55" spans="2:10" ht="12.75" customHeight="1" x14ac:dyDescent="0.2">
      <c r="B55" s="8" t="s">
        <v>83</v>
      </c>
      <c r="C55" s="9" t="s">
        <v>84</v>
      </c>
      <c r="D55" s="10">
        <v>263092400</v>
      </c>
      <c r="E55" s="10">
        <v>55805270</v>
      </c>
      <c r="F55" s="10">
        <v>0</v>
      </c>
      <c r="G55" s="10">
        <v>318897670</v>
      </c>
      <c r="H55" s="10">
        <v>318897670</v>
      </c>
      <c r="I55" s="11">
        <f t="shared" si="1"/>
        <v>0</v>
      </c>
      <c r="J55" s="12">
        <f t="shared" si="2"/>
        <v>100</v>
      </c>
    </row>
    <row r="56" spans="2:10" ht="12.75" customHeight="1" x14ac:dyDescent="0.2">
      <c r="B56" s="8" t="s">
        <v>85</v>
      </c>
      <c r="C56" s="9" t="s">
        <v>86</v>
      </c>
      <c r="D56" s="10">
        <v>54026410</v>
      </c>
      <c r="E56" s="10">
        <v>0</v>
      </c>
      <c r="F56" s="10">
        <v>0</v>
      </c>
      <c r="G56" s="10">
        <v>54026410</v>
      </c>
      <c r="H56" s="10">
        <v>40730000</v>
      </c>
      <c r="I56" s="11">
        <f t="shared" si="1"/>
        <v>-13296410</v>
      </c>
      <c r="J56" s="12">
        <f t="shared" si="2"/>
        <v>75.389055093610708</v>
      </c>
    </row>
    <row r="57" spans="2:10" ht="12.75" customHeight="1" x14ac:dyDescent="0.2">
      <c r="B57" s="8" t="s">
        <v>87</v>
      </c>
      <c r="C57" s="9" t="s">
        <v>88</v>
      </c>
      <c r="D57" s="10">
        <v>10609000</v>
      </c>
      <c r="E57" s="10">
        <v>0</v>
      </c>
      <c r="F57" s="10">
        <v>0</v>
      </c>
      <c r="G57" s="10">
        <v>10609000</v>
      </c>
      <c r="H57" s="10">
        <v>0</v>
      </c>
      <c r="I57" s="11">
        <f t="shared" si="1"/>
        <v>-10609000</v>
      </c>
      <c r="J57" s="12">
        <f t="shared" si="2"/>
        <v>0</v>
      </c>
    </row>
    <row r="58" spans="2:10" ht="22.5" x14ac:dyDescent="0.2">
      <c r="B58" s="35" t="s">
        <v>89</v>
      </c>
      <c r="C58" s="36" t="s">
        <v>90</v>
      </c>
      <c r="D58" s="37">
        <f>D59+D60+D61+D62</f>
        <v>136282959</v>
      </c>
      <c r="E58" s="37">
        <f t="shared" ref="E58:H58" si="11">E59+E60+E61+E62</f>
        <v>1744852</v>
      </c>
      <c r="F58" s="37">
        <f t="shared" si="11"/>
        <v>0</v>
      </c>
      <c r="G58" s="37">
        <f t="shared" si="11"/>
        <v>138027811</v>
      </c>
      <c r="H58" s="37">
        <f t="shared" si="11"/>
        <v>112643790</v>
      </c>
      <c r="I58" s="38">
        <f t="shared" si="1"/>
        <v>-25384021</v>
      </c>
      <c r="J58" s="39">
        <f t="shared" si="2"/>
        <v>81.609488105263068</v>
      </c>
    </row>
    <row r="59" spans="2:10" ht="12.75" customHeight="1" x14ac:dyDescent="0.2">
      <c r="B59" s="8" t="s">
        <v>91</v>
      </c>
      <c r="C59" s="9" t="s">
        <v>92</v>
      </c>
      <c r="D59" s="10">
        <v>15913500</v>
      </c>
      <c r="E59" s="10">
        <v>0</v>
      </c>
      <c r="F59" s="10">
        <v>0</v>
      </c>
      <c r="G59" s="10">
        <v>15913500</v>
      </c>
      <c r="H59" s="10">
        <v>436600</v>
      </c>
      <c r="I59" s="11">
        <f t="shared" si="1"/>
        <v>-15476900</v>
      </c>
      <c r="J59" s="12">
        <f t="shared" si="2"/>
        <v>2.743582492851981</v>
      </c>
    </row>
    <row r="60" spans="2:10" ht="12.75" customHeight="1" x14ac:dyDescent="0.2">
      <c r="B60" s="8" t="s">
        <v>93</v>
      </c>
      <c r="C60" s="9" t="s">
        <v>94</v>
      </c>
      <c r="D60" s="10">
        <v>98180042</v>
      </c>
      <c r="E60" s="10">
        <v>0</v>
      </c>
      <c r="F60" s="10">
        <v>0</v>
      </c>
      <c r="G60" s="10">
        <v>98180042</v>
      </c>
      <c r="H60" s="10">
        <v>98922921</v>
      </c>
      <c r="I60" s="11">
        <f t="shared" si="1"/>
        <v>742879</v>
      </c>
      <c r="J60" s="12">
        <f t="shared" si="2"/>
        <v>100.7566497068722</v>
      </c>
    </row>
    <row r="61" spans="2:10" ht="12.75" customHeight="1" x14ac:dyDescent="0.2">
      <c r="B61" s="8" t="s">
        <v>95</v>
      </c>
      <c r="C61" s="9" t="s">
        <v>96</v>
      </c>
      <c r="D61" s="10">
        <v>21218000</v>
      </c>
      <c r="E61" s="10">
        <v>0</v>
      </c>
      <c r="F61" s="10">
        <v>0</v>
      </c>
      <c r="G61" s="10">
        <v>21218000</v>
      </c>
      <c r="H61" s="10">
        <v>7920000</v>
      </c>
      <c r="I61" s="11">
        <f t="shared" si="1"/>
        <v>-13298000</v>
      </c>
      <c r="J61" s="12">
        <f t="shared" si="2"/>
        <v>37.326798001696673</v>
      </c>
    </row>
    <row r="62" spans="2:10" ht="12.75" customHeight="1" x14ac:dyDescent="0.2">
      <c r="B62" s="8" t="s">
        <v>97</v>
      </c>
      <c r="C62" s="9" t="s">
        <v>98</v>
      </c>
      <c r="D62" s="10">
        <v>971417</v>
      </c>
      <c r="E62" s="10">
        <v>1744852</v>
      </c>
      <c r="F62" s="10">
        <v>0</v>
      </c>
      <c r="G62" s="10">
        <v>2716269</v>
      </c>
      <c r="H62" s="10">
        <v>5364269</v>
      </c>
      <c r="I62" s="11">
        <f t="shared" si="1"/>
        <v>2648000</v>
      </c>
      <c r="J62" s="12">
        <f t="shared" si="2"/>
        <v>197.48666277161797</v>
      </c>
    </row>
    <row r="63" spans="2:10" ht="22.5" x14ac:dyDescent="0.2">
      <c r="B63" s="35" t="s">
        <v>99</v>
      </c>
      <c r="C63" s="36" t="s">
        <v>100</v>
      </c>
      <c r="D63" s="37">
        <f>D64+D65+D66</f>
        <v>559453797</v>
      </c>
      <c r="E63" s="37">
        <f t="shared" ref="E63:H63" si="12">E64+E65+E66</f>
        <v>403834509</v>
      </c>
      <c r="F63" s="37">
        <f t="shared" si="12"/>
        <v>0</v>
      </c>
      <c r="G63" s="37">
        <f t="shared" si="12"/>
        <v>963288306</v>
      </c>
      <c r="H63" s="37">
        <f t="shared" si="12"/>
        <v>979110256</v>
      </c>
      <c r="I63" s="38">
        <f t="shared" si="1"/>
        <v>15821950</v>
      </c>
      <c r="J63" s="39">
        <f t="shared" si="2"/>
        <v>101.64249372710646</v>
      </c>
    </row>
    <row r="64" spans="2:10" ht="22.5" x14ac:dyDescent="0.2">
      <c r="B64" s="8" t="s">
        <v>101</v>
      </c>
      <c r="C64" s="9" t="s">
        <v>102</v>
      </c>
      <c r="D64" s="10">
        <v>99300240</v>
      </c>
      <c r="E64" s="10">
        <v>0</v>
      </c>
      <c r="F64" s="10">
        <v>0</v>
      </c>
      <c r="G64" s="10">
        <v>99300240</v>
      </c>
      <c r="H64" s="10">
        <v>23867384</v>
      </c>
      <c r="I64" s="11">
        <f t="shared" si="1"/>
        <v>-75432856</v>
      </c>
      <c r="J64" s="12">
        <f t="shared" si="2"/>
        <v>24.035575342013271</v>
      </c>
    </row>
    <row r="65" spans="2:10" ht="23.25" thickBot="1" x14ac:dyDescent="0.25">
      <c r="B65" s="16" t="s">
        <v>103</v>
      </c>
      <c r="C65" s="45" t="s">
        <v>104</v>
      </c>
      <c r="D65" s="46">
        <v>439221945</v>
      </c>
      <c r="E65" s="46">
        <v>195444753</v>
      </c>
      <c r="F65" s="46">
        <v>0</v>
      </c>
      <c r="G65" s="46">
        <v>634666698</v>
      </c>
      <c r="H65" s="46">
        <v>725691554</v>
      </c>
      <c r="I65" s="47">
        <f t="shared" si="1"/>
        <v>91024856</v>
      </c>
      <c r="J65" s="48">
        <f t="shared" si="2"/>
        <v>114.34215097260389</v>
      </c>
    </row>
    <row r="66" spans="2:10" ht="22.5" x14ac:dyDescent="0.2">
      <c r="B66" s="3" t="s">
        <v>105</v>
      </c>
      <c r="C66" s="4" t="s">
        <v>106</v>
      </c>
      <c r="D66" s="5">
        <v>20931612</v>
      </c>
      <c r="E66" s="5">
        <v>208389756</v>
      </c>
      <c r="F66" s="5">
        <v>0</v>
      </c>
      <c r="G66" s="5">
        <v>229321368</v>
      </c>
      <c r="H66" s="5">
        <v>229551318</v>
      </c>
      <c r="I66" s="6">
        <f t="shared" si="1"/>
        <v>229950</v>
      </c>
      <c r="J66" s="7">
        <f t="shared" si="2"/>
        <v>100.10027412709313</v>
      </c>
    </row>
    <row r="67" spans="2:10" ht="22.5" x14ac:dyDescent="0.2">
      <c r="B67" s="35" t="s">
        <v>107</v>
      </c>
      <c r="C67" s="36" t="s">
        <v>108</v>
      </c>
      <c r="D67" s="37">
        <f>D68+D69</f>
        <v>9600000000</v>
      </c>
      <c r="E67" s="37">
        <f t="shared" ref="E67:H67" si="13">E68+E69</f>
        <v>1672772188</v>
      </c>
      <c r="F67" s="37">
        <f t="shared" si="13"/>
        <v>0</v>
      </c>
      <c r="G67" s="37">
        <f t="shared" si="13"/>
        <v>11272772188</v>
      </c>
      <c r="H67" s="37">
        <f t="shared" si="13"/>
        <v>13626708166.389999</v>
      </c>
      <c r="I67" s="38">
        <f t="shared" si="1"/>
        <v>2353935978.3899994</v>
      </c>
      <c r="J67" s="39">
        <f t="shared" si="2"/>
        <v>120.88160692980021</v>
      </c>
    </row>
    <row r="68" spans="2:10" ht="22.5" x14ac:dyDescent="0.2">
      <c r="B68" s="8" t="s">
        <v>109</v>
      </c>
      <c r="C68" s="9" t="s">
        <v>110</v>
      </c>
      <c r="D68" s="10">
        <v>9000000000</v>
      </c>
      <c r="E68" s="10">
        <v>1672772188</v>
      </c>
      <c r="F68" s="10">
        <v>0</v>
      </c>
      <c r="G68" s="10">
        <v>10672772188</v>
      </c>
      <c r="H68" s="10">
        <v>6278615984.3900003</v>
      </c>
      <c r="I68" s="11">
        <f t="shared" si="1"/>
        <v>-4394156203.6099997</v>
      </c>
      <c r="J68" s="12">
        <f t="shared" si="2"/>
        <v>58.828351938865545</v>
      </c>
    </row>
    <row r="69" spans="2:10" ht="22.5" x14ac:dyDescent="0.2">
      <c r="B69" s="8" t="s">
        <v>111</v>
      </c>
      <c r="C69" s="9" t="s">
        <v>112</v>
      </c>
      <c r="D69" s="10">
        <v>600000000</v>
      </c>
      <c r="E69" s="10">
        <v>0</v>
      </c>
      <c r="F69" s="10">
        <v>0</v>
      </c>
      <c r="G69" s="10">
        <v>600000000</v>
      </c>
      <c r="H69" s="10">
        <v>7348092182</v>
      </c>
      <c r="I69" s="11">
        <f t="shared" si="1"/>
        <v>6748092182</v>
      </c>
      <c r="J69" s="12">
        <f t="shared" si="2"/>
        <v>1224.6820303333334</v>
      </c>
    </row>
    <row r="70" spans="2:10" ht="12.75" customHeight="1" x14ac:dyDescent="0.2">
      <c r="B70" s="30" t="s">
        <v>113</v>
      </c>
      <c r="C70" s="31" t="s">
        <v>114</v>
      </c>
      <c r="D70" s="32">
        <f>D71+D82+D84+D87</f>
        <v>2365000000</v>
      </c>
      <c r="E70" s="32">
        <f t="shared" ref="E70:H70" si="14">E71+E82+E84+E87</f>
        <v>41166582350</v>
      </c>
      <c r="F70" s="32">
        <f t="shared" si="14"/>
        <v>0</v>
      </c>
      <c r="G70" s="32">
        <f t="shared" si="14"/>
        <v>43531582350</v>
      </c>
      <c r="H70" s="32">
        <f t="shared" si="14"/>
        <v>31490381792.689999</v>
      </c>
      <c r="I70" s="33">
        <f t="shared" si="1"/>
        <v>-12041200557.310001</v>
      </c>
      <c r="J70" s="34">
        <f t="shared" si="2"/>
        <v>72.339161805566661</v>
      </c>
    </row>
    <row r="71" spans="2:10" ht="22.5" x14ac:dyDescent="0.2">
      <c r="B71" s="35" t="s">
        <v>115</v>
      </c>
      <c r="C71" s="36" t="s">
        <v>116</v>
      </c>
      <c r="D71" s="37">
        <f>D72+D73+D74+D75+D76+D77+D78+D79+D80+D81</f>
        <v>0</v>
      </c>
      <c r="E71" s="37">
        <f t="shared" ref="E71:H71" si="15">E72+E73+E74+E75+E76+E77+E78+E79+E80+E81</f>
        <v>41038952698</v>
      </c>
      <c r="F71" s="37">
        <f t="shared" si="15"/>
        <v>0</v>
      </c>
      <c r="G71" s="37">
        <f t="shared" si="15"/>
        <v>41038952698</v>
      </c>
      <c r="H71" s="37">
        <f t="shared" si="15"/>
        <v>29499115463</v>
      </c>
      <c r="I71" s="38">
        <f t="shared" si="1"/>
        <v>-11539837235</v>
      </c>
      <c r="J71" s="39">
        <f t="shared" si="2"/>
        <v>71.880770642662171</v>
      </c>
    </row>
    <row r="72" spans="2:10" ht="33.75" x14ac:dyDescent="0.2">
      <c r="B72" s="8" t="s">
        <v>117</v>
      </c>
      <c r="C72" s="9" t="s">
        <v>118</v>
      </c>
      <c r="D72" s="10">
        <v>0</v>
      </c>
      <c r="E72" s="10">
        <v>2276385127</v>
      </c>
      <c r="F72" s="10">
        <v>0</v>
      </c>
      <c r="G72" s="10">
        <v>2276385127</v>
      </c>
      <c r="H72" s="10">
        <v>2276385127</v>
      </c>
      <c r="I72" s="11">
        <f t="shared" si="1"/>
        <v>0</v>
      </c>
      <c r="J72" s="12">
        <f t="shared" si="2"/>
        <v>100</v>
      </c>
    </row>
    <row r="73" spans="2:10" ht="22.5" x14ac:dyDescent="0.2">
      <c r="B73" s="8" t="s">
        <v>119</v>
      </c>
      <c r="C73" s="9" t="s">
        <v>120</v>
      </c>
      <c r="D73" s="10">
        <v>0</v>
      </c>
      <c r="E73" s="10">
        <v>19558075912</v>
      </c>
      <c r="F73" s="10">
        <v>0</v>
      </c>
      <c r="G73" s="10">
        <v>19558075912</v>
      </c>
      <c r="H73" s="10">
        <v>19558075912</v>
      </c>
      <c r="I73" s="11">
        <f t="shared" si="1"/>
        <v>0</v>
      </c>
      <c r="J73" s="12">
        <f t="shared" si="2"/>
        <v>100</v>
      </c>
    </row>
    <row r="74" spans="2:10" ht="22.5" x14ac:dyDescent="0.2">
      <c r="B74" s="8" t="s">
        <v>121</v>
      </c>
      <c r="C74" s="9" t="s">
        <v>122</v>
      </c>
      <c r="D74" s="10">
        <v>0</v>
      </c>
      <c r="E74" s="10">
        <v>345784841</v>
      </c>
      <c r="F74" s="10">
        <v>0</v>
      </c>
      <c r="G74" s="10">
        <v>345784841</v>
      </c>
      <c r="H74" s="10">
        <v>345784841</v>
      </c>
      <c r="I74" s="11">
        <f t="shared" si="1"/>
        <v>0</v>
      </c>
      <c r="J74" s="12">
        <f t="shared" si="2"/>
        <v>100</v>
      </c>
    </row>
    <row r="75" spans="2:10" ht="33.75" x14ac:dyDescent="0.2">
      <c r="B75" s="8" t="s">
        <v>123</v>
      </c>
      <c r="C75" s="9" t="s">
        <v>124</v>
      </c>
      <c r="D75" s="10">
        <v>0</v>
      </c>
      <c r="E75" s="10">
        <v>116985318</v>
      </c>
      <c r="F75" s="10">
        <v>0</v>
      </c>
      <c r="G75" s="10">
        <v>116985318</v>
      </c>
      <c r="H75" s="10">
        <v>116985318</v>
      </c>
      <c r="I75" s="11">
        <f t="shared" si="1"/>
        <v>0</v>
      </c>
      <c r="J75" s="12">
        <f t="shared" si="2"/>
        <v>100</v>
      </c>
    </row>
    <row r="76" spans="2:10" ht="33.75" x14ac:dyDescent="0.2">
      <c r="B76" s="8" t="s">
        <v>125</v>
      </c>
      <c r="C76" s="9" t="s">
        <v>126</v>
      </c>
      <c r="D76" s="10">
        <v>0</v>
      </c>
      <c r="E76" s="10">
        <v>15998472086</v>
      </c>
      <c r="F76" s="10">
        <v>0</v>
      </c>
      <c r="G76" s="10">
        <v>15998472086</v>
      </c>
      <c r="H76" s="10">
        <v>4458634851</v>
      </c>
      <c r="I76" s="11">
        <f t="shared" si="1"/>
        <v>-11539837235</v>
      </c>
      <c r="J76" s="12">
        <f t="shared" si="2"/>
        <v>27.869129170789243</v>
      </c>
    </row>
    <row r="77" spans="2:10" ht="33.75" x14ac:dyDescent="0.2">
      <c r="B77" s="8" t="s">
        <v>127</v>
      </c>
      <c r="C77" s="9" t="s">
        <v>128</v>
      </c>
      <c r="D77" s="10">
        <v>0</v>
      </c>
      <c r="E77" s="10">
        <v>90792998</v>
      </c>
      <c r="F77" s="10">
        <v>0</v>
      </c>
      <c r="G77" s="10">
        <v>90792998</v>
      </c>
      <c r="H77" s="10">
        <v>90792998</v>
      </c>
      <c r="I77" s="11">
        <f t="shared" si="1"/>
        <v>0</v>
      </c>
      <c r="J77" s="12">
        <f t="shared" si="2"/>
        <v>100</v>
      </c>
    </row>
    <row r="78" spans="2:10" ht="22.5" x14ac:dyDescent="0.2">
      <c r="B78" s="8" t="s">
        <v>129</v>
      </c>
      <c r="C78" s="9" t="s">
        <v>130</v>
      </c>
      <c r="D78" s="10">
        <v>0</v>
      </c>
      <c r="E78" s="10">
        <v>655710697</v>
      </c>
      <c r="F78" s="10">
        <v>0</v>
      </c>
      <c r="G78" s="10">
        <v>655710697</v>
      </c>
      <c r="H78" s="10">
        <v>655710697</v>
      </c>
      <c r="I78" s="11">
        <f t="shared" ref="I78:I127" si="16">H78-G78</f>
        <v>0</v>
      </c>
      <c r="J78" s="12">
        <f t="shared" si="2"/>
        <v>100</v>
      </c>
    </row>
    <row r="79" spans="2:10" x14ac:dyDescent="0.2">
      <c r="B79" s="8" t="s">
        <v>131</v>
      </c>
      <c r="C79" s="9" t="s">
        <v>2</v>
      </c>
      <c r="D79" s="10">
        <v>0</v>
      </c>
      <c r="E79" s="10">
        <v>245677678</v>
      </c>
      <c r="F79" s="10">
        <v>0</v>
      </c>
      <c r="G79" s="10">
        <v>245677678</v>
      </c>
      <c r="H79" s="10">
        <v>245677678</v>
      </c>
      <c r="I79" s="11">
        <f t="shared" si="16"/>
        <v>0</v>
      </c>
      <c r="J79" s="12">
        <f t="shared" ref="J79:J127" si="17">H79/G79*100</f>
        <v>100</v>
      </c>
    </row>
    <row r="80" spans="2:10" ht="22.5" x14ac:dyDescent="0.2">
      <c r="B80" s="8" t="s">
        <v>132</v>
      </c>
      <c r="C80" s="9" t="s">
        <v>133</v>
      </c>
      <c r="D80" s="10">
        <v>0</v>
      </c>
      <c r="E80" s="10">
        <v>561764310</v>
      </c>
      <c r="F80" s="10">
        <v>0</v>
      </c>
      <c r="G80" s="10">
        <v>561764310</v>
      </c>
      <c r="H80" s="10">
        <v>561764310</v>
      </c>
      <c r="I80" s="11">
        <f t="shared" si="16"/>
        <v>0</v>
      </c>
      <c r="J80" s="12">
        <f t="shared" si="17"/>
        <v>100</v>
      </c>
    </row>
    <row r="81" spans="2:10" ht="22.5" x14ac:dyDescent="0.2">
      <c r="B81" s="8" t="s">
        <v>134</v>
      </c>
      <c r="C81" s="9" t="s">
        <v>135</v>
      </c>
      <c r="D81" s="10">
        <v>0</v>
      </c>
      <c r="E81" s="10">
        <v>1189303731</v>
      </c>
      <c r="F81" s="10">
        <v>0</v>
      </c>
      <c r="G81" s="10">
        <v>1189303731</v>
      </c>
      <c r="H81" s="10">
        <v>1189303731</v>
      </c>
      <c r="I81" s="11">
        <f t="shared" si="16"/>
        <v>0</v>
      </c>
      <c r="J81" s="12">
        <f t="shared" si="17"/>
        <v>100</v>
      </c>
    </row>
    <row r="82" spans="2:10" ht="22.5" x14ac:dyDescent="0.2">
      <c r="B82" s="35" t="s">
        <v>136</v>
      </c>
      <c r="C82" s="36" t="s">
        <v>137</v>
      </c>
      <c r="D82" s="37">
        <f>D83</f>
        <v>300000000</v>
      </c>
      <c r="E82" s="37">
        <f t="shared" ref="E82:H82" si="18">E83</f>
        <v>30845662</v>
      </c>
      <c r="F82" s="37">
        <f t="shared" si="18"/>
        <v>0</v>
      </c>
      <c r="G82" s="37">
        <f t="shared" si="18"/>
        <v>330845662</v>
      </c>
      <c r="H82" s="37">
        <f t="shared" si="18"/>
        <v>340716059.87</v>
      </c>
      <c r="I82" s="38">
        <f t="shared" si="16"/>
        <v>9870397.8700000048</v>
      </c>
      <c r="J82" s="39">
        <f t="shared" si="17"/>
        <v>102.98338440054869</v>
      </c>
    </row>
    <row r="83" spans="2:10" ht="22.5" x14ac:dyDescent="0.2">
      <c r="B83" s="8" t="s">
        <v>138</v>
      </c>
      <c r="C83" s="9" t="s">
        <v>139</v>
      </c>
      <c r="D83" s="10">
        <v>300000000</v>
      </c>
      <c r="E83" s="10">
        <v>30845662</v>
      </c>
      <c r="F83" s="10">
        <v>0</v>
      </c>
      <c r="G83" s="10">
        <v>330845662</v>
      </c>
      <c r="H83" s="10">
        <v>340716059.87</v>
      </c>
      <c r="I83" s="11">
        <f t="shared" si="16"/>
        <v>9870397.8700000048</v>
      </c>
      <c r="J83" s="12">
        <f t="shared" si="17"/>
        <v>102.98338440054869</v>
      </c>
    </row>
    <row r="84" spans="2:10" ht="23.25" thickBot="1" x14ac:dyDescent="0.25">
      <c r="B84" s="40" t="s">
        <v>140</v>
      </c>
      <c r="C84" s="41" t="s">
        <v>141</v>
      </c>
      <c r="D84" s="42">
        <f>D85+D86</f>
        <v>65000000</v>
      </c>
      <c r="E84" s="42">
        <f t="shared" ref="E84:H84" si="19">E85+E86</f>
        <v>96783990</v>
      </c>
      <c r="F84" s="42">
        <f t="shared" si="19"/>
        <v>0</v>
      </c>
      <c r="G84" s="42">
        <f t="shared" si="19"/>
        <v>161783990</v>
      </c>
      <c r="H84" s="42">
        <f t="shared" si="19"/>
        <v>182825798.81999999</v>
      </c>
      <c r="I84" s="43">
        <f t="shared" si="16"/>
        <v>21041808.819999993</v>
      </c>
      <c r="J84" s="44">
        <f t="shared" si="17"/>
        <v>113.00611316360785</v>
      </c>
    </row>
    <row r="85" spans="2:10" ht="22.5" x14ac:dyDescent="0.2">
      <c r="B85" s="3" t="s">
        <v>142</v>
      </c>
      <c r="C85" s="4" t="s">
        <v>143</v>
      </c>
      <c r="D85" s="5">
        <v>65000000</v>
      </c>
      <c r="E85" s="5">
        <v>38571570</v>
      </c>
      <c r="F85" s="5">
        <v>0</v>
      </c>
      <c r="G85" s="5">
        <v>103571570</v>
      </c>
      <c r="H85" s="5">
        <v>124613378.81999999</v>
      </c>
      <c r="I85" s="6">
        <f t="shared" si="16"/>
        <v>21041808.819999993</v>
      </c>
      <c r="J85" s="7">
        <f t="shared" si="17"/>
        <v>120.31620146339385</v>
      </c>
    </row>
    <row r="86" spans="2:10" ht="22.5" x14ac:dyDescent="0.2">
      <c r="B86" s="8" t="s">
        <v>144</v>
      </c>
      <c r="C86" s="9" t="s">
        <v>145</v>
      </c>
      <c r="D86" s="10">
        <v>0</v>
      </c>
      <c r="E86" s="10">
        <v>58212420</v>
      </c>
      <c r="F86" s="10">
        <v>0</v>
      </c>
      <c r="G86" s="10">
        <v>58212420</v>
      </c>
      <c r="H86" s="10">
        <v>58212420</v>
      </c>
      <c r="I86" s="11">
        <f t="shared" si="16"/>
        <v>0</v>
      </c>
      <c r="J86" s="12">
        <f t="shared" si="17"/>
        <v>100</v>
      </c>
    </row>
    <row r="87" spans="2:10" ht="12.75" customHeight="1" x14ac:dyDescent="0.2">
      <c r="B87" s="35" t="s">
        <v>146</v>
      </c>
      <c r="C87" s="36" t="s">
        <v>147</v>
      </c>
      <c r="D87" s="37">
        <f>D88</f>
        <v>2000000000</v>
      </c>
      <c r="E87" s="37">
        <f t="shared" ref="E87:H87" si="20">E88</f>
        <v>0</v>
      </c>
      <c r="F87" s="37">
        <f t="shared" si="20"/>
        <v>0</v>
      </c>
      <c r="G87" s="37">
        <f t="shared" si="20"/>
        <v>2000000000</v>
      </c>
      <c r="H87" s="37">
        <f t="shared" si="20"/>
        <v>1467724471</v>
      </c>
      <c r="I87" s="38">
        <f t="shared" si="16"/>
        <v>-532275529</v>
      </c>
      <c r="J87" s="39">
        <f t="shared" si="17"/>
        <v>73.386223549999997</v>
      </c>
    </row>
    <row r="88" spans="2:10" ht="12.75" customHeight="1" x14ac:dyDescent="0.2">
      <c r="B88" s="8" t="s">
        <v>148</v>
      </c>
      <c r="C88" s="9" t="s">
        <v>149</v>
      </c>
      <c r="D88" s="10">
        <v>2000000000</v>
      </c>
      <c r="E88" s="10">
        <v>0</v>
      </c>
      <c r="F88" s="10">
        <v>0</v>
      </c>
      <c r="G88" s="10">
        <v>2000000000</v>
      </c>
      <c r="H88" s="10">
        <v>1467724471</v>
      </c>
      <c r="I88" s="11">
        <f t="shared" si="16"/>
        <v>-532275529</v>
      </c>
      <c r="J88" s="12">
        <f t="shared" si="17"/>
        <v>73.386223549999997</v>
      </c>
    </row>
    <row r="89" spans="2:10" ht="12.75" customHeight="1" x14ac:dyDescent="0.2">
      <c r="B89" s="30" t="s">
        <v>150</v>
      </c>
      <c r="C89" s="31" t="s">
        <v>151</v>
      </c>
      <c r="D89" s="32">
        <f>D90</f>
        <v>6379359995</v>
      </c>
      <c r="E89" s="32">
        <f t="shared" ref="E89:H89" si="21">E90</f>
        <v>0</v>
      </c>
      <c r="F89" s="32">
        <f t="shared" si="21"/>
        <v>0</v>
      </c>
      <c r="G89" s="32">
        <f t="shared" si="21"/>
        <v>6379359995</v>
      </c>
      <c r="H89" s="32">
        <f t="shared" si="21"/>
        <v>6619166181.3299999</v>
      </c>
      <c r="I89" s="33">
        <f t="shared" si="16"/>
        <v>239806186.32999992</v>
      </c>
      <c r="J89" s="34">
        <f t="shared" si="17"/>
        <v>103.75909474489534</v>
      </c>
    </row>
    <row r="90" spans="2:10" ht="33.75" x14ac:dyDescent="0.2">
      <c r="B90" s="35" t="s">
        <v>152</v>
      </c>
      <c r="C90" s="36" t="s">
        <v>153</v>
      </c>
      <c r="D90" s="37">
        <f>D91+D92</f>
        <v>6379359995</v>
      </c>
      <c r="E90" s="37">
        <f t="shared" ref="E90:H90" si="22">E91+E92</f>
        <v>0</v>
      </c>
      <c r="F90" s="37">
        <f t="shared" si="22"/>
        <v>0</v>
      </c>
      <c r="G90" s="37">
        <f t="shared" si="22"/>
        <v>6379359995</v>
      </c>
      <c r="H90" s="37">
        <f t="shared" si="22"/>
        <v>6619166181.3299999</v>
      </c>
      <c r="I90" s="38">
        <f t="shared" si="16"/>
        <v>239806186.32999992</v>
      </c>
      <c r="J90" s="39">
        <f t="shared" si="17"/>
        <v>103.75909474489534</v>
      </c>
    </row>
    <row r="91" spans="2:10" ht="22.5" x14ac:dyDescent="0.2">
      <c r="B91" s="8" t="s">
        <v>154</v>
      </c>
      <c r="C91" s="9" t="s">
        <v>155</v>
      </c>
      <c r="D91" s="10">
        <v>6354359995</v>
      </c>
      <c r="E91" s="10">
        <v>0</v>
      </c>
      <c r="F91" s="10">
        <v>0</v>
      </c>
      <c r="G91" s="10">
        <v>6354359995</v>
      </c>
      <c r="H91" s="10">
        <v>6619166181.3299999</v>
      </c>
      <c r="I91" s="11">
        <f t="shared" si="16"/>
        <v>264806186.32999992</v>
      </c>
      <c r="J91" s="12">
        <f t="shared" si="17"/>
        <v>104.16731482853294</v>
      </c>
    </row>
    <row r="92" spans="2:10" ht="22.5" x14ac:dyDescent="0.2">
      <c r="B92" s="8" t="s">
        <v>156</v>
      </c>
      <c r="C92" s="9" t="s">
        <v>157</v>
      </c>
      <c r="D92" s="10">
        <v>25000000</v>
      </c>
      <c r="E92" s="10">
        <v>0</v>
      </c>
      <c r="F92" s="10">
        <v>0</v>
      </c>
      <c r="G92" s="10">
        <v>25000000</v>
      </c>
      <c r="H92" s="10">
        <v>0</v>
      </c>
      <c r="I92" s="11">
        <f t="shared" si="16"/>
        <v>-25000000</v>
      </c>
      <c r="J92" s="12">
        <f t="shared" si="17"/>
        <v>0</v>
      </c>
    </row>
    <row r="93" spans="2:10" x14ac:dyDescent="0.2">
      <c r="B93" s="8"/>
      <c r="C93" s="9"/>
      <c r="D93" s="10"/>
      <c r="E93" s="10"/>
      <c r="F93" s="10"/>
      <c r="G93" s="10"/>
      <c r="H93" s="10"/>
      <c r="I93" s="11"/>
      <c r="J93" s="12"/>
    </row>
    <row r="94" spans="2:10" ht="22.5" x14ac:dyDescent="0.2">
      <c r="B94" s="30" t="s">
        <v>158</v>
      </c>
      <c r="C94" s="31" t="s">
        <v>159</v>
      </c>
      <c r="D94" s="32">
        <f>D96</f>
        <v>103099652260</v>
      </c>
      <c r="E94" s="32">
        <f t="shared" ref="E94:H94" si="23">E96</f>
        <v>15861967826</v>
      </c>
      <c r="F94" s="32">
        <f t="shared" si="23"/>
        <v>0</v>
      </c>
      <c r="G94" s="32">
        <f t="shared" si="23"/>
        <v>118961620086</v>
      </c>
      <c r="H94" s="32">
        <f t="shared" si="23"/>
        <v>118961620086</v>
      </c>
      <c r="I94" s="33">
        <f t="shared" si="16"/>
        <v>0</v>
      </c>
      <c r="J94" s="34">
        <f t="shared" si="17"/>
        <v>100</v>
      </c>
    </row>
    <row r="95" spans="2:10" x14ac:dyDescent="0.2">
      <c r="B95" s="30"/>
      <c r="C95" s="31"/>
      <c r="D95" s="32"/>
      <c r="E95" s="32"/>
      <c r="F95" s="32"/>
      <c r="G95" s="32"/>
      <c r="H95" s="32"/>
      <c r="I95" s="33"/>
      <c r="J95" s="34"/>
    </row>
    <row r="96" spans="2:10" ht="22.5" x14ac:dyDescent="0.2">
      <c r="B96" s="30" t="s">
        <v>160</v>
      </c>
      <c r="C96" s="31" t="s">
        <v>161</v>
      </c>
      <c r="D96" s="32">
        <f>D97+D101+D103+D105</f>
        <v>103099652260</v>
      </c>
      <c r="E96" s="32">
        <f t="shared" ref="E96:H96" si="24">E97+E101+E103+E105</f>
        <v>15861967826</v>
      </c>
      <c r="F96" s="32">
        <f t="shared" si="24"/>
        <v>0</v>
      </c>
      <c r="G96" s="32">
        <f t="shared" si="24"/>
        <v>118961620086</v>
      </c>
      <c r="H96" s="32">
        <f t="shared" si="24"/>
        <v>118961620086</v>
      </c>
      <c r="I96" s="33">
        <f t="shared" si="16"/>
        <v>0</v>
      </c>
      <c r="J96" s="34">
        <f t="shared" si="17"/>
        <v>100</v>
      </c>
    </row>
    <row r="97" spans="2:10" ht="22.5" x14ac:dyDescent="0.2">
      <c r="B97" s="35" t="s">
        <v>162</v>
      </c>
      <c r="C97" s="36" t="s">
        <v>163</v>
      </c>
      <c r="D97" s="37">
        <f>D98+D99+D100</f>
        <v>103099652260</v>
      </c>
      <c r="E97" s="37">
        <f t="shared" ref="E97:H97" si="25">E98+E99+E100</f>
        <v>10145313097</v>
      </c>
      <c r="F97" s="37">
        <f t="shared" si="25"/>
        <v>0</v>
      </c>
      <c r="G97" s="37">
        <f t="shared" si="25"/>
        <v>113244965357</v>
      </c>
      <c r="H97" s="37">
        <f t="shared" si="25"/>
        <v>113244965357</v>
      </c>
      <c r="I97" s="38">
        <f t="shared" si="16"/>
        <v>0</v>
      </c>
      <c r="J97" s="39">
        <f t="shared" si="17"/>
        <v>100</v>
      </c>
    </row>
    <row r="98" spans="2:10" ht="12.75" customHeight="1" x14ac:dyDescent="0.2">
      <c r="B98" s="8" t="s">
        <v>164</v>
      </c>
      <c r="C98" s="9" t="s">
        <v>165</v>
      </c>
      <c r="D98" s="10">
        <v>101157642473</v>
      </c>
      <c r="E98" s="10">
        <v>4470065203</v>
      </c>
      <c r="F98" s="10">
        <v>0</v>
      </c>
      <c r="G98" s="10">
        <v>105627707676</v>
      </c>
      <c r="H98" s="10">
        <v>105627707676</v>
      </c>
      <c r="I98" s="11">
        <f t="shared" si="16"/>
        <v>0</v>
      </c>
      <c r="J98" s="12">
        <f t="shared" si="17"/>
        <v>100</v>
      </c>
    </row>
    <row r="99" spans="2:10" ht="12.75" customHeight="1" x14ac:dyDescent="0.2">
      <c r="B99" s="8" t="s">
        <v>166</v>
      </c>
      <c r="C99" s="9" t="s">
        <v>167</v>
      </c>
      <c r="D99" s="10">
        <v>0</v>
      </c>
      <c r="E99" s="10">
        <v>1335545787</v>
      </c>
      <c r="F99" s="10">
        <v>0</v>
      </c>
      <c r="G99" s="10">
        <v>1335545787</v>
      </c>
      <c r="H99" s="10">
        <v>1335545787</v>
      </c>
      <c r="I99" s="11">
        <f t="shared" si="16"/>
        <v>0</v>
      </c>
      <c r="J99" s="12">
        <f t="shared" si="17"/>
        <v>100</v>
      </c>
    </row>
    <row r="100" spans="2:10" ht="12.75" customHeight="1" x14ac:dyDescent="0.2">
      <c r="B100" s="8" t="s">
        <v>168</v>
      </c>
      <c r="C100" s="9" t="s">
        <v>169</v>
      </c>
      <c r="D100" s="10">
        <v>1942009787</v>
      </c>
      <c r="E100" s="10">
        <v>4339702107</v>
      </c>
      <c r="F100" s="10">
        <v>0</v>
      </c>
      <c r="G100" s="10">
        <v>6281711894</v>
      </c>
      <c r="H100" s="10">
        <v>6281711894</v>
      </c>
      <c r="I100" s="11">
        <f t="shared" si="16"/>
        <v>0</v>
      </c>
      <c r="J100" s="12">
        <f t="shared" si="17"/>
        <v>100</v>
      </c>
    </row>
    <row r="101" spans="2:10" ht="36.75" customHeight="1" x14ac:dyDescent="0.2">
      <c r="B101" s="35" t="s">
        <v>170</v>
      </c>
      <c r="C101" s="36" t="s">
        <v>171</v>
      </c>
      <c r="D101" s="37">
        <f>D102</f>
        <v>0</v>
      </c>
      <c r="E101" s="37">
        <f t="shared" ref="E101:H101" si="26">E102</f>
        <v>251713270</v>
      </c>
      <c r="F101" s="37">
        <f t="shared" si="26"/>
        <v>0</v>
      </c>
      <c r="G101" s="37">
        <f t="shared" si="26"/>
        <v>251713270</v>
      </c>
      <c r="H101" s="37">
        <f t="shared" si="26"/>
        <v>251713270</v>
      </c>
      <c r="I101" s="38">
        <f t="shared" si="16"/>
        <v>0</v>
      </c>
      <c r="J101" s="39">
        <f t="shared" si="17"/>
        <v>100</v>
      </c>
    </row>
    <row r="102" spans="2:10" ht="22.5" x14ac:dyDescent="0.2">
      <c r="B102" s="8" t="s">
        <v>172</v>
      </c>
      <c r="C102" s="9" t="s">
        <v>173</v>
      </c>
      <c r="D102" s="10">
        <v>0</v>
      </c>
      <c r="E102" s="10">
        <v>251713270</v>
      </c>
      <c r="F102" s="10">
        <v>0</v>
      </c>
      <c r="G102" s="10">
        <v>251713270</v>
      </c>
      <c r="H102" s="10">
        <v>251713270</v>
      </c>
      <c r="I102" s="11">
        <f t="shared" si="16"/>
        <v>0</v>
      </c>
      <c r="J102" s="12">
        <f t="shared" si="17"/>
        <v>100</v>
      </c>
    </row>
    <row r="103" spans="2:10" ht="56.25" x14ac:dyDescent="0.2">
      <c r="B103" s="35" t="s">
        <v>174</v>
      </c>
      <c r="C103" s="36" t="s">
        <v>175</v>
      </c>
      <c r="D103" s="37">
        <f>D104</f>
        <v>0</v>
      </c>
      <c r="E103" s="37">
        <f t="shared" ref="E103:H103" si="27">E104</f>
        <v>1177003814</v>
      </c>
      <c r="F103" s="37">
        <f t="shared" si="27"/>
        <v>0</v>
      </c>
      <c r="G103" s="37">
        <f t="shared" si="27"/>
        <v>1177003814</v>
      </c>
      <c r="H103" s="37">
        <f t="shared" si="27"/>
        <v>1177003814</v>
      </c>
      <c r="I103" s="38">
        <f t="shared" si="16"/>
        <v>0</v>
      </c>
      <c r="J103" s="39">
        <f t="shared" si="17"/>
        <v>100</v>
      </c>
    </row>
    <row r="104" spans="2:10" ht="33.75" x14ac:dyDescent="0.2">
      <c r="B104" s="8" t="s">
        <v>176</v>
      </c>
      <c r="C104" s="9" t="s">
        <v>177</v>
      </c>
      <c r="D104" s="10">
        <v>0</v>
      </c>
      <c r="E104" s="10">
        <v>1177003814</v>
      </c>
      <c r="F104" s="10">
        <v>0</v>
      </c>
      <c r="G104" s="10">
        <v>1177003814</v>
      </c>
      <c r="H104" s="10">
        <v>1177003814</v>
      </c>
      <c r="I104" s="11">
        <f t="shared" si="16"/>
        <v>0</v>
      </c>
      <c r="J104" s="12">
        <f t="shared" si="17"/>
        <v>100</v>
      </c>
    </row>
    <row r="105" spans="2:10" ht="23.25" thickBot="1" x14ac:dyDescent="0.25">
      <c r="B105" s="40" t="s">
        <v>178</v>
      </c>
      <c r="C105" s="41" t="s">
        <v>179</v>
      </c>
      <c r="D105" s="42">
        <f>D106+D107</f>
        <v>0</v>
      </c>
      <c r="E105" s="42">
        <f t="shared" ref="E105:H105" si="28">E106+E107</f>
        <v>4287937645</v>
      </c>
      <c r="F105" s="42">
        <f t="shared" si="28"/>
        <v>0</v>
      </c>
      <c r="G105" s="42">
        <f t="shared" si="28"/>
        <v>4287937645</v>
      </c>
      <c r="H105" s="42">
        <f t="shared" si="28"/>
        <v>4287937645</v>
      </c>
      <c r="I105" s="43">
        <f t="shared" si="16"/>
        <v>0</v>
      </c>
      <c r="J105" s="44">
        <f t="shared" si="17"/>
        <v>100</v>
      </c>
    </row>
    <row r="106" spans="2:10" ht="12.75" customHeight="1" x14ac:dyDescent="0.2">
      <c r="B106" s="3" t="s">
        <v>180</v>
      </c>
      <c r="C106" s="4" t="s">
        <v>181</v>
      </c>
      <c r="D106" s="5">
        <v>0</v>
      </c>
      <c r="E106" s="5">
        <v>3218475608</v>
      </c>
      <c r="F106" s="5">
        <v>0</v>
      </c>
      <c r="G106" s="5">
        <v>3218475608</v>
      </c>
      <c r="H106" s="5">
        <v>3218475608</v>
      </c>
      <c r="I106" s="6">
        <f t="shared" si="16"/>
        <v>0</v>
      </c>
      <c r="J106" s="7">
        <f t="shared" si="17"/>
        <v>100</v>
      </c>
    </row>
    <row r="107" spans="2:10" ht="22.5" x14ac:dyDescent="0.2">
      <c r="B107" s="8" t="s">
        <v>182</v>
      </c>
      <c r="C107" s="9" t="s">
        <v>183</v>
      </c>
      <c r="D107" s="10">
        <v>0</v>
      </c>
      <c r="E107" s="10">
        <v>1069462037</v>
      </c>
      <c r="F107" s="10">
        <v>0</v>
      </c>
      <c r="G107" s="10">
        <v>1069462037</v>
      </c>
      <c r="H107" s="10">
        <v>1069462037</v>
      </c>
      <c r="I107" s="11">
        <f t="shared" si="16"/>
        <v>0</v>
      </c>
      <c r="J107" s="12">
        <f t="shared" si="17"/>
        <v>100</v>
      </c>
    </row>
    <row r="108" spans="2:10" x14ac:dyDescent="0.2">
      <c r="B108" s="8"/>
      <c r="C108" s="9"/>
      <c r="D108" s="10"/>
      <c r="E108" s="10"/>
      <c r="F108" s="10"/>
      <c r="G108" s="10"/>
      <c r="H108" s="10"/>
      <c r="I108" s="11"/>
      <c r="J108" s="12"/>
    </row>
    <row r="109" spans="2:10" ht="22.5" x14ac:dyDescent="0.2">
      <c r="B109" s="30" t="s">
        <v>184</v>
      </c>
      <c r="C109" s="31" t="s">
        <v>185</v>
      </c>
      <c r="D109" s="32">
        <f>D111</f>
        <v>44953470345</v>
      </c>
      <c r="E109" s="32">
        <f t="shared" ref="E109:H109" si="29">E111</f>
        <v>623381590</v>
      </c>
      <c r="F109" s="32">
        <f t="shared" si="29"/>
        <v>0</v>
      </c>
      <c r="G109" s="32">
        <f t="shared" si="29"/>
        <v>45576851935</v>
      </c>
      <c r="H109" s="32">
        <f t="shared" si="29"/>
        <v>46142857044.870003</v>
      </c>
      <c r="I109" s="33">
        <f t="shared" si="16"/>
        <v>566005109.87000275</v>
      </c>
      <c r="J109" s="34">
        <f t="shared" si="17"/>
        <v>101.24186969007253</v>
      </c>
    </row>
    <row r="110" spans="2:10" x14ac:dyDescent="0.2">
      <c r="B110" s="30"/>
      <c r="C110" s="31"/>
      <c r="D110" s="32"/>
      <c r="E110" s="32"/>
      <c r="F110" s="32"/>
      <c r="G110" s="32"/>
      <c r="H110" s="32"/>
      <c r="I110" s="33"/>
      <c r="J110" s="34"/>
    </row>
    <row r="111" spans="2:10" ht="12.75" customHeight="1" x14ac:dyDescent="0.2">
      <c r="B111" s="30" t="s">
        <v>186</v>
      </c>
      <c r="C111" s="31" t="s">
        <v>187</v>
      </c>
      <c r="D111" s="32">
        <f>D112</f>
        <v>44953470345</v>
      </c>
      <c r="E111" s="32">
        <f t="shared" ref="E111:H111" si="30">E112</f>
        <v>623381590</v>
      </c>
      <c r="F111" s="32">
        <f t="shared" si="30"/>
        <v>0</v>
      </c>
      <c r="G111" s="32">
        <f t="shared" si="30"/>
        <v>45576851935</v>
      </c>
      <c r="H111" s="32">
        <f t="shared" si="30"/>
        <v>46142857044.870003</v>
      </c>
      <c r="I111" s="33">
        <f t="shared" si="16"/>
        <v>566005109.87000275</v>
      </c>
      <c r="J111" s="34">
        <f t="shared" si="17"/>
        <v>101.24186969007253</v>
      </c>
    </row>
    <row r="112" spans="2:10" ht="22.5" x14ac:dyDescent="0.2">
      <c r="B112" s="35" t="s">
        <v>188</v>
      </c>
      <c r="C112" s="36" t="s">
        <v>189</v>
      </c>
      <c r="D112" s="37">
        <f>D113+D114+D115</f>
        <v>44953470345</v>
      </c>
      <c r="E112" s="37">
        <f t="shared" ref="E112:H112" si="31">E113+E114+E115</f>
        <v>623381590</v>
      </c>
      <c r="F112" s="37">
        <f t="shared" si="31"/>
        <v>0</v>
      </c>
      <c r="G112" s="37">
        <f t="shared" si="31"/>
        <v>45576851935</v>
      </c>
      <c r="H112" s="37">
        <f t="shared" si="31"/>
        <v>46142857044.870003</v>
      </c>
      <c r="I112" s="38">
        <f t="shared" si="16"/>
        <v>566005109.87000275</v>
      </c>
      <c r="J112" s="39">
        <f t="shared" si="17"/>
        <v>101.24186969007253</v>
      </c>
    </row>
    <row r="113" spans="2:10" ht="12.75" customHeight="1" x14ac:dyDescent="0.2">
      <c r="B113" s="8" t="s">
        <v>190</v>
      </c>
      <c r="C113" s="9" t="s">
        <v>191</v>
      </c>
      <c r="D113" s="10">
        <v>42553470345</v>
      </c>
      <c r="E113" s="10">
        <v>208248132</v>
      </c>
      <c r="F113" s="10">
        <v>0</v>
      </c>
      <c r="G113" s="10">
        <v>42761718477</v>
      </c>
      <c r="H113" s="10">
        <v>42761718478</v>
      </c>
      <c r="I113" s="11">
        <f t="shared" si="16"/>
        <v>1</v>
      </c>
      <c r="J113" s="12">
        <f t="shared" si="17"/>
        <v>100.00000000233852</v>
      </c>
    </row>
    <row r="114" spans="2:10" ht="22.5" x14ac:dyDescent="0.2">
      <c r="B114" s="8" t="s">
        <v>192</v>
      </c>
      <c r="C114" s="9" t="s">
        <v>193</v>
      </c>
      <c r="D114" s="10">
        <v>2400000000</v>
      </c>
      <c r="E114" s="10">
        <v>415133458</v>
      </c>
      <c r="F114" s="10">
        <v>0</v>
      </c>
      <c r="G114" s="10">
        <v>2815133458</v>
      </c>
      <c r="H114" s="10">
        <v>1544115516.8699999</v>
      </c>
      <c r="I114" s="11">
        <f t="shared" si="16"/>
        <v>-1271017941.1300001</v>
      </c>
      <c r="J114" s="12">
        <f t="shared" si="17"/>
        <v>54.850526268371326</v>
      </c>
    </row>
    <row r="115" spans="2:10" ht="33.75" x14ac:dyDescent="0.2">
      <c r="B115" s="8" t="s">
        <v>194</v>
      </c>
      <c r="C115" s="9" t="s">
        <v>195</v>
      </c>
      <c r="D115" s="10">
        <v>0</v>
      </c>
      <c r="E115" s="10">
        <v>0</v>
      </c>
      <c r="F115" s="10">
        <v>0</v>
      </c>
      <c r="G115" s="10">
        <v>0</v>
      </c>
      <c r="H115" s="10">
        <v>1837023050</v>
      </c>
      <c r="I115" s="11">
        <f t="shared" si="16"/>
        <v>1837023050</v>
      </c>
      <c r="J115" s="12">
        <v>0</v>
      </c>
    </row>
    <row r="116" spans="2:10" x14ac:dyDescent="0.2">
      <c r="B116" s="8"/>
      <c r="C116" s="9"/>
      <c r="D116" s="10"/>
      <c r="E116" s="10"/>
      <c r="F116" s="10"/>
      <c r="G116" s="10"/>
      <c r="H116" s="10"/>
      <c r="I116" s="11"/>
      <c r="J116" s="12"/>
    </row>
    <row r="117" spans="2:10" ht="22.5" x14ac:dyDescent="0.2">
      <c r="B117" s="30" t="s">
        <v>196</v>
      </c>
      <c r="C117" s="31" t="s">
        <v>197</v>
      </c>
      <c r="D117" s="32">
        <f>D119</f>
        <v>0</v>
      </c>
      <c r="E117" s="32">
        <f t="shared" ref="E117:H117" si="32">E119</f>
        <v>43043120776</v>
      </c>
      <c r="F117" s="32">
        <f t="shared" si="32"/>
        <v>0</v>
      </c>
      <c r="G117" s="32">
        <f t="shared" si="32"/>
        <v>43043120776</v>
      </c>
      <c r="H117" s="32">
        <f t="shared" si="32"/>
        <v>1417493049</v>
      </c>
      <c r="I117" s="33">
        <f t="shared" si="16"/>
        <v>-41625627727</v>
      </c>
      <c r="J117" s="34">
        <f t="shared" si="17"/>
        <v>3.2931930200339155</v>
      </c>
    </row>
    <row r="118" spans="2:10" x14ac:dyDescent="0.2">
      <c r="B118" s="30"/>
      <c r="C118" s="31"/>
      <c r="D118" s="32"/>
      <c r="E118" s="32"/>
      <c r="F118" s="32"/>
      <c r="G118" s="32"/>
      <c r="H118" s="32"/>
      <c r="I118" s="33"/>
      <c r="J118" s="34"/>
    </row>
    <row r="119" spans="2:10" ht="22.5" x14ac:dyDescent="0.2">
      <c r="B119" s="30" t="s">
        <v>198</v>
      </c>
      <c r="C119" s="31" t="s">
        <v>199</v>
      </c>
      <c r="D119" s="32">
        <f>D120</f>
        <v>0</v>
      </c>
      <c r="E119" s="32">
        <f t="shared" ref="E119:H119" si="33">E120</f>
        <v>43043120776</v>
      </c>
      <c r="F119" s="32">
        <f t="shared" si="33"/>
        <v>0</v>
      </c>
      <c r="G119" s="32">
        <f t="shared" si="33"/>
        <v>43043120776</v>
      </c>
      <c r="H119" s="32">
        <f t="shared" si="33"/>
        <v>1417493049</v>
      </c>
      <c r="I119" s="33">
        <f t="shared" si="16"/>
        <v>-41625627727</v>
      </c>
      <c r="J119" s="34">
        <f t="shared" si="17"/>
        <v>3.2931930200339155</v>
      </c>
    </row>
    <row r="120" spans="2:10" ht="22.5" x14ac:dyDescent="0.2">
      <c r="B120" s="35" t="s">
        <v>200</v>
      </c>
      <c r="C120" s="36" t="s">
        <v>201</v>
      </c>
      <c r="D120" s="37">
        <f>D121+D122+D123+D124+D125+D126+D127</f>
        <v>0</v>
      </c>
      <c r="E120" s="37">
        <f t="shared" ref="E120:H120" si="34">E121+E122+E123+E124+E125+E126+E127</f>
        <v>43043120776</v>
      </c>
      <c r="F120" s="37">
        <f t="shared" si="34"/>
        <v>0</v>
      </c>
      <c r="G120" s="37">
        <f t="shared" si="34"/>
        <v>43043120776</v>
      </c>
      <c r="H120" s="37">
        <f t="shared" si="34"/>
        <v>1417493049</v>
      </c>
      <c r="I120" s="38">
        <f t="shared" si="16"/>
        <v>-41625627727</v>
      </c>
      <c r="J120" s="39">
        <f t="shared" si="17"/>
        <v>3.2931930200339155</v>
      </c>
    </row>
    <row r="121" spans="2:10" ht="33.75" x14ac:dyDescent="0.2">
      <c r="B121" s="8" t="s">
        <v>202</v>
      </c>
      <c r="C121" s="9" t="s">
        <v>203</v>
      </c>
      <c r="D121" s="10">
        <v>0</v>
      </c>
      <c r="E121" s="10">
        <v>2500000000</v>
      </c>
      <c r="F121" s="10">
        <v>0</v>
      </c>
      <c r="G121" s="10">
        <v>2500000000</v>
      </c>
      <c r="H121" s="10">
        <v>555750000</v>
      </c>
      <c r="I121" s="11">
        <f t="shared" si="16"/>
        <v>-1944250000</v>
      </c>
      <c r="J121" s="12">
        <f t="shared" si="17"/>
        <v>22.23</v>
      </c>
    </row>
    <row r="122" spans="2:10" ht="56.25" x14ac:dyDescent="0.2">
      <c r="B122" s="8" t="s">
        <v>204</v>
      </c>
      <c r="C122" s="9" t="s">
        <v>205</v>
      </c>
      <c r="D122" s="10">
        <v>0</v>
      </c>
      <c r="E122" s="10">
        <v>22581702968</v>
      </c>
      <c r="F122" s="10">
        <v>0</v>
      </c>
      <c r="G122" s="10">
        <v>22581702968</v>
      </c>
      <c r="H122" s="10">
        <v>0</v>
      </c>
      <c r="I122" s="11">
        <f t="shared" si="16"/>
        <v>-22581702968</v>
      </c>
      <c r="J122" s="12">
        <f t="shared" si="17"/>
        <v>0</v>
      </c>
    </row>
    <row r="123" spans="2:10" ht="56.25" customHeight="1" thickBot="1" x14ac:dyDescent="0.25">
      <c r="B123" s="16" t="s">
        <v>206</v>
      </c>
      <c r="C123" s="45" t="s">
        <v>207</v>
      </c>
      <c r="D123" s="46">
        <v>0</v>
      </c>
      <c r="E123" s="46">
        <v>3934401649</v>
      </c>
      <c r="F123" s="46">
        <v>0</v>
      </c>
      <c r="G123" s="46">
        <v>3934401649</v>
      </c>
      <c r="H123" s="46">
        <v>170466683</v>
      </c>
      <c r="I123" s="47">
        <f t="shared" si="16"/>
        <v>-3763934966</v>
      </c>
      <c r="J123" s="48">
        <f t="shared" si="17"/>
        <v>4.3327219284621643</v>
      </c>
    </row>
    <row r="124" spans="2:10" ht="101.25" x14ac:dyDescent="0.2">
      <c r="B124" s="3" t="s">
        <v>208</v>
      </c>
      <c r="C124" s="4" t="s">
        <v>209</v>
      </c>
      <c r="D124" s="5">
        <v>0</v>
      </c>
      <c r="E124" s="5">
        <v>8065003813</v>
      </c>
      <c r="F124" s="5">
        <v>0</v>
      </c>
      <c r="G124" s="5">
        <v>8065003813</v>
      </c>
      <c r="H124" s="5">
        <v>691276366</v>
      </c>
      <c r="I124" s="6">
        <f t="shared" si="16"/>
        <v>-7373727447</v>
      </c>
      <c r="J124" s="7">
        <f t="shared" si="17"/>
        <v>8.5713086072659976</v>
      </c>
    </row>
    <row r="125" spans="2:10" ht="123.75" x14ac:dyDescent="0.2">
      <c r="B125" s="8" t="s">
        <v>210</v>
      </c>
      <c r="C125" s="9" t="s">
        <v>211</v>
      </c>
      <c r="D125" s="10">
        <v>0</v>
      </c>
      <c r="E125" s="10">
        <v>1999833255</v>
      </c>
      <c r="F125" s="10">
        <v>0</v>
      </c>
      <c r="G125" s="10">
        <v>1999833255</v>
      </c>
      <c r="H125" s="10">
        <v>0</v>
      </c>
      <c r="I125" s="11">
        <f t="shared" si="16"/>
        <v>-1999833255</v>
      </c>
      <c r="J125" s="12">
        <f t="shared" si="17"/>
        <v>0</v>
      </c>
    </row>
    <row r="126" spans="2:10" ht="67.5" customHeight="1" x14ac:dyDescent="0.2">
      <c r="B126" s="8" t="s">
        <v>212</v>
      </c>
      <c r="C126" s="9" t="s">
        <v>213</v>
      </c>
      <c r="D126" s="10">
        <v>0</v>
      </c>
      <c r="E126" s="10">
        <v>1996235775</v>
      </c>
      <c r="F126" s="10">
        <v>0</v>
      </c>
      <c r="G126" s="10">
        <v>1996235775</v>
      </c>
      <c r="H126" s="10">
        <v>0</v>
      </c>
      <c r="I126" s="11">
        <f t="shared" si="16"/>
        <v>-1996235775</v>
      </c>
      <c r="J126" s="12">
        <f t="shared" si="17"/>
        <v>0</v>
      </c>
    </row>
    <row r="127" spans="2:10" ht="78.75" x14ac:dyDescent="0.2">
      <c r="B127" s="8" t="s">
        <v>214</v>
      </c>
      <c r="C127" s="9" t="s">
        <v>215</v>
      </c>
      <c r="D127" s="10">
        <v>0</v>
      </c>
      <c r="E127" s="10">
        <v>1965943316</v>
      </c>
      <c r="F127" s="10">
        <v>0</v>
      </c>
      <c r="G127" s="10">
        <v>1965943316</v>
      </c>
      <c r="H127" s="10">
        <v>0</v>
      </c>
      <c r="I127" s="11">
        <f t="shared" si="16"/>
        <v>-1965943316</v>
      </c>
      <c r="J127" s="12">
        <f t="shared" si="17"/>
        <v>0</v>
      </c>
    </row>
    <row r="128" spans="2:10" ht="12.75" customHeight="1" x14ac:dyDescent="0.2">
      <c r="B128" s="8"/>
      <c r="C128" s="13"/>
      <c r="D128" s="10"/>
      <c r="E128" s="10"/>
      <c r="F128" s="10"/>
      <c r="G128" s="10"/>
      <c r="H128" s="10"/>
      <c r="I128" s="13"/>
      <c r="J128" s="14"/>
    </row>
    <row r="129" spans="2:10" ht="12.75" customHeight="1" x14ac:dyDescent="0.2">
      <c r="B129" s="8"/>
      <c r="C129" s="13"/>
      <c r="D129" s="15"/>
      <c r="E129" s="15"/>
      <c r="F129" s="15"/>
      <c r="G129" s="15"/>
      <c r="H129" s="15"/>
      <c r="I129" s="13"/>
      <c r="J129" s="14"/>
    </row>
    <row r="130" spans="2:10" x14ac:dyDescent="0.2">
      <c r="B130" s="8"/>
      <c r="C130" s="13"/>
      <c r="D130" s="15"/>
      <c r="E130" s="15"/>
      <c r="F130" s="15"/>
      <c r="G130" s="15"/>
      <c r="H130" s="15"/>
      <c r="I130" s="13"/>
      <c r="J130" s="14"/>
    </row>
    <row r="131" spans="2:10" x14ac:dyDescent="0.2">
      <c r="B131" s="54" t="s">
        <v>234</v>
      </c>
      <c r="C131" s="55"/>
      <c r="D131" s="55"/>
      <c r="E131" s="55"/>
      <c r="F131" s="55"/>
      <c r="G131" s="55"/>
      <c r="H131" s="55"/>
      <c r="I131" s="55"/>
      <c r="J131" s="56"/>
    </row>
    <row r="132" spans="2:10" x14ac:dyDescent="0.2">
      <c r="B132" s="57" t="s">
        <v>235</v>
      </c>
      <c r="C132" s="58"/>
      <c r="D132" s="58"/>
      <c r="E132" s="58"/>
      <c r="F132" s="58"/>
      <c r="G132" s="58"/>
      <c r="H132" s="58"/>
      <c r="I132" s="58"/>
      <c r="J132" s="59"/>
    </row>
    <row r="133" spans="2:10" ht="19.5" customHeight="1" x14ac:dyDescent="0.2">
      <c r="B133" s="60" t="s">
        <v>236</v>
      </c>
      <c r="C133" s="61"/>
      <c r="D133" s="61"/>
      <c r="E133" s="61"/>
      <c r="F133" s="61"/>
      <c r="G133" s="61"/>
      <c r="H133" s="61"/>
      <c r="I133" s="61"/>
      <c r="J133" s="62"/>
    </row>
    <row r="134" spans="2:10" ht="12" thickBot="1" x14ac:dyDescent="0.25">
      <c r="B134" s="16"/>
      <c r="C134" s="17"/>
      <c r="D134" s="18"/>
      <c r="E134" s="18"/>
      <c r="F134" s="18"/>
      <c r="G134" s="18"/>
      <c r="H134" s="18"/>
      <c r="I134" s="17"/>
      <c r="J134" s="19"/>
    </row>
  </sheetData>
  <mergeCells count="19">
    <mergeCell ref="C1:H1"/>
    <mergeCell ref="I1:I7"/>
    <mergeCell ref="C2:H2"/>
    <mergeCell ref="C3:H3"/>
    <mergeCell ref="C4:H4"/>
    <mergeCell ref="C5:H5"/>
    <mergeCell ref="C6:H6"/>
    <mergeCell ref="B133:J133"/>
    <mergeCell ref="B8:B9"/>
    <mergeCell ref="C8:C9"/>
    <mergeCell ref="D8:D9"/>
    <mergeCell ref="E8:F8"/>
    <mergeCell ref="G8:G9"/>
    <mergeCell ref="H8:H9"/>
    <mergeCell ref="I8:I9"/>
    <mergeCell ref="J8:J9"/>
    <mergeCell ref="E10:F10"/>
    <mergeCell ref="B131:J131"/>
    <mergeCell ref="B132:J13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Bernardo Toro</cp:lastModifiedBy>
  <cp:lastPrinted>2021-02-18T16:22:30Z</cp:lastPrinted>
  <dcterms:created xsi:type="dcterms:W3CDTF">2021-02-16T15:30:53Z</dcterms:created>
  <dcterms:modified xsi:type="dcterms:W3CDTF">2021-02-18T16:30:17Z</dcterms:modified>
</cp:coreProperties>
</file>