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NOVIEMBRE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29" i="3" l="1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6" i="3"/>
  <c r="L107" i="3"/>
  <c r="L108" i="3"/>
  <c r="L109" i="3"/>
  <c r="L110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6" i="3"/>
  <c r="L127" i="3"/>
  <c r="L128" i="3"/>
  <c r="L130" i="3"/>
  <c r="L131" i="3"/>
  <c r="L132" i="3"/>
  <c r="L133" i="3"/>
  <c r="L134" i="3"/>
  <c r="L135" i="3"/>
  <c r="L136" i="3"/>
  <c r="L137" i="3"/>
  <c r="L138" i="3"/>
  <c r="L140" i="3"/>
  <c r="L142" i="3"/>
  <c r="L143" i="3"/>
  <c r="L144" i="3"/>
  <c r="L146" i="3"/>
  <c r="L147" i="3"/>
  <c r="L148" i="3"/>
  <c r="L149" i="3"/>
  <c r="L150" i="3"/>
  <c r="L151" i="3"/>
  <c r="L152" i="3"/>
  <c r="L154" i="3"/>
  <c r="L156" i="3"/>
  <c r="L157" i="3"/>
  <c r="L158" i="3"/>
  <c r="L159" i="3"/>
  <c r="L160" i="3"/>
  <c r="L161" i="3"/>
  <c r="L162" i="3"/>
  <c r="L164" i="3"/>
  <c r="L166" i="3"/>
  <c r="L167" i="3"/>
  <c r="L168" i="3"/>
  <c r="L169" i="3"/>
  <c r="L170" i="3"/>
  <c r="L171" i="3"/>
  <c r="L172" i="3"/>
  <c r="L174" i="3"/>
  <c r="L175" i="3"/>
  <c r="L176" i="3"/>
  <c r="L177" i="3"/>
  <c r="L178" i="3"/>
  <c r="L179" i="3"/>
  <c r="L180" i="3"/>
  <c r="L181" i="3"/>
  <c r="L182" i="3"/>
  <c r="L183" i="3"/>
  <c r="L184" i="3"/>
  <c r="L187" i="3"/>
  <c r="L189" i="3"/>
  <c r="L190" i="3"/>
  <c r="L191" i="3"/>
  <c r="L192" i="3"/>
  <c r="L194" i="3"/>
  <c r="L195" i="3"/>
  <c r="L196" i="3"/>
  <c r="L197" i="3"/>
  <c r="L198" i="3"/>
  <c r="L200" i="3"/>
  <c r="L201" i="3"/>
  <c r="L202" i="3"/>
  <c r="L203" i="3"/>
  <c r="L204" i="3"/>
  <c r="L205" i="3"/>
  <c r="L206" i="3"/>
  <c r="L207" i="3"/>
  <c r="L208" i="3"/>
  <c r="L210" i="3"/>
  <c r="L212" i="3"/>
  <c r="L213" i="3"/>
  <c r="L214" i="3"/>
  <c r="L215" i="3"/>
  <c r="L216" i="3"/>
  <c r="L217" i="3"/>
  <c r="L218" i="3"/>
  <c r="L219" i="3"/>
  <c r="L220" i="3"/>
  <c r="L221" i="3"/>
  <c r="L222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40" i="3"/>
  <c r="L241" i="3"/>
  <c r="L242" i="3"/>
  <c r="L245" i="3"/>
  <c r="L246" i="3"/>
  <c r="L247" i="3"/>
  <c r="L248" i="3"/>
  <c r="L249" i="3"/>
  <c r="L250" i="3"/>
  <c r="L251" i="3"/>
  <c r="L252" i="3"/>
  <c r="L253" i="3"/>
  <c r="L255" i="3"/>
  <c r="L256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5" i="3"/>
  <c r="K106" i="3"/>
  <c r="K107" i="3"/>
  <c r="K108" i="3"/>
  <c r="K109" i="3"/>
  <c r="K110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6" i="3"/>
  <c r="K127" i="3"/>
  <c r="K128" i="3"/>
  <c r="K130" i="3"/>
  <c r="K131" i="3"/>
  <c r="K132" i="3"/>
  <c r="K133" i="3"/>
  <c r="K134" i="3"/>
  <c r="K135" i="3"/>
  <c r="K136" i="3"/>
  <c r="K137" i="3"/>
  <c r="K138" i="3"/>
  <c r="K140" i="3"/>
  <c r="K142" i="3"/>
  <c r="K143" i="3"/>
  <c r="K144" i="3"/>
  <c r="K146" i="3"/>
  <c r="K147" i="3"/>
  <c r="K148" i="3"/>
  <c r="K149" i="3"/>
  <c r="K150" i="3"/>
  <c r="K151" i="3"/>
  <c r="K152" i="3"/>
  <c r="K154" i="3"/>
  <c r="K156" i="3"/>
  <c r="K157" i="3"/>
  <c r="K158" i="3"/>
  <c r="K159" i="3"/>
  <c r="K160" i="3"/>
  <c r="K161" i="3"/>
  <c r="K162" i="3"/>
  <c r="K164" i="3"/>
  <c r="K166" i="3"/>
  <c r="K167" i="3"/>
  <c r="K168" i="3"/>
  <c r="K169" i="3"/>
  <c r="K170" i="3"/>
  <c r="K171" i="3"/>
  <c r="K172" i="3"/>
  <c r="K174" i="3"/>
  <c r="K175" i="3"/>
  <c r="K176" i="3"/>
  <c r="K177" i="3"/>
  <c r="K178" i="3"/>
  <c r="K179" i="3"/>
  <c r="K180" i="3"/>
  <c r="K181" i="3"/>
  <c r="K182" i="3"/>
  <c r="K183" i="3"/>
  <c r="K184" i="3"/>
  <c r="K187" i="3"/>
  <c r="K189" i="3"/>
  <c r="K190" i="3"/>
  <c r="K191" i="3"/>
  <c r="K192" i="3"/>
  <c r="K194" i="3"/>
  <c r="K195" i="3"/>
  <c r="K196" i="3"/>
  <c r="K197" i="3"/>
  <c r="K198" i="3"/>
  <c r="K200" i="3"/>
  <c r="K201" i="3"/>
  <c r="K202" i="3"/>
  <c r="K203" i="3"/>
  <c r="K204" i="3"/>
  <c r="K205" i="3"/>
  <c r="K206" i="3"/>
  <c r="K207" i="3"/>
  <c r="K208" i="3"/>
  <c r="K210" i="3"/>
  <c r="K212" i="3"/>
  <c r="K213" i="3"/>
  <c r="K214" i="3"/>
  <c r="K215" i="3"/>
  <c r="K216" i="3"/>
  <c r="K217" i="3"/>
  <c r="K218" i="3"/>
  <c r="K219" i="3"/>
  <c r="K220" i="3"/>
  <c r="K221" i="3"/>
  <c r="K222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40" i="3"/>
  <c r="K241" i="3"/>
  <c r="K242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5" i="3"/>
  <c r="J106" i="3"/>
  <c r="J107" i="3"/>
  <c r="J108" i="3"/>
  <c r="J109" i="3"/>
  <c r="J110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30" i="3"/>
  <c r="J131" i="3"/>
  <c r="J132" i="3"/>
  <c r="J133" i="3"/>
  <c r="J134" i="3"/>
  <c r="J135" i="3"/>
  <c r="J136" i="3"/>
  <c r="J137" i="3"/>
  <c r="J138" i="3"/>
  <c r="J140" i="3"/>
  <c r="J142" i="3"/>
  <c r="J143" i="3"/>
  <c r="J144" i="3"/>
  <c r="J146" i="3"/>
  <c r="J147" i="3"/>
  <c r="J148" i="3"/>
  <c r="J149" i="3"/>
  <c r="J150" i="3"/>
  <c r="J151" i="3"/>
  <c r="J152" i="3"/>
  <c r="J154" i="3"/>
  <c r="J156" i="3"/>
  <c r="J157" i="3"/>
  <c r="J158" i="3"/>
  <c r="J159" i="3"/>
  <c r="J160" i="3"/>
  <c r="J161" i="3"/>
  <c r="J162" i="3"/>
  <c r="J164" i="3"/>
  <c r="J166" i="3"/>
  <c r="J167" i="3"/>
  <c r="J168" i="3"/>
  <c r="J169" i="3"/>
  <c r="J170" i="3"/>
  <c r="J171" i="3"/>
  <c r="J172" i="3"/>
  <c r="J174" i="3"/>
  <c r="J175" i="3"/>
  <c r="J176" i="3"/>
  <c r="J177" i="3"/>
  <c r="J178" i="3"/>
  <c r="J179" i="3"/>
  <c r="J180" i="3"/>
  <c r="J181" i="3"/>
  <c r="J182" i="3"/>
  <c r="J183" i="3"/>
  <c r="J184" i="3"/>
  <c r="J187" i="3"/>
  <c r="J189" i="3"/>
  <c r="J190" i="3"/>
  <c r="J191" i="3"/>
  <c r="J192" i="3"/>
  <c r="J194" i="3"/>
  <c r="J195" i="3"/>
  <c r="J196" i="3"/>
  <c r="J197" i="3"/>
  <c r="J198" i="3"/>
  <c r="J200" i="3"/>
  <c r="J201" i="3"/>
  <c r="J202" i="3"/>
  <c r="J203" i="3"/>
  <c r="J204" i="3"/>
  <c r="J205" i="3"/>
  <c r="J206" i="3"/>
  <c r="J207" i="3"/>
  <c r="J208" i="3"/>
  <c r="J210" i="3"/>
  <c r="J212" i="3"/>
  <c r="J213" i="3"/>
  <c r="J214" i="3"/>
  <c r="J215" i="3"/>
  <c r="J216" i="3"/>
  <c r="J217" i="3"/>
  <c r="J218" i="3"/>
  <c r="J219" i="3"/>
  <c r="J220" i="3"/>
  <c r="J221" i="3"/>
  <c r="J222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40" i="3"/>
  <c r="J241" i="3"/>
  <c r="J242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9" i="3"/>
  <c r="I71" i="3"/>
  <c r="I75" i="3"/>
  <c r="I78" i="3"/>
  <c r="I79" i="3"/>
  <c r="I81" i="3"/>
  <c r="I85" i="3"/>
  <c r="I87" i="3"/>
  <c r="I91" i="3"/>
  <c r="I95" i="3"/>
  <c r="I96" i="3"/>
  <c r="I98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4" i="3"/>
  <c r="I115" i="3"/>
  <c r="I116" i="3"/>
  <c r="I117" i="3"/>
  <c r="I118" i="3"/>
  <c r="I119" i="3"/>
  <c r="I120" i="3"/>
  <c r="I121" i="3"/>
  <c r="I123" i="3"/>
  <c r="I124" i="3"/>
  <c r="I125" i="3"/>
  <c r="I127" i="3"/>
  <c r="I128" i="3"/>
  <c r="I129" i="3"/>
  <c r="I130" i="3"/>
  <c r="I131" i="3"/>
  <c r="I132" i="3"/>
  <c r="I133" i="3"/>
  <c r="I134" i="3"/>
  <c r="I136" i="3"/>
  <c r="I137" i="3"/>
  <c r="I138" i="3"/>
  <c r="I144" i="3"/>
  <c r="I145" i="3"/>
  <c r="I147" i="3"/>
  <c r="I150" i="3"/>
  <c r="I152" i="3"/>
  <c r="I159" i="3"/>
  <c r="I162" i="3"/>
  <c r="I163" i="3"/>
  <c r="I164" i="3"/>
  <c r="I165" i="3"/>
  <c r="I166" i="3"/>
  <c r="I167" i="3"/>
  <c r="I168" i="3"/>
  <c r="I169" i="3"/>
  <c r="I170" i="3"/>
  <c r="I173" i="3"/>
  <c r="I174" i="3"/>
  <c r="I178" i="3"/>
  <c r="I179" i="3"/>
  <c r="I180" i="3"/>
  <c r="I181" i="3"/>
  <c r="I182" i="3"/>
  <c r="I185" i="3"/>
  <c r="I186" i="3"/>
  <c r="I187" i="3"/>
  <c r="I188" i="3"/>
  <c r="I189" i="3"/>
  <c r="I190" i="3"/>
  <c r="I191" i="3"/>
  <c r="I192" i="3"/>
  <c r="I193" i="3"/>
  <c r="I194" i="3"/>
  <c r="I196" i="3"/>
  <c r="I197" i="3"/>
  <c r="I198" i="3"/>
  <c r="I199" i="3"/>
  <c r="I200" i="3"/>
  <c r="I204" i="3"/>
  <c r="I205" i="3"/>
  <c r="I207" i="3"/>
  <c r="I208" i="3"/>
  <c r="I215" i="3"/>
  <c r="I218" i="3"/>
  <c r="I222" i="3"/>
  <c r="I223" i="3"/>
  <c r="I226" i="3"/>
  <c r="I227" i="3"/>
  <c r="I229" i="3"/>
  <c r="I230" i="3"/>
  <c r="I231" i="3"/>
  <c r="I234" i="3"/>
  <c r="I235" i="3"/>
  <c r="I236" i="3"/>
  <c r="I237" i="3"/>
  <c r="I238" i="3"/>
  <c r="I239" i="3"/>
  <c r="I241" i="3"/>
  <c r="I242" i="3"/>
  <c r="I243" i="3"/>
  <c r="I244" i="3"/>
  <c r="I249" i="3"/>
  <c r="I253" i="3"/>
  <c r="I254" i="3"/>
  <c r="I255" i="3"/>
  <c r="I256" i="3"/>
  <c r="I257" i="3"/>
  <c r="I258" i="3"/>
  <c r="I259" i="3"/>
  <c r="H14" i="3"/>
  <c r="G14" i="3"/>
  <c r="F14" i="3"/>
  <c r="E14" i="3"/>
  <c r="H17" i="3"/>
  <c r="G17" i="3"/>
  <c r="F17" i="3"/>
  <c r="E17" i="3"/>
  <c r="H18" i="3"/>
  <c r="G18" i="3"/>
  <c r="F18" i="3"/>
  <c r="J18" i="3" s="1"/>
  <c r="E18" i="3"/>
  <c r="H19" i="3"/>
  <c r="G19" i="3"/>
  <c r="F19" i="3"/>
  <c r="E19" i="3"/>
  <c r="H23" i="3"/>
  <c r="H11" i="3" s="1"/>
  <c r="G23" i="3"/>
  <c r="F23" i="3"/>
  <c r="F11" i="3" s="1"/>
  <c r="E23" i="3"/>
  <c r="H24" i="3"/>
  <c r="G24" i="3"/>
  <c r="F24" i="3"/>
  <c r="J24" i="3" s="1"/>
  <c r="E24" i="3"/>
  <c r="H25" i="3"/>
  <c r="H15" i="3" s="1"/>
  <c r="G25" i="3"/>
  <c r="F25" i="3"/>
  <c r="F15" i="3" s="1"/>
  <c r="E25" i="3"/>
  <c r="H26" i="3"/>
  <c r="G26" i="3"/>
  <c r="F26" i="3"/>
  <c r="F16" i="3" s="1"/>
  <c r="J16" i="3" s="1"/>
  <c r="E26" i="3"/>
  <c r="E16" i="3" s="1"/>
  <c r="H27" i="3"/>
  <c r="H12" i="3" s="1"/>
  <c r="G27" i="3"/>
  <c r="F27" i="3"/>
  <c r="F12" i="3" s="1"/>
  <c r="E27" i="3"/>
  <c r="D14" i="3"/>
  <c r="D94" i="3"/>
  <c r="D17" i="3"/>
  <c r="D252" i="3"/>
  <c r="D248" i="3"/>
  <c r="D247" i="3" s="1"/>
  <c r="D246" i="3" s="1"/>
  <c r="D245" i="3" s="1"/>
  <c r="I245" i="3" s="1"/>
  <c r="D240" i="3"/>
  <c r="I240" i="3" s="1"/>
  <c r="D233" i="3"/>
  <c r="I233" i="3" s="1"/>
  <c r="D228" i="3"/>
  <c r="I228" i="3" s="1"/>
  <c r="D225" i="3"/>
  <c r="I225" i="3" s="1"/>
  <c r="D221" i="3"/>
  <c r="D220" i="3" s="1"/>
  <c r="I220" i="3" s="1"/>
  <c r="D217" i="3"/>
  <c r="D214" i="3"/>
  <c r="D213" i="3" s="1"/>
  <c r="I213" i="3" s="1"/>
  <c r="D207" i="3"/>
  <c r="D206" i="3" s="1"/>
  <c r="I206" i="3" s="1"/>
  <c r="D203" i="3"/>
  <c r="I203" i="3" s="1"/>
  <c r="D195" i="3"/>
  <c r="I195" i="3" s="1"/>
  <c r="D184" i="3"/>
  <c r="I184" i="3" s="1"/>
  <c r="D177" i="3"/>
  <c r="D172" i="3"/>
  <c r="I172" i="3" s="1"/>
  <c r="D161" i="3"/>
  <c r="D160" i="3" s="1"/>
  <c r="I160" i="3" s="1"/>
  <c r="D158" i="3"/>
  <c r="D151" i="3"/>
  <c r="I151" i="3" s="1"/>
  <c r="D149" i="3"/>
  <c r="D146" i="3"/>
  <c r="I146" i="3" s="1"/>
  <c r="D143" i="3"/>
  <c r="D135" i="3"/>
  <c r="I135" i="3" s="1"/>
  <c r="D126" i="3"/>
  <c r="I126" i="3" s="1"/>
  <c r="D122" i="3"/>
  <c r="I122" i="3" s="1"/>
  <c r="D113" i="3"/>
  <c r="D99" i="3"/>
  <c r="I99" i="3" s="1"/>
  <c r="D97" i="3"/>
  <c r="I97" i="3" s="1"/>
  <c r="D90" i="3"/>
  <c r="I90" i="3" s="1"/>
  <c r="D86" i="3"/>
  <c r="I86" i="3" s="1"/>
  <c r="D84" i="3"/>
  <c r="D80" i="3"/>
  <c r="I80" i="3" s="1"/>
  <c r="D77" i="3"/>
  <c r="I77" i="3" s="1"/>
  <c r="D74" i="3"/>
  <c r="D73" i="3" s="1"/>
  <c r="I73" i="3" s="1"/>
  <c r="D70" i="3"/>
  <c r="I70" i="3" s="1"/>
  <c r="D68" i="3"/>
  <c r="I68" i="3" s="1"/>
  <c r="D62" i="3"/>
  <c r="I62" i="3" s="1"/>
  <c r="D60" i="3"/>
  <c r="I60" i="3" s="1"/>
  <c r="D51" i="3"/>
  <c r="I51" i="3" s="1"/>
  <c r="D45" i="3"/>
  <c r="I45" i="3" s="1"/>
  <c r="D30" i="3"/>
  <c r="K23" i="3" l="1"/>
  <c r="L19" i="3"/>
  <c r="K18" i="3"/>
  <c r="I161" i="3"/>
  <c r="D89" i="3"/>
  <c r="I89" i="3" s="1"/>
  <c r="L18" i="3"/>
  <c r="D83" i="3"/>
  <c r="D82" i="3" s="1"/>
  <c r="I82" i="3" s="1"/>
  <c r="D148" i="3"/>
  <c r="I148" i="3" s="1"/>
  <c r="D171" i="3"/>
  <c r="I171" i="3" s="1"/>
  <c r="J25" i="3"/>
  <c r="J19" i="3"/>
  <c r="I247" i="3"/>
  <c r="D202" i="3"/>
  <c r="I202" i="3" s="1"/>
  <c r="I221" i="3"/>
  <c r="K27" i="3"/>
  <c r="L27" i="3"/>
  <c r="G12" i="3"/>
  <c r="K12" i="3" s="1"/>
  <c r="L25" i="3"/>
  <c r="G15" i="3"/>
  <c r="K15" i="3" s="1"/>
  <c r="K25" i="3"/>
  <c r="D216" i="3"/>
  <c r="I216" i="3" s="1"/>
  <c r="I217" i="3"/>
  <c r="L26" i="3"/>
  <c r="D29" i="3"/>
  <c r="I30" i="3"/>
  <c r="D88" i="3"/>
  <c r="I113" i="3"/>
  <c r="D112" i="3"/>
  <c r="I112" i="3" s="1"/>
  <c r="D142" i="3"/>
  <c r="I142" i="3" s="1"/>
  <c r="I143" i="3"/>
  <c r="D157" i="3"/>
  <c r="I157" i="3" s="1"/>
  <c r="I158" i="3"/>
  <c r="D176" i="3"/>
  <c r="I176" i="3" s="1"/>
  <c r="I177" i="3"/>
  <c r="I94" i="3"/>
  <c r="D93" i="3"/>
  <c r="D251" i="3"/>
  <c r="I252" i="3"/>
  <c r="K26" i="3"/>
  <c r="G16" i="3"/>
  <c r="K16" i="3" s="1"/>
  <c r="K24" i="3"/>
  <c r="G13" i="3"/>
  <c r="L15" i="3"/>
  <c r="L24" i="3"/>
  <c r="I149" i="3"/>
  <c r="I83" i="3"/>
  <c r="J27" i="3"/>
  <c r="J23" i="3"/>
  <c r="L23" i="3"/>
  <c r="D183" i="3"/>
  <c r="I183" i="3" s="1"/>
  <c r="D25" i="3"/>
  <c r="I25" i="3" s="1"/>
  <c r="H21" i="3"/>
  <c r="H16" i="3"/>
  <c r="H13" i="3"/>
  <c r="I248" i="3"/>
  <c r="I74" i="3"/>
  <c r="J26" i="3"/>
  <c r="K19" i="3"/>
  <c r="G21" i="3"/>
  <c r="G11" i="3"/>
  <c r="E21" i="3"/>
  <c r="E15" i="3"/>
  <c r="J15" i="3" s="1"/>
  <c r="E13" i="3"/>
  <c r="E12" i="3"/>
  <c r="E11" i="3"/>
  <c r="D18" i="3"/>
  <c r="I18" i="3" s="1"/>
  <c r="F21" i="3"/>
  <c r="J21" i="3" s="1"/>
  <c r="F13" i="3"/>
  <c r="I246" i="3"/>
  <c r="I214" i="3"/>
  <c r="I84" i="3"/>
  <c r="D212" i="3"/>
  <c r="I212" i="3" s="1"/>
  <c r="D76" i="3"/>
  <c r="D224" i="3"/>
  <c r="D59" i="3"/>
  <c r="I59" i="3" s="1"/>
  <c r="D232" i="3"/>
  <c r="I232" i="3" s="1"/>
  <c r="D140" i="3" l="1"/>
  <c r="I140" i="3" s="1"/>
  <c r="L13" i="3"/>
  <c r="J13" i="3"/>
  <c r="L12" i="3"/>
  <c r="D201" i="3"/>
  <c r="I201" i="3" s="1"/>
  <c r="D72" i="3"/>
  <c r="I76" i="3"/>
  <c r="K11" i="3"/>
  <c r="G10" i="3"/>
  <c r="F10" i="3"/>
  <c r="J10" i="3" s="1"/>
  <c r="I88" i="3"/>
  <c r="D26" i="3"/>
  <c r="H10" i="3"/>
  <c r="L10" i="3" s="1"/>
  <c r="D175" i="3"/>
  <c r="I175" i="3" s="1"/>
  <c r="K21" i="3"/>
  <c r="L16" i="3"/>
  <c r="D92" i="3"/>
  <c r="I93" i="3"/>
  <c r="L21" i="3"/>
  <c r="J12" i="3"/>
  <c r="K13" i="3"/>
  <c r="D23" i="3"/>
  <c r="I29" i="3"/>
  <c r="D156" i="3"/>
  <c r="D219" i="3"/>
  <c r="I219" i="3" s="1"/>
  <c r="I224" i="3"/>
  <c r="E10" i="3"/>
  <c r="J11" i="3"/>
  <c r="D250" i="3"/>
  <c r="I251" i="3"/>
  <c r="L11" i="3"/>
  <c r="D210" i="3" l="1"/>
  <c r="I210" i="3" s="1"/>
  <c r="D15" i="3"/>
  <c r="I15" i="3" s="1"/>
  <c r="D27" i="3"/>
  <c r="I92" i="3"/>
  <c r="D24" i="3"/>
  <c r="D21" i="3" s="1"/>
  <c r="I21" i="3" s="1"/>
  <c r="I72" i="3"/>
  <c r="D16" i="3"/>
  <c r="I16" i="3" s="1"/>
  <c r="I26" i="3"/>
  <c r="D11" i="3"/>
  <c r="I23" i="3"/>
  <c r="K10" i="3"/>
  <c r="I250" i="3"/>
  <c r="D19" i="3"/>
  <c r="I19" i="3" s="1"/>
  <c r="D154" i="3"/>
  <c r="I154" i="3" s="1"/>
  <c r="I156" i="3"/>
  <c r="D13" i="3" l="1"/>
  <c r="I13" i="3" s="1"/>
  <c r="I24" i="3"/>
  <c r="I11" i="3"/>
  <c r="D12" i="3"/>
  <c r="I12" i="3" s="1"/>
  <c r="I27" i="3"/>
  <c r="D10" i="3" l="1"/>
  <c r="I10" i="3" s="1"/>
</calcChain>
</file>

<file path=xl/sharedStrings.xml><?xml version="1.0" encoding="utf-8"?>
<sst xmlns="http://schemas.openxmlformats.org/spreadsheetml/2006/main" count="506" uniqueCount="487">
  <si>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</si>
  <si>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</si>
  <si>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</si>
  <si>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</si>
  <si>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</si>
  <si>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</si>
  <si>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</si>
  <si>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</si>
  <si>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</si>
  <si>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</si>
  <si>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</si>
  <si>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</si>
  <si>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</si>
  <si>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</si>
  <si>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</si>
  <si>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</si>
  <si>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</si>
  <si>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</si>
  <si>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</si>
  <si>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</si>
  <si>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</si>
  <si>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</si>
  <si>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</si>
  <si>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</si>
  <si>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</si>
  <si>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</si>
  <si>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</si>
  <si>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</si>
  <si>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</si>
  <si>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</si>
  <si>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</si>
  <si>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</si>
  <si>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</si>
  <si>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</si>
  <si>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</si>
  <si>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</si>
  <si>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</si>
  <si>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</si>
  <si>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</si>
  <si>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</si>
  <si>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</si>
  <si>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</si>
  <si>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</si>
  <si>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</si>
  <si>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</si>
  <si>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</si>
  <si>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</si>
  <si>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</si>
  <si>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</si>
  <si>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</si>
  <si>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</si>
  <si>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</si>
  <si>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</si>
  <si>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</si>
  <si>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</si>
  <si>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</si>
  <si>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</si>
  <si>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</si>
  <si>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</si>
  <si>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</si>
  <si>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</si>
  <si>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</si>
  <si>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</si>
  <si>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</si>
  <si>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</si>
  <si>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</si>
  <si>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</si>
  <si>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</si>
  <si>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</si>
  <si>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</si>
  <si>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</si>
  <si>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</si>
  <si>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</si>
  <si>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</si>
  <si>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</si>
  <si>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</si>
  <si>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</si>
  <si>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</si>
  <si>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</si>
  <si>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</si>
  <si>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</si>
  <si>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</si>
  <si>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</si>
  <si>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</si>
  <si>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</si>
  <si>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</si>
  <si>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</si>
  <si>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</si>
  <si>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</si>
  <si>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</si>
  <si>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</si>
  <si>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</si>
  <si>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</si>
  <si>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</si>
  <si>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</si>
  <si>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</si>
  <si>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</si>
  <si>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</si>
  <si>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</si>
  <si>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</si>
  <si>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</si>
  <si>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</si>
  <si>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</si>
  <si>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</si>
  <si>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</si>
  <si>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</si>
  <si>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</si>
  <si>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</si>
  <si>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</si>
  <si>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</si>
  <si>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</si>
  <si>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</si>
  <si>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</si>
  <si>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</si>
  <si>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</si>
  <si>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</si>
  <si>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</si>
  <si>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</si>
  <si>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</si>
  <si>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</si>
  <si>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</si>
  <si>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</si>
  <si>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</si>
  <si>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</si>
  <si>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</si>
  <si>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</si>
  <si>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</si>
  <si>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</si>
  <si>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</si>
  <si>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</si>
  <si>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</si>
  <si>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</si>
  <si>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</si>
  <si>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</si>
  <si>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</si>
  <si>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</si>
  <si>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</si>
  <si>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</si>
  <si>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</si>
  <si>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</si>
  <si>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</si>
  <si>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</si>
  <si>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</si>
  <si>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</si>
  <si>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</si>
  <si>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</si>
  <si>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</si>
  <si>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</si>
  <si>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</si>
  <si>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</si>
  <si>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</si>
  <si>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</si>
  <si>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</si>
  <si>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</si>
  <si>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</si>
  <si>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</si>
  <si>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</si>
  <si>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</si>
  <si>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</si>
  <si>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</si>
  <si>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</si>
  <si>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</si>
  <si>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</si>
  <si>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</si>
  <si>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</si>
  <si>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</si>
  <si>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</si>
  <si>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</si>
  <si>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</si>
  <si>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</si>
  <si>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</si>
  <si>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</si>
  <si>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</si>
  <si>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</si>
  <si>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</si>
  <si>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</si>
  <si>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</si>
  <si>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</si>
  <si>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</si>
  <si>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</si>
  <si>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</si>
  <si>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</si>
  <si>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</si>
  <si>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</si>
  <si>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</si>
  <si>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</si>
  <si>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</si>
  <si>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</si>
  <si>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</si>
  <si>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</si>
  <si>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</si>
  <si>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</si>
  <si>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</si>
  <si>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</si>
  <si>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</si>
  <si>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</si>
  <si>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</si>
  <si>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</si>
  <si>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</si>
  <si>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</si>
  <si>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</si>
  <si>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</si>
  <si>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</si>
  <si>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</si>
  <si>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</si>
  <si>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</si>
  <si>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</si>
  <si>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</si>
  <si>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</si>
  <si>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</si>
  <si>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</si>
  <si>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</si>
  <si>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</si>
  <si>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</si>
  <si>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</si>
  <si>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</si>
  <si>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</si>
  <si>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</si>
  <si>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</si>
  <si>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</si>
  <si>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</si>
  <si>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</si>
  <si>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</si>
  <si>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</si>
  <si>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</si>
  <si>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</si>
  <si>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</si>
  <si>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</si>
  <si>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</si>
  <si>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</si>
  <si>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</si>
  <si>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</si>
  <si>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</si>
  <si>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</si>
  <si>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</si>
  <si>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</si>
  <si>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</si>
  <si>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</si>
  <si>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</si>
  <si>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</si>
  <si>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</si>
  <si>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</si>
  <si>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</si>
  <si>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</si>
  <si>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</si>
  <si>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</si>
  <si>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</si>
  <si>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</si>
  <si>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</si>
  <si>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</si>
  <si>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</si>
  <si>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</si>
  <si>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</si>
  <si>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</si>
  <si>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</si>
  <si>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</si>
  <si>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</si>
  <si>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</si>
  <si>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</si>
  <si>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</si>
  <si>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</si>
  <si>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</si>
  <si>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</si>
  <si>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</si>
  <si>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</si>
  <si>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</si>
  <si>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</si>
  <si>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</si>
  <si>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</si>
  <si>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</si>
  <si>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</si>
  <si>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</si>
  <si>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</si>
  <si>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</si>
  <si>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</si>
  <si>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</si>
  <si>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</si>
  <si>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</si>
  <si>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</si>
  <si>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</si>
  <si>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</si>
  <si>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</si>
  <si>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</si>
  <si>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</si>
  <si>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</si>
  <si>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</si>
  <si>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</si>
  <si>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</si>
  <si>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</si>
  <si>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</si>
  <si>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</si>
  <si>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</si>
  <si>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</si>
  <si>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</si>
  <si>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</si>
  <si>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</si>
  <si>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</si>
  <si>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</si>
  <si>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</si>
  <si>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</si>
  <si>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</si>
  <si>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</si>
  <si>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</si>
  <si>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</si>
  <si>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</si>
  <si>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</si>
  <si>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</si>
  <si>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</si>
  <si>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</si>
  <si>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</si>
  <si>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</si>
  <si>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</si>
  <si>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</si>
  <si>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</si>
  <si>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</si>
  <si>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</si>
  <si>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</si>
  <si>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</si>
  <si>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</si>
  <si>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</si>
  <si>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</si>
  <si>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</si>
  <si>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</si>
  <si>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</si>
  <si>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</si>
  <si>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</si>
  <si>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</si>
  <si>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</si>
  <si>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</si>
  <si>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</si>
  <si>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</si>
  <si>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</si>
  <si>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</si>
  <si>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</si>
  <si>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</si>
  <si>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</si>
  <si>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</si>
  <si>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</si>
  <si>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</si>
  <si>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</si>
  <si>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</si>
  <si>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</si>
  <si>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</si>
  <si>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</si>
  <si>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</si>
  <si>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</si>
  <si>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</si>
  <si>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</si>
  <si>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</si>
  <si>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</si>
  <si>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</si>
  <si>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</si>
  <si>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</si>
  <si>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</si>
  <si>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</si>
  <si>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</si>
  <si>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</si>
  <si>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</si>
  <si>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</si>
  <si>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</si>
  <si>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</si>
  <si>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</si>
  <si>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</si>
  <si>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</si>
  <si>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</si>
  <si>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</si>
  <si>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</si>
  <si>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</si>
  <si>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</si>
  <si>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</si>
  <si>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</si>
  <si>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</si>
  <si>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</si>
  <si>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</si>
  <si>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</si>
  <si>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</si>
  <si>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</si>
  <si>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</si>
  <si>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</si>
  <si>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</si>
  <si>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</si>
  <si>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</si>
  <si>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</si>
  <si>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</si>
  <si>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</si>
  <si>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</si>
  <si>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</si>
  <si>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</si>
  <si>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</si>
  <si>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</si>
  <si>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</si>
  <si>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</si>
  <si>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</si>
  <si>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</si>
  <si>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</si>
  <si>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</si>
  <si>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</si>
  <si>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</si>
  <si>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</si>
  <si>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</si>
  <si>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</si>
  <si>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</si>
  <si>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</si>
  <si>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</si>
  <si>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</si>
  <si>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</si>
  <si>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</si>
  <si>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</si>
  <si>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</si>
  <si>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</si>
  <si>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</si>
  <si>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</si>
  <si>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</si>
  <si>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</si>
  <si>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</si>
  <si>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</si>
  <si>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</si>
  <si>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</si>
  <si>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</si>
  <si>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</si>
  <si>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</si>
  <si>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</si>
  <si>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</si>
  <si>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</si>
  <si>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</si>
  <si>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</si>
  <si>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</si>
  <si>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</si>
  <si>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</si>
  <si>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</si>
  <si>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</si>
  <si>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</si>
  <si>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</si>
  <si>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</si>
  <si>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</si>
  <si>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</si>
  <si>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</si>
  <si>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</si>
  <si>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</si>
  <si>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</si>
  <si>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</si>
  <si>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</si>
  <si>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</si>
  <si>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</si>
  <si>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</si>
  <si>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</si>
  <si>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</si>
  <si>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</si>
  <si>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</si>
  <si>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</si>
  <si>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</si>
  <si>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</si>
  <si>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</si>
  <si>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</si>
  <si>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</si>
  <si>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</si>
  <si>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</si>
  <si>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</si>
  <si>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</si>
  <si>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</si>
  <si>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</si>
  <si>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</si>
  <si>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</si>
  <si>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</si>
  <si>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</si>
  <si>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</si>
  <si>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</si>
  <si>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</si>
  <si>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</si>
  <si>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</si>
  <si>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</si>
  <si>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</si>
  <si>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</si>
  <si>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</si>
  <si>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</si>
  <si>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</si>
  <si>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</si>
  <si>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</si>
  <si>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</si>
  <si>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</si>
  <si>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</si>
  <si>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</si>
  <si>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</si>
  <si>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</si>
  <si>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</si>
  <si>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</si>
  <si>
    <t xml:space="preserve">                        DEL 01 DE ENERO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</si>
</sst>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3" x14ac:knownFonts="1">
    <font>
      <sz val="10"/>
      <color rgb="FF000000"/>
      <name val="ARIAL"/>
      <charset val="1"/>
    </font>
    <font>
      <b/>
      <sz val="8"/>
      <color theme="9" tint="-0.249977111117893"/>
      <name val="ARIAL"/>
      <family val="2"/>
    </font>
    <font>
      <sz val="10"/>
      <color rgb="FF000000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6">
    <xf numFmtId="0" fontId="0" fillId="0" borderId="0" xfId="0"/>
    <xf numFmtId="0" fontId="3" fillId="0" borderId="0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1" applyFont="1" applyFill="1" applyBorder="1"/>
    <xf numFmtId="0" fontId="5" fillId="0" borderId="1" xfId="1" applyFont="1" applyFill="1" applyBorder="1"/>
    <xf numFmtId="10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 wrapText="1"/>
    </xf>
    <xf numFmtId="2" fontId="6" fillId="0" borderId="13" xfId="1" applyNumberFormat="1" applyFont="1" applyFill="1" applyBorder="1" applyAlignment="1">
      <alignment horizontal="center" vertical="center" wrapText="1"/>
    </xf>
    <xf numFmtId="4" fontId="6" fillId="0" borderId="14" xfId="1" applyNumberFormat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top" wrapText="1"/>
    </xf>
    <xf numFmtId="49" fontId="6" fillId="0" borderId="13" xfId="1" applyNumberFormat="1" applyFont="1" applyFill="1" applyBorder="1" applyAlignment="1">
      <alignment horizontal="center" vertical="top" wrapText="1"/>
    </xf>
    <xf numFmtId="0" fontId="8" fillId="0" borderId="0" xfId="0" applyFont="1"/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 wrapText="1"/>
    </xf>
    <xf numFmtId="3" fontId="12" fillId="0" borderId="3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2" fontId="12" fillId="0" borderId="4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3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2" fontId="12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3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2" fontId="8" fillId="0" borderId="4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3" fontId="8" fillId="0" borderId="8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3" fontId="12" fillId="0" borderId="7" xfId="0" applyNumberFormat="1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2" fontId="12" fillId="0" borderId="7" xfId="0" applyNumberFormat="1" applyFont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3" fontId="12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3" fillId="0" borderId="3" xfId="1" applyFont="1" applyFill="1" applyBorder="1" applyAlignment="1">
      <alignment horizontal="left" vertical="center" wrapText="1"/>
    </xf>
    <xf numFmtId="3" fontId="3" fillId="0" borderId="3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8" fillId="0" borderId="1" xfId="0" applyFont="1" applyBorder="1"/>
    <xf numFmtId="0" fontId="8" fillId="0" borderId="0" xfId="0" applyFont="1" applyBorder="1"/>
    <xf numFmtId="0" fontId="8" fillId="0" borderId="5" xfId="0" applyFont="1" applyBorder="1"/>
    <xf numFmtId="0" fontId="6" fillId="0" borderId="3" xfId="1" applyFont="1" applyFill="1" applyBorder="1" applyAlignment="1">
      <alignment horizontal="center" vertical="top"/>
    </xf>
    <xf numFmtId="0" fontId="7" fillId="0" borderId="3" xfId="1" applyFont="1" applyFill="1" applyBorder="1" applyAlignment="1">
      <alignment horizontal="center" vertical="top" wrapText="1"/>
    </xf>
    <xf numFmtId="0" fontId="7" fillId="0" borderId="4" xfId="1" applyFont="1" applyFill="1" applyBorder="1" applyAlignment="1">
      <alignment horizontal="center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5" xfId="1" applyFont="1" applyFill="1" applyBorder="1" applyAlignment="1">
      <alignment horizontal="center" vertical="top" wrapText="1"/>
    </xf>
    <xf numFmtId="0" fontId="7" fillId="0" borderId="7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top"/>
    </xf>
    <xf numFmtId="0" fontId="6" fillId="0" borderId="7" xfId="1" applyFont="1" applyFill="1" applyBorder="1" applyAlignment="1">
      <alignment horizontal="center" vertical="top"/>
    </xf>
    <xf numFmtId="0" fontId="6" fillId="0" borderId="10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 vertical="center" wrapText="1"/>
    </xf>
    <xf numFmtId="3" fontId="6" fillId="0" borderId="10" xfId="1" applyNumberFormat="1" applyFont="1" applyFill="1" applyBorder="1" applyAlignment="1">
      <alignment horizontal="center" vertical="top" wrapText="1"/>
    </xf>
    <xf numFmtId="3" fontId="6" fillId="0" borderId="11" xfId="1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3" fontId="10" fillId="0" borderId="1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4"/>
  <sheetViews>
    <sheetView tabSelected="1" zoomScale="130" zoomScaleNormal="130" workbookViewId="0">
      <selection activeCell="O16" sqref="O16"/>
    </sheetView>
  </sheetViews>
  <sheetFormatPr baseColWidth="10" defaultColWidth="18.140625" defaultRowHeight="11.25" x14ac:dyDescent="0.2"/>
  <cols>
    <col min="1" max="1" width="10.7109375" style="14" customWidth="1"/>
    <col min="2" max="2" width="9.140625" style="14" customWidth="1"/>
    <col min="3" max="3" width="23.85546875" style="14" customWidth="1"/>
    <col min="4" max="8" width="12.7109375" style="14" customWidth="1"/>
    <col min="9" max="9" width="5.7109375" style="14" customWidth="1"/>
    <col min="10" max="11" width="5.85546875" style="14" customWidth="1"/>
    <col min="12" max="12" width="6.5703125" style="14" customWidth="1"/>
    <col min="13" max="16384" width="18.140625" style="14"/>
  </cols>
  <sheetData>
    <row r="1" spans="2:12" x14ac:dyDescent="0.2">
      <c r="B1" s="6"/>
      <c r="C1" s="81" t="s">
        <v>462</v>
      </c>
      <c r="D1" s="81"/>
      <c r="E1" s="81"/>
      <c r="F1" s="81"/>
      <c r="G1" s="81"/>
      <c r="H1" s="81"/>
      <c r="I1" s="81"/>
      <c r="J1" s="81"/>
      <c r="K1" s="82"/>
      <c r="L1" s="83"/>
    </row>
    <row r="2" spans="2:12" x14ac:dyDescent="0.2">
      <c r="B2" s="7"/>
      <c r="C2" s="88" t="s">
        <v>463</v>
      </c>
      <c r="D2" s="88"/>
      <c r="E2" s="88"/>
      <c r="F2" s="88"/>
      <c r="G2" s="88"/>
      <c r="H2" s="88"/>
      <c r="I2" s="88"/>
      <c r="J2" s="88"/>
      <c r="K2" s="84"/>
      <c r="L2" s="85"/>
    </row>
    <row r="3" spans="2:12" x14ac:dyDescent="0.2">
      <c r="B3" s="7"/>
      <c r="C3" s="88" t="s">
        <v>464</v>
      </c>
      <c r="D3" s="88"/>
      <c r="E3" s="88"/>
      <c r="F3" s="88"/>
      <c r="G3" s="88"/>
      <c r="H3" s="88"/>
      <c r="I3" s="88"/>
      <c r="J3" s="88"/>
      <c r="K3" s="84"/>
      <c r="L3" s="85"/>
    </row>
    <row r="4" spans="2:12" x14ac:dyDescent="0.2">
      <c r="B4" s="7"/>
      <c r="C4" s="88" t="s">
        <v>465</v>
      </c>
      <c r="D4" s="88"/>
      <c r="E4" s="88"/>
      <c r="F4" s="88"/>
      <c r="G4" s="88"/>
      <c r="H4" s="88"/>
      <c r="I4" s="88"/>
      <c r="J4" s="88"/>
      <c r="K4" s="84"/>
      <c r="L4" s="85"/>
    </row>
    <row r="5" spans="2:12" x14ac:dyDescent="0.2">
      <c r="B5" s="7"/>
      <c r="C5" s="88" t="s">
        <v>466</v>
      </c>
      <c r="D5" s="88"/>
      <c r="E5" s="88"/>
      <c r="F5" s="88"/>
      <c r="G5" s="88"/>
      <c r="H5" s="88"/>
      <c r="I5" s="88"/>
      <c r="J5" s="88"/>
      <c r="K5" s="84"/>
      <c r="L5" s="85"/>
    </row>
    <row r="6" spans="2:12" ht="12" thickBot="1" x14ac:dyDescent="0.25">
      <c r="B6" s="89" t="s">
        <v>486</v>
      </c>
      <c r="C6" s="90"/>
      <c r="D6" s="90"/>
      <c r="E6" s="90"/>
      <c r="F6" s="90"/>
      <c r="G6" s="90"/>
      <c r="H6" s="90"/>
      <c r="I6" s="90"/>
      <c r="J6" s="90"/>
      <c r="K6" s="86"/>
      <c r="L6" s="87"/>
    </row>
    <row r="7" spans="2:12" x14ac:dyDescent="0.2">
      <c r="B7" s="104" t="s">
        <v>467</v>
      </c>
      <c r="C7" s="91" t="s">
        <v>468</v>
      </c>
      <c r="D7" s="91" t="s">
        <v>469</v>
      </c>
      <c r="E7" s="91" t="s">
        <v>470</v>
      </c>
      <c r="F7" s="91" t="s">
        <v>471</v>
      </c>
      <c r="G7" s="91" t="s">
        <v>472</v>
      </c>
      <c r="H7" s="91" t="s">
        <v>473</v>
      </c>
      <c r="I7" s="93" t="s">
        <v>474</v>
      </c>
      <c r="J7" s="93"/>
      <c r="K7" s="93"/>
      <c r="L7" s="94"/>
    </row>
    <row r="8" spans="2:12" ht="33.75" x14ac:dyDescent="0.2">
      <c r="B8" s="105"/>
      <c r="C8" s="92"/>
      <c r="D8" s="92"/>
      <c r="E8" s="92"/>
      <c r="F8" s="92"/>
      <c r="G8" s="92"/>
      <c r="H8" s="92"/>
      <c r="I8" s="8" t="s">
        <v>475</v>
      </c>
      <c r="J8" s="9" t="s">
        <v>476</v>
      </c>
      <c r="K8" s="10" t="s">
        <v>477</v>
      </c>
      <c r="L8" s="11" t="s">
        <v>478</v>
      </c>
    </row>
    <row r="9" spans="2:12" ht="12" thickBot="1" x14ac:dyDescent="0.25">
      <c r="B9" s="12">
        <v>1</v>
      </c>
      <c r="C9" s="12">
        <v>2</v>
      </c>
      <c r="D9" s="12">
        <v>3</v>
      </c>
      <c r="E9" s="12">
        <v>4</v>
      </c>
      <c r="F9" s="12">
        <v>5</v>
      </c>
      <c r="G9" s="12">
        <v>6</v>
      </c>
      <c r="H9" s="12">
        <v>7</v>
      </c>
      <c r="I9" s="13" t="s">
        <v>479</v>
      </c>
      <c r="J9" s="13" t="s">
        <v>480</v>
      </c>
      <c r="K9" s="13" t="s">
        <v>481</v>
      </c>
      <c r="L9" s="13" t="s">
        <v>482</v>
      </c>
    </row>
    <row r="10" spans="2:12" x14ac:dyDescent="0.2">
      <c r="B10" s="72"/>
      <c r="C10" s="73" t="s">
        <v>443</v>
      </c>
      <c r="D10" s="74">
        <f>D11+D12+D13+D14+D15+D16+D17+D18+D19</f>
        <v>311196651617</v>
      </c>
      <c r="E10" s="74">
        <f t="shared" ref="E10:H10" si="0">E11+E12+E13+E14+E15+E16+E17+E18+E19</f>
        <v>237283962894</v>
      </c>
      <c r="F10" s="74">
        <f t="shared" si="0"/>
        <v>200973266817</v>
      </c>
      <c r="G10" s="74">
        <f t="shared" si="0"/>
        <v>178145746916</v>
      </c>
      <c r="H10" s="74">
        <f t="shared" si="0"/>
        <v>176941701222.96997</v>
      </c>
      <c r="I10" s="75">
        <f>E10/D10*100</f>
        <v>76.248880462259351</v>
      </c>
      <c r="J10" s="76">
        <f>F10/E10*100</f>
        <v>84.697366128691641</v>
      </c>
      <c r="K10" s="76">
        <f>G10/F10*100</f>
        <v>88.641514235927687</v>
      </c>
      <c r="L10" s="77">
        <f>H10/G10*100</f>
        <v>99.324123245222481</v>
      </c>
    </row>
    <row r="11" spans="2:12" x14ac:dyDescent="0.2">
      <c r="B11" s="2" t="s">
        <v>444</v>
      </c>
      <c r="C11" s="1" t="s">
        <v>445</v>
      </c>
      <c r="D11" s="15">
        <f>D23+D142+D156</f>
        <v>164615759118</v>
      </c>
      <c r="E11" s="15">
        <f t="shared" ref="E11:H11" si="1">E23+E142+E156</f>
        <v>133581054091</v>
      </c>
      <c r="F11" s="15">
        <f t="shared" si="1"/>
        <v>128628495195</v>
      </c>
      <c r="G11" s="15">
        <f t="shared" si="1"/>
        <v>127132389604.53</v>
      </c>
      <c r="H11" s="15">
        <f t="shared" si="1"/>
        <v>127078126230.32999</v>
      </c>
      <c r="I11" s="16">
        <f t="shared" ref="I11:I74" si="2">E11/D11*100</f>
        <v>81.147184696482384</v>
      </c>
      <c r="J11" s="17">
        <f t="shared" ref="J11:J74" si="3">F11/E11*100</f>
        <v>96.292469070781436</v>
      </c>
      <c r="K11" s="17">
        <f t="shared" ref="K11:K74" si="4">G11/F11*100</f>
        <v>98.836878571733337</v>
      </c>
      <c r="L11" s="18">
        <f t="shared" ref="L11:L74" si="5">H11/G11*100</f>
        <v>99.957317427628951</v>
      </c>
    </row>
    <row r="12" spans="2:12" x14ac:dyDescent="0.2">
      <c r="B12" s="2" t="s">
        <v>446</v>
      </c>
      <c r="C12" s="1" t="s">
        <v>447</v>
      </c>
      <c r="D12" s="15">
        <f>D27+D206+D219</f>
        <v>50218205167</v>
      </c>
      <c r="E12" s="15">
        <f t="shared" ref="E12:H12" si="6">E27+E206+E219</f>
        <v>43261867077</v>
      </c>
      <c r="F12" s="15">
        <f t="shared" si="6"/>
        <v>39140539348</v>
      </c>
      <c r="G12" s="15">
        <f t="shared" si="6"/>
        <v>28141595931.440002</v>
      </c>
      <c r="H12" s="15">
        <f t="shared" si="6"/>
        <v>27556906735.440002</v>
      </c>
      <c r="I12" s="16">
        <f t="shared" si="2"/>
        <v>86.147776355473511</v>
      </c>
      <c r="J12" s="17">
        <f t="shared" si="3"/>
        <v>90.473532449109001</v>
      </c>
      <c r="K12" s="17">
        <f t="shared" si="4"/>
        <v>71.898845545361596</v>
      </c>
      <c r="L12" s="18">
        <f t="shared" si="5"/>
        <v>97.922331066708338</v>
      </c>
    </row>
    <row r="13" spans="2:12" ht="22.5" x14ac:dyDescent="0.2">
      <c r="B13" s="2" t="s">
        <v>448</v>
      </c>
      <c r="C13" s="1" t="s">
        <v>449</v>
      </c>
      <c r="D13" s="15">
        <f>D24+D148+D175+D212</f>
        <v>40341472554</v>
      </c>
      <c r="E13" s="15">
        <f t="shared" ref="E13:H13" si="7">E24+E148+E175+E212</f>
        <v>18757732737</v>
      </c>
      <c r="F13" s="15">
        <f t="shared" si="7"/>
        <v>17954602016</v>
      </c>
      <c r="G13" s="15">
        <f t="shared" si="7"/>
        <v>15659409001.01</v>
      </c>
      <c r="H13" s="15">
        <f t="shared" si="7"/>
        <v>15492877444.209999</v>
      </c>
      <c r="I13" s="16">
        <f t="shared" si="2"/>
        <v>46.497392260263695</v>
      </c>
      <c r="J13" s="17">
        <f t="shared" si="3"/>
        <v>95.71840193982608</v>
      </c>
      <c r="K13" s="17">
        <f t="shared" si="4"/>
        <v>87.21668676952757</v>
      </c>
      <c r="L13" s="18">
        <f t="shared" si="5"/>
        <v>98.936539962719792</v>
      </c>
    </row>
    <row r="14" spans="2:12" ht="22.5" x14ac:dyDescent="0.2">
      <c r="B14" s="3" t="s">
        <v>450</v>
      </c>
      <c r="C14" s="4" t="s">
        <v>451</v>
      </c>
      <c r="D14" s="16">
        <f>0</f>
        <v>0</v>
      </c>
      <c r="E14" s="16">
        <f>0</f>
        <v>0</v>
      </c>
      <c r="F14" s="16">
        <f>0</f>
        <v>0</v>
      </c>
      <c r="G14" s="16">
        <f>0</f>
        <v>0</v>
      </c>
      <c r="H14" s="16">
        <f>0</f>
        <v>0</v>
      </c>
      <c r="I14" s="15">
        <v>0</v>
      </c>
      <c r="J14" s="15">
        <v>0</v>
      </c>
      <c r="K14" s="15">
        <v>0</v>
      </c>
      <c r="L14" s="19">
        <v>0</v>
      </c>
    </row>
    <row r="15" spans="2:12" ht="22.5" x14ac:dyDescent="0.2">
      <c r="B15" s="2" t="s">
        <v>452</v>
      </c>
      <c r="C15" s="1" t="s">
        <v>453</v>
      </c>
      <c r="D15" s="15">
        <f>D25+D201</f>
        <v>11272772188</v>
      </c>
      <c r="E15" s="15">
        <f t="shared" ref="E15:H15" si="8">E25+E201</f>
        <v>10795331463</v>
      </c>
      <c r="F15" s="15">
        <f t="shared" si="8"/>
        <v>9526817557</v>
      </c>
      <c r="G15" s="15">
        <f t="shared" si="8"/>
        <v>5920144471.0200005</v>
      </c>
      <c r="H15" s="15">
        <f t="shared" si="8"/>
        <v>5919950904.9899998</v>
      </c>
      <c r="I15" s="16">
        <f t="shared" si="2"/>
        <v>95.764655605226892</v>
      </c>
      <c r="J15" s="17">
        <f t="shared" si="3"/>
        <v>88.249421424921366</v>
      </c>
      <c r="K15" s="17">
        <f t="shared" si="4"/>
        <v>62.141889834660134</v>
      </c>
      <c r="L15" s="18">
        <f t="shared" si="5"/>
        <v>99.996730383338644</v>
      </c>
    </row>
    <row r="16" spans="2:12" ht="22.5" x14ac:dyDescent="0.2">
      <c r="B16" s="2" t="s">
        <v>454</v>
      </c>
      <c r="C16" s="1" t="s">
        <v>455</v>
      </c>
      <c r="D16" s="15">
        <f>D26</f>
        <v>1177003814</v>
      </c>
      <c r="E16" s="15">
        <f t="shared" ref="E16:H16" si="9">E26</f>
        <v>467863200</v>
      </c>
      <c r="F16" s="15">
        <f t="shared" si="9"/>
        <v>52200000</v>
      </c>
      <c r="G16" s="15">
        <f t="shared" si="9"/>
        <v>37300000</v>
      </c>
      <c r="H16" s="15">
        <f t="shared" si="9"/>
        <v>37300000</v>
      </c>
      <c r="I16" s="16">
        <f t="shared" si="2"/>
        <v>39.750355473359576</v>
      </c>
      <c r="J16" s="17">
        <f t="shared" si="3"/>
        <v>11.157107462181253</v>
      </c>
      <c r="K16" s="17">
        <f t="shared" si="4"/>
        <v>71.455938697318004</v>
      </c>
      <c r="L16" s="18">
        <f t="shared" si="5"/>
        <v>100</v>
      </c>
    </row>
    <row r="17" spans="2:12" x14ac:dyDescent="0.2">
      <c r="B17" s="2" t="s">
        <v>456</v>
      </c>
      <c r="C17" s="1" t="s">
        <v>457</v>
      </c>
      <c r="D17" s="16">
        <f>0</f>
        <v>0</v>
      </c>
      <c r="E17" s="16">
        <f>0</f>
        <v>0</v>
      </c>
      <c r="F17" s="16">
        <f>0</f>
        <v>0</v>
      </c>
      <c r="G17" s="16">
        <f>0</f>
        <v>0</v>
      </c>
      <c r="H17" s="16">
        <f>0</f>
        <v>0</v>
      </c>
      <c r="I17" s="15">
        <v>0</v>
      </c>
      <c r="J17" s="15">
        <v>0</v>
      </c>
      <c r="K17" s="15">
        <v>0</v>
      </c>
      <c r="L17" s="19">
        <v>0</v>
      </c>
    </row>
    <row r="18" spans="2:12" x14ac:dyDescent="0.2">
      <c r="B18" s="2" t="s">
        <v>458</v>
      </c>
      <c r="C18" s="5" t="s">
        <v>459</v>
      </c>
      <c r="D18" s="15">
        <f>D246</f>
        <v>528318000</v>
      </c>
      <c r="E18" s="15">
        <f t="shared" ref="E18:H18" si="10">E246</f>
        <v>398368000</v>
      </c>
      <c r="F18" s="15">
        <f t="shared" si="10"/>
        <v>398368000</v>
      </c>
      <c r="G18" s="15">
        <f t="shared" si="10"/>
        <v>398368000</v>
      </c>
      <c r="H18" s="15">
        <f t="shared" si="10"/>
        <v>0</v>
      </c>
      <c r="I18" s="16">
        <f t="shared" si="2"/>
        <v>75.403071634886558</v>
      </c>
      <c r="J18" s="17">
        <f t="shared" si="3"/>
        <v>100</v>
      </c>
      <c r="K18" s="17">
        <f t="shared" si="4"/>
        <v>100</v>
      </c>
      <c r="L18" s="18">
        <f t="shared" si="5"/>
        <v>0</v>
      </c>
    </row>
    <row r="19" spans="2:12" ht="22.5" x14ac:dyDescent="0.2">
      <c r="B19" s="2" t="s">
        <v>460</v>
      </c>
      <c r="C19" s="5" t="s">
        <v>461</v>
      </c>
      <c r="D19" s="15">
        <f>D250</f>
        <v>43043120776</v>
      </c>
      <c r="E19" s="15">
        <f t="shared" ref="E19:H19" si="11">E250</f>
        <v>30021746326</v>
      </c>
      <c r="F19" s="15">
        <f t="shared" si="11"/>
        <v>5272244701</v>
      </c>
      <c r="G19" s="15">
        <f t="shared" si="11"/>
        <v>856539908</v>
      </c>
      <c r="H19" s="15">
        <f t="shared" si="11"/>
        <v>856539908</v>
      </c>
      <c r="I19" s="16">
        <f t="shared" si="2"/>
        <v>69.748070736403335</v>
      </c>
      <c r="J19" s="17">
        <f t="shared" si="3"/>
        <v>17.561419125156057</v>
      </c>
      <c r="K19" s="17">
        <f t="shared" si="4"/>
        <v>16.246209282310776</v>
      </c>
      <c r="L19" s="18">
        <f t="shared" si="5"/>
        <v>100</v>
      </c>
    </row>
    <row r="20" spans="2:12" x14ac:dyDescent="0.2">
      <c r="B20" s="2"/>
      <c r="C20" s="5"/>
      <c r="D20" s="15"/>
      <c r="E20" s="15"/>
      <c r="F20" s="15"/>
      <c r="G20" s="15"/>
      <c r="H20" s="15"/>
      <c r="I20" s="16"/>
      <c r="J20" s="17"/>
      <c r="K20" s="17"/>
      <c r="L20" s="18"/>
    </row>
    <row r="21" spans="2:12" x14ac:dyDescent="0.2">
      <c r="B21" s="3" t="s">
        <v>0</v>
      </c>
      <c r="C21" s="4" t="s">
        <v>1</v>
      </c>
      <c r="D21" s="15">
        <f>D23+D24+D25+D26+D27</f>
        <v>125435625725</v>
      </c>
      <c r="E21" s="15">
        <f t="shared" ref="E21:H21" si="12">E23+E24+E25+E26+E27</f>
        <v>119509049439</v>
      </c>
      <c r="F21" s="15">
        <f t="shared" si="12"/>
        <v>116154256116</v>
      </c>
      <c r="G21" s="15">
        <f t="shared" si="12"/>
        <v>111571146003.07001</v>
      </c>
      <c r="H21" s="15">
        <f t="shared" si="12"/>
        <v>111481333666.06</v>
      </c>
      <c r="I21" s="16">
        <f t="shared" si="2"/>
        <v>95.275204909494221</v>
      </c>
      <c r="J21" s="17">
        <f t="shared" si="3"/>
        <v>97.192854148913327</v>
      </c>
      <c r="K21" s="17">
        <f t="shared" si="4"/>
        <v>96.054289988002708</v>
      </c>
      <c r="L21" s="18">
        <f t="shared" si="5"/>
        <v>99.919502182932192</v>
      </c>
    </row>
    <row r="22" spans="2:12" x14ac:dyDescent="0.2">
      <c r="B22" s="3"/>
      <c r="C22" s="4"/>
      <c r="D22" s="16"/>
      <c r="E22" s="16"/>
      <c r="F22" s="16"/>
      <c r="G22" s="16"/>
      <c r="H22" s="16"/>
      <c r="I22" s="16"/>
      <c r="J22" s="17"/>
      <c r="K22" s="17"/>
      <c r="L22" s="18"/>
    </row>
    <row r="23" spans="2:12" x14ac:dyDescent="0.2">
      <c r="B23" s="3" t="s">
        <v>2</v>
      </c>
      <c r="C23" s="4" t="s">
        <v>3</v>
      </c>
      <c r="D23" s="15">
        <f>D29+D59</f>
        <v>106421044809</v>
      </c>
      <c r="E23" s="15">
        <f t="shared" ref="E23:H23" si="13">E29+E59</f>
        <v>102491882014</v>
      </c>
      <c r="F23" s="15">
        <f t="shared" si="13"/>
        <v>100013135839</v>
      </c>
      <c r="G23" s="15">
        <f t="shared" si="13"/>
        <v>99347616485.289993</v>
      </c>
      <c r="H23" s="15">
        <f t="shared" si="13"/>
        <v>99335519517.289993</v>
      </c>
      <c r="I23" s="16">
        <f t="shared" si="2"/>
        <v>96.307908081477777</v>
      </c>
      <c r="J23" s="17">
        <f t="shared" si="3"/>
        <v>97.581519505455645</v>
      </c>
      <c r="K23" s="17">
        <f t="shared" si="4"/>
        <v>99.334568056358762</v>
      </c>
      <c r="L23" s="18">
        <f t="shared" si="5"/>
        <v>99.987823595142018</v>
      </c>
    </row>
    <row r="24" spans="2:12" ht="25.5" customHeight="1" x14ac:dyDescent="0.2">
      <c r="B24" s="3" t="s">
        <v>90</v>
      </c>
      <c r="C24" s="4" t="s">
        <v>91</v>
      </c>
      <c r="D24" s="15">
        <f>D72</f>
        <v>929316680</v>
      </c>
      <c r="E24" s="15">
        <f t="shared" ref="E24:H24" si="14">E72</f>
        <v>741985385</v>
      </c>
      <c r="F24" s="15">
        <f t="shared" si="14"/>
        <v>641909167</v>
      </c>
      <c r="G24" s="15">
        <f t="shared" si="14"/>
        <v>641472389.46000004</v>
      </c>
      <c r="H24" s="15">
        <f t="shared" si="14"/>
        <v>641472389.46000004</v>
      </c>
      <c r="I24" s="16">
        <f t="shared" si="2"/>
        <v>79.842038883881855</v>
      </c>
      <c r="J24" s="17">
        <f t="shared" si="3"/>
        <v>86.512373420940094</v>
      </c>
      <c r="K24" s="17">
        <f t="shared" si="4"/>
        <v>99.931956488167756</v>
      </c>
      <c r="L24" s="18">
        <f t="shared" si="5"/>
        <v>100</v>
      </c>
    </row>
    <row r="25" spans="2:12" ht="26.25" customHeight="1" x14ac:dyDescent="0.2">
      <c r="B25" s="3" t="s">
        <v>110</v>
      </c>
      <c r="C25" s="4" t="s">
        <v>111</v>
      </c>
      <c r="D25" s="15">
        <f>D82</f>
        <v>3100000000</v>
      </c>
      <c r="E25" s="15">
        <f t="shared" ref="E25:H25" si="15">E82</f>
        <v>3100000000</v>
      </c>
      <c r="F25" s="15">
        <f t="shared" si="15"/>
        <v>3050000000</v>
      </c>
      <c r="G25" s="15">
        <f t="shared" si="15"/>
        <v>2592384228.8800001</v>
      </c>
      <c r="H25" s="15">
        <f t="shared" si="15"/>
        <v>2592384228.8699999</v>
      </c>
      <c r="I25" s="16">
        <f t="shared" si="2"/>
        <v>100</v>
      </c>
      <c r="J25" s="17">
        <f t="shared" si="3"/>
        <v>98.387096774193552</v>
      </c>
      <c r="K25" s="17">
        <f t="shared" si="4"/>
        <v>84.996204225573777</v>
      </c>
      <c r="L25" s="18">
        <f t="shared" si="5"/>
        <v>99.999999999614246</v>
      </c>
    </row>
    <row r="26" spans="2:12" ht="26.25" customHeight="1" x14ac:dyDescent="0.2">
      <c r="B26" s="3" t="s">
        <v>122</v>
      </c>
      <c r="C26" s="4" t="s">
        <v>123</v>
      </c>
      <c r="D26" s="15">
        <f>D88</f>
        <v>1177003814</v>
      </c>
      <c r="E26" s="15">
        <f t="shared" ref="E26:H26" si="16">E88</f>
        <v>467863200</v>
      </c>
      <c r="F26" s="15">
        <f t="shared" si="16"/>
        <v>52200000</v>
      </c>
      <c r="G26" s="15">
        <f t="shared" si="16"/>
        <v>37300000</v>
      </c>
      <c r="H26" s="15">
        <f t="shared" si="16"/>
        <v>37300000</v>
      </c>
      <c r="I26" s="16">
        <f t="shared" si="2"/>
        <v>39.750355473359576</v>
      </c>
      <c r="J26" s="17">
        <f t="shared" si="3"/>
        <v>11.157107462181253</v>
      </c>
      <c r="K26" s="17">
        <f t="shared" si="4"/>
        <v>71.455938697318004</v>
      </c>
      <c r="L26" s="18">
        <f t="shared" si="5"/>
        <v>100</v>
      </c>
    </row>
    <row r="27" spans="2:12" x14ac:dyDescent="0.2">
      <c r="B27" s="3" t="s">
        <v>129</v>
      </c>
      <c r="C27" s="4" t="s">
        <v>130</v>
      </c>
      <c r="D27" s="15">
        <f>D92</f>
        <v>13808260422</v>
      </c>
      <c r="E27" s="15">
        <f t="shared" ref="E27:H27" si="17">E92</f>
        <v>12707318840</v>
      </c>
      <c r="F27" s="15">
        <f t="shared" si="17"/>
        <v>12397011110</v>
      </c>
      <c r="G27" s="15">
        <f t="shared" si="17"/>
        <v>8952372899.4400005</v>
      </c>
      <c r="H27" s="15">
        <f t="shared" si="17"/>
        <v>8874657530.4400005</v>
      </c>
      <c r="I27" s="16">
        <f t="shared" si="2"/>
        <v>92.026934976936516</v>
      </c>
      <c r="J27" s="17">
        <f t="shared" si="3"/>
        <v>97.558039316498338</v>
      </c>
      <c r="K27" s="17">
        <f t="shared" si="4"/>
        <v>72.213962059117648</v>
      </c>
      <c r="L27" s="18">
        <f t="shared" si="5"/>
        <v>99.131902012204364</v>
      </c>
    </row>
    <row r="28" spans="2:12" x14ac:dyDescent="0.2">
      <c r="B28" s="20"/>
      <c r="C28" s="21"/>
      <c r="D28" s="16"/>
      <c r="E28" s="16"/>
      <c r="F28" s="16"/>
      <c r="G28" s="16"/>
      <c r="H28" s="16"/>
      <c r="I28" s="16"/>
      <c r="J28" s="17"/>
      <c r="K28" s="17"/>
      <c r="L28" s="18"/>
    </row>
    <row r="29" spans="2:12" ht="22.5" x14ac:dyDescent="0.2">
      <c r="B29" s="57" t="s">
        <v>4</v>
      </c>
      <c r="C29" s="58" t="s">
        <v>5</v>
      </c>
      <c r="D29" s="15">
        <f>D30+D45+D51</f>
        <v>98190130197</v>
      </c>
      <c r="E29" s="15">
        <v>96319669526</v>
      </c>
      <c r="F29" s="15">
        <v>94772941814</v>
      </c>
      <c r="G29" s="15">
        <v>94621148014</v>
      </c>
      <c r="H29" s="15">
        <v>94615540214</v>
      </c>
      <c r="I29" s="16">
        <f t="shared" si="2"/>
        <v>98.095062439323314</v>
      </c>
      <c r="J29" s="17">
        <f t="shared" si="3"/>
        <v>98.394172530271732</v>
      </c>
      <c r="K29" s="17">
        <f t="shared" si="4"/>
        <v>99.839834242670335</v>
      </c>
      <c r="L29" s="18">
        <f t="shared" si="5"/>
        <v>99.994073417922209</v>
      </c>
    </row>
    <row r="30" spans="2:12" ht="34.5" thickBot="1" x14ac:dyDescent="0.25">
      <c r="B30" s="60" t="s">
        <v>6</v>
      </c>
      <c r="C30" s="61" t="s">
        <v>7</v>
      </c>
      <c r="D30" s="62">
        <f>D31+D32+D33+D34+D35+D36+D37+D38+D39+D40+D41+D42+D43+D44</f>
        <v>56024410812</v>
      </c>
      <c r="E30" s="62">
        <v>54752552947</v>
      </c>
      <c r="F30" s="62">
        <v>54725180530</v>
      </c>
      <c r="G30" s="62">
        <v>54725180530</v>
      </c>
      <c r="H30" s="62">
        <v>54725180530</v>
      </c>
      <c r="I30" s="63">
        <f t="shared" si="2"/>
        <v>97.729814831488454</v>
      </c>
      <c r="J30" s="64">
        <f t="shared" si="3"/>
        <v>99.950007048937977</v>
      </c>
      <c r="K30" s="64">
        <f t="shared" si="4"/>
        <v>100</v>
      </c>
      <c r="L30" s="65">
        <f t="shared" si="5"/>
        <v>100</v>
      </c>
    </row>
    <row r="31" spans="2:12" ht="22.5" x14ac:dyDescent="0.2">
      <c r="B31" s="51" t="s">
        <v>8</v>
      </c>
      <c r="C31" s="52" t="s">
        <v>9</v>
      </c>
      <c r="D31" s="53">
        <v>41472400324</v>
      </c>
      <c r="E31" s="53">
        <v>41472400324</v>
      </c>
      <c r="F31" s="53">
        <v>41472400324</v>
      </c>
      <c r="G31" s="53">
        <v>41472400324</v>
      </c>
      <c r="H31" s="53">
        <v>41472400324</v>
      </c>
      <c r="I31" s="54">
        <f t="shared" si="2"/>
        <v>100</v>
      </c>
      <c r="J31" s="55">
        <f t="shared" si="3"/>
        <v>100</v>
      </c>
      <c r="K31" s="55">
        <f t="shared" si="4"/>
        <v>100</v>
      </c>
      <c r="L31" s="56">
        <f t="shared" si="5"/>
        <v>100</v>
      </c>
    </row>
    <row r="32" spans="2:12" ht="22.5" x14ac:dyDescent="0.2">
      <c r="B32" s="20" t="s">
        <v>10</v>
      </c>
      <c r="C32" s="21" t="s">
        <v>11</v>
      </c>
      <c r="D32" s="39">
        <v>1297857868</v>
      </c>
      <c r="E32" s="39">
        <v>1281750722</v>
      </c>
      <c r="F32" s="39">
        <v>1281750722</v>
      </c>
      <c r="G32" s="39">
        <v>1281750722</v>
      </c>
      <c r="H32" s="39">
        <v>1281750722</v>
      </c>
      <c r="I32" s="40">
        <f t="shared" si="2"/>
        <v>98.758943764403014</v>
      </c>
      <c r="J32" s="41">
        <f t="shared" si="3"/>
        <v>100</v>
      </c>
      <c r="K32" s="41">
        <f t="shared" si="4"/>
        <v>100</v>
      </c>
      <c r="L32" s="42">
        <f t="shared" si="5"/>
        <v>100</v>
      </c>
    </row>
    <row r="33" spans="2:12" ht="12.75" customHeight="1" x14ac:dyDescent="0.2">
      <c r="B33" s="20" t="s">
        <v>12</v>
      </c>
      <c r="C33" s="21" t="s">
        <v>13</v>
      </c>
      <c r="D33" s="39">
        <v>104455331</v>
      </c>
      <c r="E33" s="39">
        <v>63722084</v>
      </c>
      <c r="F33" s="39">
        <v>63722084</v>
      </c>
      <c r="G33" s="39">
        <v>63722084</v>
      </c>
      <c r="H33" s="39">
        <v>63722084</v>
      </c>
      <c r="I33" s="40">
        <f t="shared" si="2"/>
        <v>61.00414731345785</v>
      </c>
      <c r="J33" s="41">
        <f t="shared" si="3"/>
        <v>100</v>
      </c>
      <c r="K33" s="41">
        <f t="shared" si="4"/>
        <v>100</v>
      </c>
      <c r="L33" s="42">
        <f t="shared" si="5"/>
        <v>100</v>
      </c>
    </row>
    <row r="34" spans="2:12" ht="12.75" customHeight="1" x14ac:dyDescent="0.2">
      <c r="B34" s="20" t="s">
        <v>14</v>
      </c>
      <c r="C34" s="21" t="s">
        <v>15</v>
      </c>
      <c r="D34" s="39">
        <v>4258678430</v>
      </c>
      <c r="E34" s="39">
        <v>4160336922</v>
      </c>
      <c r="F34" s="39">
        <v>4160336922</v>
      </c>
      <c r="G34" s="39">
        <v>4160336922</v>
      </c>
      <c r="H34" s="39">
        <v>4160336922</v>
      </c>
      <c r="I34" s="40">
        <f t="shared" si="2"/>
        <v>97.690797518139917</v>
      </c>
      <c r="J34" s="41">
        <f t="shared" si="3"/>
        <v>100</v>
      </c>
      <c r="K34" s="41">
        <f t="shared" si="4"/>
        <v>100</v>
      </c>
      <c r="L34" s="42">
        <f t="shared" si="5"/>
        <v>100</v>
      </c>
    </row>
    <row r="35" spans="2:12" ht="12.75" customHeight="1" x14ac:dyDescent="0.2">
      <c r="B35" s="20" t="s">
        <v>16</v>
      </c>
      <c r="C35" s="21" t="s">
        <v>17</v>
      </c>
      <c r="D35" s="39">
        <v>3200000000</v>
      </c>
      <c r="E35" s="39">
        <v>3197925990</v>
      </c>
      <c r="F35" s="39">
        <v>3197925990</v>
      </c>
      <c r="G35" s="39">
        <v>3197925990</v>
      </c>
      <c r="H35" s="39">
        <v>3197925990</v>
      </c>
      <c r="I35" s="40">
        <f t="shared" si="2"/>
        <v>99.935187187499992</v>
      </c>
      <c r="J35" s="41">
        <f t="shared" si="3"/>
        <v>100</v>
      </c>
      <c r="K35" s="41">
        <f t="shared" si="4"/>
        <v>100</v>
      </c>
      <c r="L35" s="42">
        <f t="shared" si="5"/>
        <v>100</v>
      </c>
    </row>
    <row r="36" spans="2:12" ht="12.75" customHeight="1" x14ac:dyDescent="0.2">
      <c r="B36" s="20" t="s">
        <v>18</v>
      </c>
      <c r="C36" s="21" t="s">
        <v>19</v>
      </c>
      <c r="D36" s="39">
        <v>876181508</v>
      </c>
      <c r="E36" s="39">
        <v>2142132</v>
      </c>
      <c r="F36" s="39">
        <v>2142132</v>
      </c>
      <c r="G36" s="39">
        <v>2142132</v>
      </c>
      <c r="H36" s="39">
        <v>2142132</v>
      </c>
      <c r="I36" s="40">
        <f t="shared" si="2"/>
        <v>0.24448495893159161</v>
      </c>
      <c r="J36" s="41">
        <f t="shared" si="3"/>
        <v>100</v>
      </c>
      <c r="K36" s="41">
        <f t="shared" si="4"/>
        <v>100</v>
      </c>
      <c r="L36" s="42">
        <f t="shared" si="5"/>
        <v>100</v>
      </c>
    </row>
    <row r="37" spans="2:12" ht="12.75" customHeight="1" x14ac:dyDescent="0.2">
      <c r="B37" s="20" t="s">
        <v>20</v>
      </c>
      <c r="C37" s="21" t="s">
        <v>21</v>
      </c>
      <c r="D37" s="39">
        <v>64203398</v>
      </c>
      <c r="E37" s="39">
        <v>64203398</v>
      </c>
      <c r="F37" s="39">
        <v>64203398</v>
      </c>
      <c r="G37" s="39">
        <v>64203398</v>
      </c>
      <c r="H37" s="39">
        <v>64203398</v>
      </c>
      <c r="I37" s="40">
        <f t="shared" si="2"/>
        <v>100</v>
      </c>
      <c r="J37" s="41">
        <f t="shared" si="3"/>
        <v>100</v>
      </c>
      <c r="K37" s="41">
        <f t="shared" si="4"/>
        <v>100</v>
      </c>
      <c r="L37" s="42">
        <f t="shared" si="5"/>
        <v>100</v>
      </c>
    </row>
    <row r="38" spans="2:12" ht="12.75" customHeight="1" x14ac:dyDescent="0.2">
      <c r="B38" s="20" t="s">
        <v>22</v>
      </c>
      <c r="C38" s="21" t="s">
        <v>23</v>
      </c>
      <c r="D38" s="39">
        <v>142031316</v>
      </c>
      <c r="E38" s="39">
        <v>142031316</v>
      </c>
      <c r="F38" s="39">
        <v>142031316</v>
      </c>
      <c r="G38" s="39">
        <v>142031316</v>
      </c>
      <c r="H38" s="39">
        <v>142031316</v>
      </c>
      <c r="I38" s="40">
        <f t="shared" si="2"/>
        <v>100</v>
      </c>
      <c r="J38" s="41">
        <f t="shared" si="3"/>
        <v>100</v>
      </c>
      <c r="K38" s="41">
        <f t="shared" si="4"/>
        <v>100</v>
      </c>
      <c r="L38" s="42">
        <f t="shared" si="5"/>
        <v>100</v>
      </c>
    </row>
    <row r="39" spans="2:12" ht="12.75" customHeight="1" x14ac:dyDescent="0.2">
      <c r="B39" s="20" t="s">
        <v>24</v>
      </c>
      <c r="C39" s="21" t="s">
        <v>25</v>
      </c>
      <c r="D39" s="39">
        <v>784867339</v>
      </c>
      <c r="E39" s="39">
        <v>569769414</v>
      </c>
      <c r="F39" s="39">
        <v>569769414</v>
      </c>
      <c r="G39" s="39">
        <v>569769414</v>
      </c>
      <c r="H39" s="39">
        <v>569769414</v>
      </c>
      <c r="I39" s="40">
        <f t="shared" si="2"/>
        <v>72.594359032182894</v>
      </c>
      <c r="J39" s="41">
        <f t="shared" si="3"/>
        <v>100</v>
      </c>
      <c r="K39" s="41">
        <f t="shared" si="4"/>
        <v>100</v>
      </c>
      <c r="L39" s="42">
        <f t="shared" si="5"/>
        <v>100</v>
      </c>
    </row>
    <row r="40" spans="2:12" ht="12.75" customHeight="1" x14ac:dyDescent="0.2">
      <c r="B40" s="20" t="s">
        <v>26</v>
      </c>
      <c r="C40" s="21" t="s">
        <v>27</v>
      </c>
      <c r="D40" s="39">
        <v>2477712244</v>
      </c>
      <c r="E40" s="39">
        <v>2467712244</v>
      </c>
      <c r="F40" s="39">
        <v>2467712244</v>
      </c>
      <c r="G40" s="39">
        <v>2467712244</v>
      </c>
      <c r="H40" s="39">
        <v>2467712244</v>
      </c>
      <c r="I40" s="40">
        <f t="shared" si="2"/>
        <v>99.596401881444635</v>
      </c>
      <c r="J40" s="41">
        <f t="shared" si="3"/>
        <v>100</v>
      </c>
      <c r="K40" s="41">
        <f t="shared" si="4"/>
        <v>100</v>
      </c>
      <c r="L40" s="42">
        <f t="shared" si="5"/>
        <v>100</v>
      </c>
    </row>
    <row r="41" spans="2:12" ht="12.75" customHeight="1" x14ac:dyDescent="0.2">
      <c r="B41" s="20" t="s">
        <v>28</v>
      </c>
      <c r="C41" s="21" t="s">
        <v>29</v>
      </c>
      <c r="D41" s="39">
        <v>568793599</v>
      </c>
      <c r="E41" s="39">
        <v>568793599</v>
      </c>
      <c r="F41" s="39">
        <v>568793599</v>
      </c>
      <c r="G41" s="39">
        <v>568793599</v>
      </c>
      <c r="H41" s="39">
        <v>568793599</v>
      </c>
      <c r="I41" s="40">
        <f t="shared" si="2"/>
        <v>100</v>
      </c>
      <c r="J41" s="41">
        <f t="shared" si="3"/>
        <v>100</v>
      </c>
      <c r="K41" s="41">
        <f t="shared" si="4"/>
        <v>100</v>
      </c>
      <c r="L41" s="42">
        <f t="shared" si="5"/>
        <v>100</v>
      </c>
    </row>
    <row r="42" spans="2:12" ht="22.5" x14ac:dyDescent="0.2">
      <c r="B42" s="20" t="s">
        <v>30</v>
      </c>
      <c r="C42" s="21" t="s">
        <v>31</v>
      </c>
      <c r="D42" s="39">
        <v>628229455</v>
      </c>
      <c r="E42" s="39">
        <v>628229455</v>
      </c>
      <c r="F42" s="39">
        <v>628229455</v>
      </c>
      <c r="G42" s="39">
        <v>628229455</v>
      </c>
      <c r="H42" s="39">
        <v>628229455</v>
      </c>
      <c r="I42" s="40">
        <f t="shared" si="2"/>
        <v>100</v>
      </c>
      <c r="J42" s="41">
        <f t="shared" si="3"/>
        <v>100</v>
      </c>
      <c r="K42" s="41">
        <f t="shared" si="4"/>
        <v>100</v>
      </c>
      <c r="L42" s="42">
        <f t="shared" si="5"/>
        <v>100</v>
      </c>
    </row>
    <row r="43" spans="2:12" ht="12.75" customHeight="1" x14ac:dyDescent="0.2">
      <c r="B43" s="20" t="s">
        <v>32</v>
      </c>
      <c r="C43" s="21" t="s">
        <v>33</v>
      </c>
      <c r="D43" s="39">
        <v>140000000</v>
      </c>
      <c r="E43" s="39">
        <v>124535347</v>
      </c>
      <c r="F43" s="39">
        <v>106162930</v>
      </c>
      <c r="G43" s="39">
        <v>106162930</v>
      </c>
      <c r="H43" s="39">
        <v>106162930</v>
      </c>
      <c r="I43" s="40">
        <f t="shared" si="2"/>
        <v>88.953819285714289</v>
      </c>
      <c r="J43" s="41">
        <f t="shared" si="3"/>
        <v>85.247227038280144</v>
      </c>
      <c r="K43" s="41">
        <f t="shared" si="4"/>
        <v>100</v>
      </c>
      <c r="L43" s="42">
        <f t="shared" si="5"/>
        <v>100</v>
      </c>
    </row>
    <row r="44" spans="2:12" ht="12.75" customHeight="1" x14ac:dyDescent="0.2">
      <c r="B44" s="20" t="s">
        <v>34</v>
      </c>
      <c r="C44" s="21" t="s">
        <v>35</v>
      </c>
      <c r="D44" s="39">
        <v>9000000</v>
      </c>
      <c r="E44" s="39">
        <v>9000000</v>
      </c>
      <c r="F44" s="39">
        <v>0</v>
      </c>
      <c r="G44" s="39">
        <v>0</v>
      </c>
      <c r="H44" s="39">
        <v>0</v>
      </c>
      <c r="I44" s="40">
        <f t="shared" si="2"/>
        <v>100</v>
      </c>
      <c r="J44" s="41">
        <f t="shared" si="3"/>
        <v>0</v>
      </c>
      <c r="K44" s="39">
        <v>0</v>
      </c>
      <c r="L44" s="43">
        <v>0</v>
      </c>
    </row>
    <row r="45" spans="2:12" ht="22.5" x14ac:dyDescent="0.2">
      <c r="B45" s="44" t="s">
        <v>36</v>
      </c>
      <c r="C45" s="45" t="s">
        <v>37</v>
      </c>
      <c r="D45" s="46">
        <f>D46+D47+D48+D49+D50</f>
        <v>14175048511</v>
      </c>
      <c r="E45" s="46">
        <v>14175048511</v>
      </c>
      <c r="F45" s="46">
        <v>13582279742</v>
      </c>
      <c r="G45" s="46">
        <v>13582279742</v>
      </c>
      <c r="H45" s="46">
        <v>13582279742</v>
      </c>
      <c r="I45" s="47">
        <f t="shared" si="2"/>
        <v>100</v>
      </c>
      <c r="J45" s="48">
        <f t="shared" si="3"/>
        <v>95.818224053765988</v>
      </c>
      <c r="K45" s="48">
        <f t="shared" si="4"/>
        <v>100</v>
      </c>
      <c r="L45" s="49">
        <f t="shared" si="5"/>
        <v>100</v>
      </c>
    </row>
    <row r="46" spans="2:12" ht="12.75" customHeight="1" x14ac:dyDescent="0.2">
      <c r="B46" s="20" t="s">
        <v>38</v>
      </c>
      <c r="C46" s="21" t="s">
        <v>39</v>
      </c>
      <c r="D46" s="39">
        <v>3432354688</v>
      </c>
      <c r="E46" s="39">
        <v>3432354688</v>
      </c>
      <c r="F46" s="39">
        <v>3432354688</v>
      </c>
      <c r="G46" s="39">
        <v>3432354688</v>
      </c>
      <c r="H46" s="39">
        <v>3432354688</v>
      </c>
      <c r="I46" s="40">
        <f t="shared" si="2"/>
        <v>100</v>
      </c>
      <c r="J46" s="41">
        <f t="shared" si="3"/>
        <v>100</v>
      </c>
      <c r="K46" s="41">
        <f t="shared" si="4"/>
        <v>100</v>
      </c>
      <c r="L46" s="42">
        <f t="shared" si="5"/>
        <v>100</v>
      </c>
    </row>
    <row r="47" spans="2:12" ht="12.75" customHeight="1" x14ac:dyDescent="0.2">
      <c r="B47" s="20" t="s">
        <v>40</v>
      </c>
      <c r="C47" s="21" t="s">
        <v>41</v>
      </c>
      <c r="D47" s="39">
        <v>4500000000</v>
      </c>
      <c r="E47" s="39">
        <v>4500000000</v>
      </c>
      <c r="F47" s="39">
        <v>4046476536</v>
      </c>
      <c r="G47" s="39">
        <v>4046476536</v>
      </c>
      <c r="H47" s="39">
        <v>4046476536</v>
      </c>
      <c r="I47" s="40">
        <f t="shared" si="2"/>
        <v>100</v>
      </c>
      <c r="J47" s="41">
        <f t="shared" si="3"/>
        <v>89.921700800000011</v>
      </c>
      <c r="K47" s="41">
        <f t="shared" si="4"/>
        <v>100</v>
      </c>
      <c r="L47" s="42">
        <f t="shared" si="5"/>
        <v>100</v>
      </c>
    </row>
    <row r="48" spans="2:12" ht="12.75" customHeight="1" x14ac:dyDescent="0.2">
      <c r="B48" s="20" t="s">
        <v>42</v>
      </c>
      <c r="C48" s="21" t="s">
        <v>43</v>
      </c>
      <c r="D48" s="39">
        <v>1270000000</v>
      </c>
      <c r="E48" s="39">
        <v>1270000000</v>
      </c>
      <c r="F48" s="39">
        <v>1182064300</v>
      </c>
      <c r="G48" s="39">
        <v>1182064300</v>
      </c>
      <c r="H48" s="39">
        <v>1182064300</v>
      </c>
      <c r="I48" s="40">
        <f t="shared" si="2"/>
        <v>100</v>
      </c>
      <c r="J48" s="41">
        <f t="shared" si="3"/>
        <v>93.075929133858267</v>
      </c>
      <c r="K48" s="41">
        <f t="shared" si="4"/>
        <v>100</v>
      </c>
      <c r="L48" s="42">
        <f t="shared" si="5"/>
        <v>100</v>
      </c>
    </row>
    <row r="49" spans="2:12" ht="22.5" x14ac:dyDescent="0.2">
      <c r="B49" s="20" t="s">
        <v>44</v>
      </c>
      <c r="C49" s="21" t="s">
        <v>45</v>
      </c>
      <c r="D49" s="39">
        <v>438388200</v>
      </c>
      <c r="E49" s="39">
        <v>438388200</v>
      </c>
      <c r="F49" s="39">
        <v>438388200</v>
      </c>
      <c r="G49" s="39">
        <v>438388200</v>
      </c>
      <c r="H49" s="39">
        <v>438388200</v>
      </c>
      <c r="I49" s="40">
        <f t="shared" si="2"/>
        <v>100</v>
      </c>
      <c r="J49" s="41">
        <f t="shared" si="3"/>
        <v>100</v>
      </c>
      <c r="K49" s="41">
        <f t="shared" si="4"/>
        <v>100</v>
      </c>
      <c r="L49" s="42">
        <f t="shared" si="5"/>
        <v>100</v>
      </c>
    </row>
    <row r="50" spans="2:12" ht="12.75" customHeight="1" x14ac:dyDescent="0.2">
      <c r="B50" s="20" t="s">
        <v>46</v>
      </c>
      <c r="C50" s="21" t="s">
        <v>47</v>
      </c>
      <c r="D50" s="39">
        <v>4534305623</v>
      </c>
      <c r="E50" s="39">
        <v>4534305623</v>
      </c>
      <c r="F50" s="39">
        <v>4482996018</v>
      </c>
      <c r="G50" s="39">
        <v>4482996018</v>
      </c>
      <c r="H50" s="39">
        <v>4482996018</v>
      </c>
      <c r="I50" s="40">
        <f t="shared" si="2"/>
        <v>100</v>
      </c>
      <c r="J50" s="41">
        <f t="shared" si="3"/>
        <v>98.868413175774151</v>
      </c>
      <c r="K50" s="41">
        <f t="shared" si="4"/>
        <v>100</v>
      </c>
      <c r="L50" s="42">
        <f t="shared" si="5"/>
        <v>100</v>
      </c>
    </row>
    <row r="51" spans="2:12" ht="22.5" x14ac:dyDescent="0.2">
      <c r="B51" s="44" t="s">
        <v>48</v>
      </c>
      <c r="C51" s="45" t="s">
        <v>49</v>
      </c>
      <c r="D51" s="46">
        <f>D52+D53+D54+D55+D56+D57+D58</f>
        <v>27990670874</v>
      </c>
      <c r="E51" s="46">
        <v>27392068068</v>
      </c>
      <c r="F51" s="46">
        <v>26465481542</v>
      </c>
      <c r="G51" s="46">
        <v>26313687742</v>
      </c>
      <c r="H51" s="46">
        <v>26308079942</v>
      </c>
      <c r="I51" s="47">
        <f t="shared" si="2"/>
        <v>97.861420297160393</v>
      </c>
      <c r="J51" s="48">
        <f t="shared" si="3"/>
        <v>96.617318109389274</v>
      </c>
      <c r="K51" s="48">
        <f t="shared" si="4"/>
        <v>99.426446105811053</v>
      </c>
      <c r="L51" s="49">
        <f t="shared" si="5"/>
        <v>99.978688657952532</v>
      </c>
    </row>
    <row r="52" spans="2:12" ht="22.5" x14ac:dyDescent="0.2">
      <c r="B52" s="20" t="s">
        <v>50</v>
      </c>
      <c r="C52" s="21" t="s">
        <v>51</v>
      </c>
      <c r="D52" s="39">
        <v>6838467199</v>
      </c>
      <c r="E52" s="39">
        <v>6838467199</v>
      </c>
      <c r="F52" s="39">
        <v>6358238519</v>
      </c>
      <c r="G52" s="39">
        <v>6358238519</v>
      </c>
      <c r="H52" s="39">
        <v>6358238519</v>
      </c>
      <c r="I52" s="40">
        <f t="shared" si="2"/>
        <v>100</v>
      </c>
      <c r="J52" s="41">
        <f t="shared" si="3"/>
        <v>92.977539176173508</v>
      </c>
      <c r="K52" s="41">
        <f t="shared" si="4"/>
        <v>100</v>
      </c>
      <c r="L52" s="42">
        <f t="shared" si="5"/>
        <v>100</v>
      </c>
    </row>
    <row r="53" spans="2:12" ht="12.75" customHeight="1" x14ac:dyDescent="0.2">
      <c r="B53" s="20" t="s">
        <v>52</v>
      </c>
      <c r="C53" s="21" t="s">
        <v>53</v>
      </c>
      <c r="D53" s="39">
        <v>1201347970</v>
      </c>
      <c r="E53" s="39">
        <v>1201347970</v>
      </c>
      <c r="F53" s="39">
        <v>1166836031</v>
      </c>
      <c r="G53" s="39">
        <v>1166836031</v>
      </c>
      <c r="H53" s="39">
        <v>1166836031</v>
      </c>
      <c r="I53" s="40">
        <f t="shared" si="2"/>
        <v>100</v>
      </c>
      <c r="J53" s="41">
        <f t="shared" si="3"/>
        <v>97.12723208746921</v>
      </c>
      <c r="K53" s="41">
        <f t="shared" si="4"/>
        <v>100</v>
      </c>
      <c r="L53" s="42">
        <f t="shared" si="5"/>
        <v>100</v>
      </c>
    </row>
    <row r="54" spans="2:12" ht="12.75" customHeight="1" x14ac:dyDescent="0.2">
      <c r="B54" s="20" t="s">
        <v>54</v>
      </c>
      <c r="C54" s="21" t="s">
        <v>55</v>
      </c>
      <c r="D54" s="39">
        <v>18967661328</v>
      </c>
      <c r="E54" s="39">
        <v>18551983651</v>
      </c>
      <c r="F54" s="39">
        <v>18172487565</v>
      </c>
      <c r="G54" s="39">
        <v>18171947565</v>
      </c>
      <c r="H54" s="39">
        <v>18171947565</v>
      </c>
      <c r="I54" s="40">
        <f t="shared" si="2"/>
        <v>97.808492729747456</v>
      </c>
      <c r="J54" s="41">
        <f t="shared" si="3"/>
        <v>97.954417742387648</v>
      </c>
      <c r="K54" s="41">
        <f t="shared" si="4"/>
        <v>99.997028475061171</v>
      </c>
      <c r="L54" s="42">
        <f t="shared" si="5"/>
        <v>100</v>
      </c>
    </row>
    <row r="55" spans="2:12" ht="12.75" customHeight="1" x14ac:dyDescent="0.2">
      <c r="B55" s="20" t="s">
        <v>56</v>
      </c>
      <c r="C55" s="21" t="s">
        <v>57</v>
      </c>
      <c r="D55" s="39">
        <v>132000000</v>
      </c>
      <c r="E55" s="39">
        <v>70000000</v>
      </c>
      <c r="F55" s="39">
        <v>59833034</v>
      </c>
      <c r="G55" s="39">
        <v>59723234</v>
      </c>
      <c r="H55" s="39">
        <v>59723234</v>
      </c>
      <c r="I55" s="40">
        <f t="shared" si="2"/>
        <v>53.030303030303031</v>
      </c>
      <c r="J55" s="41">
        <f t="shared" si="3"/>
        <v>85.475762857142854</v>
      </c>
      <c r="K55" s="41">
        <f t="shared" si="4"/>
        <v>99.816489332631875</v>
      </c>
      <c r="L55" s="42">
        <f t="shared" si="5"/>
        <v>100</v>
      </c>
    </row>
    <row r="56" spans="2:12" ht="12.75" customHeight="1" x14ac:dyDescent="0.2">
      <c r="B56" s="20" t="s">
        <v>58</v>
      </c>
      <c r="C56" s="21" t="s">
        <v>59</v>
      </c>
      <c r="D56" s="39">
        <v>120000000</v>
      </c>
      <c r="E56" s="39">
        <v>90000000</v>
      </c>
      <c r="F56" s="39">
        <v>85817145</v>
      </c>
      <c r="G56" s="39">
        <v>85817145</v>
      </c>
      <c r="H56" s="39">
        <v>80209345</v>
      </c>
      <c r="I56" s="40">
        <f t="shared" si="2"/>
        <v>75</v>
      </c>
      <c r="J56" s="41">
        <f t="shared" si="3"/>
        <v>95.352383333333336</v>
      </c>
      <c r="K56" s="41">
        <f t="shared" si="4"/>
        <v>100</v>
      </c>
      <c r="L56" s="42">
        <f t="shared" si="5"/>
        <v>93.46540834002343</v>
      </c>
    </row>
    <row r="57" spans="2:12" ht="12.75" customHeight="1" x14ac:dyDescent="0.2">
      <c r="B57" s="20" t="s">
        <v>60</v>
      </c>
      <c r="C57" s="21" t="s">
        <v>61</v>
      </c>
      <c r="D57" s="39">
        <v>51194377</v>
      </c>
      <c r="E57" s="39">
        <v>25000000</v>
      </c>
      <c r="F57" s="39">
        <v>9000000</v>
      </c>
      <c r="G57" s="39">
        <v>9000000</v>
      </c>
      <c r="H57" s="39">
        <v>9000000</v>
      </c>
      <c r="I57" s="40">
        <f t="shared" si="2"/>
        <v>48.833488099679386</v>
      </c>
      <c r="J57" s="41">
        <f t="shared" si="3"/>
        <v>36</v>
      </c>
      <c r="K57" s="41">
        <f t="shared" si="4"/>
        <v>100</v>
      </c>
      <c r="L57" s="42">
        <f t="shared" si="5"/>
        <v>100</v>
      </c>
    </row>
    <row r="58" spans="2:12" ht="12.75" customHeight="1" x14ac:dyDescent="0.2">
      <c r="B58" s="20" t="s">
        <v>62</v>
      </c>
      <c r="C58" s="21" t="s">
        <v>63</v>
      </c>
      <c r="D58" s="39">
        <v>680000000</v>
      </c>
      <c r="E58" s="39">
        <v>615269248</v>
      </c>
      <c r="F58" s="39">
        <v>613269248</v>
      </c>
      <c r="G58" s="39">
        <v>462125248</v>
      </c>
      <c r="H58" s="39">
        <v>462125248</v>
      </c>
      <c r="I58" s="40">
        <f t="shared" si="2"/>
        <v>90.480771764705878</v>
      </c>
      <c r="J58" s="41">
        <f t="shared" si="3"/>
        <v>99.67493906017549</v>
      </c>
      <c r="K58" s="41">
        <f t="shared" si="4"/>
        <v>75.354381376057518</v>
      </c>
      <c r="L58" s="42">
        <f t="shared" si="5"/>
        <v>100</v>
      </c>
    </row>
    <row r="59" spans="2:12" ht="12.75" customHeight="1" thickBot="1" x14ac:dyDescent="0.25">
      <c r="B59" s="27" t="s">
        <v>64</v>
      </c>
      <c r="C59" s="28" t="s">
        <v>65</v>
      </c>
      <c r="D59" s="29">
        <f>D60+D62+D68+D70</f>
        <v>8230914612</v>
      </c>
      <c r="E59" s="29">
        <v>6172212488</v>
      </c>
      <c r="F59" s="29">
        <v>5240194025</v>
      </c>
      <c r="G59" s="29">
        <v>4726468471.29</v>
      </c>
      <c r="H59" s="29">
        <v>4719979303.29</v>
      </c>
      <c r="I59" s="30">
        <f t="shared" si="2"/>
        <v>74.988172991145106</v>
      </c>
      <c r="J59" s="31">
        <f t="shared" si="3"/>
        <v>84.899767063884653</v>
      </c>
      <c r="K59" s="31">
        <f t="shared" si="4"/>
        <v>90.196440222268293</v>
      </c>
      <c r="L59" s="32">
        <f t="shared" si="5"/>
        <v>99.862705780448607</v>
      </c>
    </row>
    <row r="60" spans="2:12" ht="12.75" customHeight="1" x14ac:dyDescent="0.2">
      <c r="B60" s="33" t="s">
        <v>66</v>
      </c>
      <c r="C60" s="34" t="s">
        <v>67</v>
      </c>
      <c r="D60" s="35">
        <f>D61</f>
        <v>1085000000</v>
      </c>
      <c r="E60" s="35">
        <v>929651179</v>
      </c>
      <c r="F60" s="35">
        <v>717067162</v>
      </c>
      <c r="G60" s="35">
        <v>445508363.88999999</v>
      </c>
      <c r="H60" s="35">
        <v>440508363.88999999</v>
      </c>
      <c r="I60" s="36">
        <f t="shared" si="2"/>
        <v>85.682136313364055</v>
      </c>
      <c r="J60" s="37">
        <f t="shared" si="3"/>
        <v>77.132926650115081</v>
      </c>
      <c r="K60" s="37">
        <f t="shared" si="4"/>
        <v>62.129238026660602</v>
      </c>
      <c r="L60" s="38">
        <f t="shared" si="5"/>
        <v>98.87768661482761</v>
      </c>
    </row>
    <row r="61" spans="2:12" ht="12.75" customHeight="1" x14ac:dyDescent="0.2">
      <c r="B61" s="20" t="s">
        <v>68</v>
      </c>
      <c r="C61" s="21" t="s">
        <v>69</v>
      </c>
      <c r="D61" s="39">
        <v>1085000000</v>
      </c>
      <c r="E61" s="39">
        <v>929651179</v>
      </c>
      <c r="F61" s="39">
        <v>717067162</v>
      </c>
      <c r="G61" s="39">
        <v>445508363.88999999</v>
      </c>
      <c r="H61" s="39">
        <v>440508363.88999999</v>
      </c>
      <c r="I61" s="40">
        <f t="shared" si="2"/>
        <v>85.682136313364055</v>
      </c>
      <c r="J61" s="41">
        <f t="shared" si="3"/>
        <v>77.132926650115081</v>
      </c>
      <c r="K61" s="41">
        <f t="shared" si="4"/>
        <v>62.129238026660602</v>
      </c>
      <c r="L61" s="42">
        <f t="shared" si="5"/>
        <v>98.87768661482761</v>
      </c>
    </row>
    <row r="62" spans="2:12" ht="22.5" x14ac:dyDescent="0.2">
      <c r="B62" s="44" t="s">
        <v>70</v>
      </c>
      <c r="C62" s="45" t="s">
        <v>71</v>
      </c>
      <c r="D62" s="46">
        <f>D63+D64+D65+D66+D67</f>
        <v>5253608131</v>
      </c>
      <c r="E62" s="46">
        <v>3849759869</v>
      </c>
      <c r="F62" s="46">
        <v>3350689665</v>
      </c>
      <c r="G62" s="46">
        <v>3232803705</v>
      </c>
      <c r="H62" s="46">
        <v>3232496637</v>
      </c>
      <c r="I62" s="47">
        <f t="shared" si="2"/>
        <v>73.278397874475957</v>
      </c>
      <c r="J62" s="48">
        <f t="shared" si="3"/>
        <v>87.03632899239409</v>
      </c>
      <c r="K62" s="48">
        <f t="shared" si="4"/>
        <v>96.481740424027009</v>
      </c>
      <c r="L62" s="49">
        <f t="shared" si="5"/>
        <v>99.990501495666905</v>
      </c>
    </row>
    <row r="63" spans="2:12" ht="12.75" customHeight="1" x14ac:dyDescent="0.2">
      <c r="B63" s="20" t="s">
        <v>72</v>
      </c>
      <c r="C63" s="21" t="s">
        <v>73</v>
      </c>
      <c r="D63" s="39">
        <v>3150000000</v>
      </c>
      <c r="E63" s="39">
        <v>2835707898</v>
      </c>
      <c r="F63" s="39">
        <v>2350170342</v>
      </c>
      <c r="G63" s="39">
        <v>2350170332</v>
      </c>
      <c r="H63" s="39">
        <v>2349863264</v>
      </c>
      <c r="I63" s="40">
        <f t="shared" si="2"/>
        <v>90.022472952380951</v>
      </c>
      <c r="J63" s="41">
        <f t="shared" si="3"/>
        <v>82.877730236515362</v>
      </c>
      <c r="K63" s="41">
        <f t="shared" si="4"/>
        <v>99.999999574498929</v>
      </c>
      <c r="L63" s="42">
        <f t="shared" si="5"/>
        <v>99.986934223625454</v>
      </c>
    </row>
    <row r="64" spans="2:12" ht="22.5" x14ac:dyDescent="0.2">
      <c r="B64" s="20" t="s">
        <v>74</v>
      </c>
      <c r="C64" s="21" t="s">
        <v>75</v>
      </c>
      <c r="D64" s="39">
        <v>1070000000</v>
      </c>
      <c r="E64" s="39">
        <v>23364000</v>
      </c>
      <c r="F64" s="39">
        <v>23364000</v>
      </c>
      <c r="G64" s="39">
        <v>11940000</v>
      </c>
      <c r="H64" s="39">
        <v>11940000</v>
      </c>
      <c r="I64" s="40">
        <f t="shared" si="2"/>
        <v>2.1835514018691589</v>
      </c>
      <c r="J64" s="41">
        <f t="shared" si="3"/>
        <v>100</v>
      </c>
      <c r="K64" s="41">
        <f t="shared" si="4"/>
        <v>51.104262968669744</v>
      </c>
      <c r="L64" s="42">
        <f t="shared" si="5"/>
        <v>100</v>
      </c>
    </row>
    <row r="65" spans="2:12" ht="12.75" customHeight="1" x14ac:dyDescent="0.2">
      <c r="B65" s="20" t="s">
        <v>76</v>
      </c>
      <c r="C65" s="21" t="s">
        <v>77</v>
      </c>
      <c r="D65" s="39">
        <v>30000000</v>
      </c>
      <c r="E65" s="39">
        <v>30000000</v>
      </c>
      <c r="F65" s="39">
        <v>30000000</v>
      </c>
      <c r="G65" s="39">
        <v>6102000</v>
      </c>
      <c r="H65" s="39">
        <v>6102000</v>
      </c>
      <c r="I65" s="40">
        <f t="shared" si="2"/>
        <v>100</v>
      </c>
      <c r="J65" s="41">
        <f t="shared" si="3"/>
        <v>100</v>
      </c>
      <c r="K65" s="41">
        <f t="shared" si="4"/>
        <v>20.34</v>
      </c>
      <c r="L65" s="42">
        <f t="shared" si="5"/>
        <v>100</v>
      </c>
    </row>
    <row r="66" spans="2:12" ht="22.5" x14ac:dyDescent="0.2">
      <c r="B66" s="20" t="s">
        <v>78</v>
      </c>
      <c r="C66" s="21" t="s">
        <v>79</v>
      </c>
      <c r="D66" s="39">
        <v>191571587</v>
      </c>
      <c r="E66" s="39">
        <v>148651427</v>
      </c>
      <c r="F66" s="39">
        <v>143547192</v>
      </c>
      <c r="G66" s="39">
        <v>63547192</v>
      </c>
      <c r="H66" s="39">
        <v>63547192</v>
      </c>
      <c r="I66" s="40">
        <f t="shared" si="2"/>
        <v>77.595759020360362</v>
      </c>
      <c r="J66" s="41">
        <f t="shared" si="3"/>
        <v>96.566306087327376</v>
      </c>
      <c r="K66" s="41">
        <f t="shared" si="4"/>
        <v>44.269198940512887</v>
      </c>
      <c r="L66" s="42">
        <f t="shared" si="5"/>
        <v>100</v>
      </c>
    </row>
    <row r="67" spans="2:12" ht="12.75" customHeight="1" x14ac:dyDescent="0.2">
      <c r="B67" s="20" t="s">
        <v>80</v>
      </c>
      <c r="C67" s="21" t="s">
        <v>81</v>
      </c>
      <c r="D67" s="39">
        <v>812036544</v>
      </c>
      <c r="E67" s="39">
        <v>812036544</v>
      </c>
      <c r="F67" s="39">
        <v>803608131</v>
      </c>
      <c r="G67" s="39">
        <v>801044181</v>
      </c>
      <c r="H67" s="39">
        <v>801044181</v>
      </c>
      <c r="I67" s="40">
        <f t="shared" si="2"/>
        <v>100</v>
      </c>
      <c r="J67" s="41">
        <f t="shared" si="3"/>
        <v>98.962064815644553</v>
      </c>
      <c r="K67" s="41">
        <f t="shared" si="4"/>
        <v>99.680945239216356</v>
      </c>
      <c r="L67" s="42">
        <f t="shared" si="5"/>
        <v>100</v>
      </c>
    </row>
    <row r="68" spans="2:12" ht="22.5" x14ac:dyDescent="0.2">
      <c r="B68" s="44" t="s">
        <v>82</v>
      </c>
      <c r="C68" s="45" t="s">
        <v>83</v>
      </c>
      <c r="D68" s="46">
        <f>D69</f>
        <v>1300000000</v>
      </c>
      <c r="E68" s="46">
        <v>800494959</v>
      </c>
      <c r="F68" s="46">
        <v>730537333</v>
      </c>
      <c r="G68" s="46">
        <v>625364276.22000003</v>
      </c>
      <c r="H68" s="46">
        <v>624582376.22000003</v>
      </c>
      <c r="I68" s="47">
        <f t="shared" si="2"/>
        <v>61.576535307692303</v>
      </c>
      <c r="J68" s="48">
        <f t="shared" si="3"/>
        <v>91.260703741670909</v>
      </c>
      <c r="K68" s="48">
        <f t="shared" si="4"/>
        <v>85.603328943080854</v>
      </c>
      <c r="L68" s="49">
        <f t="shared" si="5"/>
        <v>99.874968873385896</v>
      </c>
    </row>
    <row r="69" spans="2:12" ht="12.75" customHeight="1" x14ac:dyDescent="0.2">
      <c r="B69" s="20" t="s">
        <v>84</v>
      </c>
      <c r="C69" s="21" t="s">
        <v>85</v>
      </c>
      <c r="D69" s="39">
        <v>1300000000</v>
      </c>
      <c r="E69" s="39">
        <v>800494959</v>
      </c>
      <c r="F69" s="39">
        <v>730537333</v>
      </c>
      <c r="G69" s="39">
        <v>625364276.22000003</v>
      </c>
      <c r="H69" s="39">
        <v>624582376.22000003</v>
      </c>
      <c r="I69" s="40">
        <f t="shared" si="2"/>
        <v>61.576535307692303</v>
      </c>
      <c r="J69" s="41">
        <f t="shared" si="3"/>
        <v>91.260703741670909</v>
      </c>
      <c r="K69" s="41">
        <f t="shared" si="4"/>
        <v>85.603328943080854</v>
      </c>
      <c r="L69" s="42">
        <f t="shared" si="5"/>
        <v>99.874968873385896</v>
      </c>
    </row>
    <row r="70" spans="2:12" ht="22.5" x14ac:dyDescent="0.2">
      <c r="B70" s="44" t="s">
        <v>86</v>
      </c>
      <c r="C70" s="45" t="s">
        <v>87</v>
      </c>
      <c r="D70" s="46">
        <f>D71</f>
        <v>592306481</v>
      </c>
      <c r="E70" s="46">
        <v>592306481</v>
      </c>
      <c r="F70" s="46">
        <v>441899865</v>
      </c>
      <c r="G70" s="46">
        <v>422792126.18000001</v>
      </c>
      <c r="H70" s="46">
        <v>422391926.18000001</v>
      </c>
      <c r="I70" s="47">
        <f t="shared" si="2"/>
        <v>100</v>
      </c>
      <c r="J70" s="48">
        <f t="shared" si="3"/>
        <v>74.606623289674928</v>
      </c>
      <c r="K70" s="48">
        <f t="shared" si="4"/>
        <v>95.67600256678061</v>
      </c>
      <c r="L70" s="49">
        <f t="shared" si="5"/>
        <v>99.905343554144238</v>
      </c>
    </row>
    <row r="71" spans="2:12" ht="12.75" customHeight="1" x14ac:dyDescent="0.2">
      <c r="B71" s="20" t="s">
        <v>88</v>
      </c>
      <c r="C71" s="21" t="s">
        <v>89</v>
      </c>
      <c r="D71" s="39">
        <v>592306481</v>
      </c>
      <c r="E71" s="39">
        <v>592306481</v>
      </c>
      <c r="F71" s="39">
        <v>441899865</v>
      </c>
      <c r="G71" s="39">
        <v>422792126.18000001</v>
      </c>
      <c r="H71" s="39">
        <v>422391926.18000001</v>
      </c>
      <c r="I71" s="40">
        <f t="shared" si="2"/>
        <v>100</v>
      </c>
      <c r="J71" s="41">
        <f t="shared" si="3"/>
        <v>74.606623289674928</v>
      </c>
      <c r="K71" s="41">
        <f t="shared" si="4"/>
        <v>95.67600256678061</v>
      </c>
      <c r="L71" s="42">
        <f t="shared" si="5"/>
        <v>99.905343554144238</v>
      </c>
    </row>
    <row r="72" spans="2:12" ht="22.5" x14ac:dyDescent="0.2">
      <c r="B72" s="57" t="s">
        <v>90</v>
      </c>
      <c r="C72" s="58" t="s">
        <v>91</v>
      </c>
      <c r="D72" s="15">
        <f>D73+D76</f>
        <v>929316680</v>
      </c>
      <c r="E72" s="15">
        <v>741985385</v>
      </c>
      <c r="F72" s="15">
        <v>641909167</v>
      </c>
      <c r="G72" s="15">
        <v>641472389.46000004</v>
      </c>
      <c r="H72" s="15">
        <v>641472389.46000004</v>
      </c>
      <c r="I72" s="16">
        <f t="shared" si="2"/>
        <v>79.842038883881855</v>
      </c>
      <c r="J72" s="17">
        <f t="shared" si="3"/>
        <v>86.512373420940094</v>
      </c>
      <c r="K72" s="17">
        <f t="shared" si="4"/>
        <v>99.931956488167756</v>
      </c>
      <c r="L72" s="18">
        <f t="shared" si="5"/>
        <v>100</v>
      </c>
    </row>
    <row r="73" spans="2:12" ht="12.75" customHeight="1" x14ac:dyDescent="0.2">
      <c r="B73" s="57" t="s">
        <v>92</v>
      </c>
      <c r="C73" s="58" t="s">
        <v>93</v>
      </c>
      <c r="D73" s="15">
        <f>D74</f>
        <v>634459387</v>
      </c>
      <c r="E73" s="15">
        <v>634459387</v>
      </c>
      <c r="F73" s="15">
        <v>634459387</v>
      </c>
      <c r="G73" s="15">
        <v>634459387</v>
      </c>
      <c r="H73" s="15">
        <v>634459387</v>
      </c>
      <c r="I73" s="16">
        <f t="shared" si="2"/>
        <v>100</v>
      </c>
      <c r="J73" s="17">
        <f t="shared" si="3"/>
        <v>100</v>
      </c>
      <c r="K73" s="17">
        <f t="shared" si="4"/>
        <v>100</v>
      </c>
      <c r="L73" s="18">
        <f t="shared" si="5"/>
        <v>100</v>
      </c>
    </row>
    <row r="74" spans="2:12" ht="45" x14ac:dyDescent="0.2">
      <c r="B74" s="44" t="s">
        <v>94</v>
      </c>
      <c r="C74" s="45" t="s">
        <v>95</v>
      </c>
      <c r="D74" s="46">
        <f>D75</f>
        <v>634459387</v>
      </c>
      <c r="E74" s="46">
        <v>634459387</v>
      </c>
      <c r="F74" s="46">
        <v>634459387</v>
      </c>
      <c r="G74" s="46">
        <v>634459387</v>
      </c>
      <c r="H74" s="46">
        <v>634459387</v>
      </c>
      <c r="I74" s="47">
        <f t="shared" si="2"/>
        <v>100</v>
      </c>
      <c r="J74" s="48">
        <f t="shared" si="3"/>
        <v>100</v>
      </c>
      <c r="K74" s="48">
        <f t="shared" si="4"/>
        <v>100</v>
      </c>
      <c r="L74" s="49">
        <f t="shared" si="5"/>
        <v>100</v>
      </c>
    </row>
    <row r="75" spans="2:12" ht="22.5" x14ac:dyDescent="0.2">
      <c r="B75" s="20" t="s">
        <v>96</v>
      </c>
      <c r="C75" s="21" t="s">
        <v>97</v>
      </c>
      <c r="D75" s="39">
        <v>634459387</v>
      </c>
      <c r="E75" s="39">
        <v>634459387</v>
      </c>
      <c r="F75" s="39">
        <v>634459387</v>
      </c>
      <c r="G75" s="39">
        <v>634459387</v>
      </c>
      <c r="H75" s="39">
        <v>634459387</v>
      </c>
      <c r="I75" s="40">
        <f t="shared" ref="I75:I138" si="18">E75/D75*100</f>
        <v>100</v>
      </c>
      <c r="J75" s="41">
        <f t="shared" ref="J75:J138" si="19">F75/E75*100</f>
        <v>100</v>
      </c>
      <c r="K75" s="41">
        <f t="shared" ref="K75:K138" si="20">G75/F75*100</f>
        <v>100</v>
      </c>
      <c r="L75" s="42">
        <f t="shared" ref="L75:L138" si="21">H75/G75*100</f>
        <v>100</v>
      </c>
    </row>
    <row r="76" spans="2:12" ht="22.5" x14ac:dyDescent="0.2">
      <c r="B76" s="57" t="s">
        <v>98</v>
      </c>
      <c r="C76" s="58" t="s">
        <v>99</v>
      </c>
      <c r="D76" s="15">
        <f>D77+D80</f>
        <v>294857293</v>
      </c>
      <c r="E76" s="15">
        <v>107525998</v>
      </c>
      <c r="F76" s="15">
        <v>7449780</v>
      </c>
      <c r="G76" s="15">
        <v>7013002.46</v>
      </c>
      <c r="H76" s="15">
        <v>7013002.46</v>
      </c>
      <c r="I76" s="16">
        <f t="shared" si="18"/>
        <v>36.467131915234667</v>
      </c>
      <c r="J76" s="17">
        <f t="shared" si="19"/>
        <v>6.9283523413565531</v>
      </c>
      <c r="K76" s="17">
        <f t="shared" si="20"/>
        <v>94.137041093830959</v>
      </c>
      <c r="L76" s="18">
        <f t="shared" si="21"/>
        <v>100</v>
      </c>
    </row>
    <row r="77" spans="2:12" ht="22.5" x14ac:dyDescent="0.2">
      <c r="B77" s="44" t="s">
        <v>100</v>
      </c>
      <c r="C77" s="45" t="s">
        <v>101</v>
      </c>
      <c r="D77" s="46">
        <f>D78+D79</f>
        <v>177871975</v>
      </c>
      <c r="E77" s="46">
        <v>1290680</v>
      </c>
      <c r="F77" s="46">
        <v>1290680</v>
      </c>
      <c r="G77" s="46">
        <v>853902.46</v>
      </c>
      <c r="H77" s="46">
        <v>853902.46</v>
      </c>
      <c r="I77" s="47">
        <f t="shared" si="18"/>
        <v>0.72562302183916261</v>
      </c>
      <c r="J77" s="48">
        <f t="shared" si="19"/>
        <v>100</v>
      </c>
      <c r="K77" s="48">
        <f t="shared" si="20"/>
        <v>66.159114575262649</v>
      </c>
      <c r="L77" s="49">
        <f t="shared" si="21"/>
        <v>100</v>
      </c>
    </row>
    <row r="78" spans="2:12" ht="22.5" x14ac:dyDescent="0.2">
      <c r="B78" s="20" t="s">
        <v>102</v>
      </c>
      <c r="C78" s="21" t="s">
        <v>103</v>
      </c>
      <c r="D78" s="39">
        <v>176569523</v>
      </c>
      <c r="E78" s="39">
        <v>0</v>
      </c>
      <c r="F78" s="39">
        <v>0</v>
      </c>
      <c r="G78" s="39">
        <v>0</v>
      </c>
      <c r="H78" s="39">
        <v>0</v>
      </c>
      <c r="I78" s="40">
        <f t="shared" si="18"/>
        <v>0</v>
      </c>
      <c r="J78" s="39">
        <v>0</v>
      </c>
      <c r="K78" s="39">
        <v>0</v>
      </c>
      <c r="L78" s="43">
        <v>0</v>
      </c>
    </row>
    <row r="79" spans="2:12" ht="45" x14ac:dyDescent="0.2">
      <c r="B79" s="20" t="s">
        <v>104</v>
      </c>
      <c r="C79" s="21" t="s">
        <v>105</v>
      </c>
      <c r="D79" s="39">
        <v>1302452</v>
      </c>
      <c r="E79" s="39">
        <v>1290680</v>
      </c>
      <c r="F79" s="39">
        <v>1290680</v>
      </c>
      <c r="G79" s="39">
        <v>853902.46</v>
      </c>
      <c r="H79" s="39">
        <v>853902.46</v>
      </c>
      <c r="I79" s="40">
        <f t="shared" si="18"/>
        <v>99.096166307856265</v>
      </c>
      <c r="J79" s="41">
        <f t="shared" si="19"/>
        <v>100</v>
      </c>
      <c r="K79" s="41">
        <f t="shared" si="20"/>
        <v>66.159114575262649</v>
      </c>
      <c r="L79" s="42">
        <f t="shared" si="21"/>
        <v>100</v>
      </c>
    </row>
    <row r="80" spans="2:12" ht="23.25" thickBot="1" x14ac:dyDescent="0.25">
      <c r="B80" s="60" t="s">
        <v>106</v>
      </c>
      <c r="C80" s="61" t="s">
        <v>107</v>
      </c>
      <c r="D80" s="62">
        <f>D81</f>
        <v>116985318</v>
      </c>
      <c r="E80" s="62">
        <v>106235318</v>
      </c>
      <c r="F80" s="62">
        <v>6159100</v>
      </c>
      <c r="G80" s="62">
        <v>6159100</v>
      </c>
      <c r="H80" s="62">
        <v>6159100</v>
      </c>
      <c r="I80" s="63">
        <f t="shared" si="18"/>
        <v>90.810812686768088</v>
      </c>
      <c r="J80" s="64">
        <f t="shared" si="19"/>
        <v>5.7976011329866779</v>
      </c>
      <c r="K80" s="64">
        <f t="shared" si="20"/>
        <v>100</v>
      </c>
      <c r="L80" s="65">
        <f t="shared" si="21"/>
        <v>100</v>
      </c>
    </row>
    <row r="81" spans="2:12" ht="33.75" x14ac:dyDescent="0.2">
      <c r="B81" s="51" t="s">
        <v>108</v>
      </c>
      <c r="C81" s="52" t="s">
        <v>109</v>
      </c>
      <c r="D81" s="53">
        <v>116985318</v>
      </c>
      <c r="E81" s="53">
        <v>106235318</v>
      </c>
      <c r="F81" s="53">
        <v>6159100</v>
      </c>
      <c r="G81" s="53">
        <v>6159100</v>
      </c>
      <c r="H81" s="53">
        <v>6159100</v>
      </c>
      <c r="I81" s="54">
        <f t="shared" si="18"/>
        <v>90.810812686768088</v>
      </c>
      <c r="J81" s="55">
        <f t="shared" si="19"/>
        <v>5.7976011329866779</v>
      </c>
      <c r="K81" s="55">
        <f t="shared" si="20"/>
        <v>100</v>
      </c>
      <c r="L81" s="56">
        <f t="shared" si="21"/>
        <v>100</v>
      </c>
    </row>
    <row r="82" spans="2:12" ht="22.5" x14ac:dyDescent="0.2">
      <c r="B82" s="57" t="s">
        <v>110</v>
      </c>
      <c r="C82" s="58" t="s">
        <v>111</v>
      </c>
      <c r="D82" s="15">
        <f>D83</f>
        <v>3100000000</v>
      </c>
      <c r="E82" s="15">
        <v>3100000000</v>
      </c>
      <c r="F82" s="15">
        <v>3050000000</v>
      </c>
      <c r="G82" s="15">
        <v>2592384228.8800001</v>
      </c>
      <c r="H82" s="15">
        <v>2592384228.8699999</v>
      </c>
      <c r="I82" s="16">
        <f t="shared" si="18"/>
        <v>100</v>
      </c>
      <c r="J82" s="17">
        <f t="shared" si="19"/>
        <v>98.387096774193552</v>
      </c>
      <c r="K82" s="17">
        <f t="shared" si="20"/>
        <v>84.996204225573777</v>
      </c>
      <c r="L82" s="18">
        <f t="shared" si="21"/>
        <v>99.999999999614246</v>
      </c>
    </row>
    <row r="83" spans="2:12" ht="33.75" x14ac:dyDescent="0.2">
      <c r="B83" s="57" t="s">
        <v>112</v>
      </c>
      <c r="C83" s="58" t="s">
        <v>113</v>
      </c>
      <c r="D83" s="15">
        <f>D84+D86</f>
        <v>3100000000</v>
      </c>
      <c r="E83" s="15">
        <v>3100000000</v>
      </c>
      <c r="F83" s="15">
        <v>3050000000</v>
      </c>
      <c r="G83" s="15">
        <v>2592384228.8800001</v>
      </c>
      <c r="H83" s="15">
        <v>2592384228.8699999</v>
      </c>
      <c r="I83" s="16">
        <f t="shared" si="18"/>
        <v>100</v>
      </c>
      <c r="J83" s="17">
        <f t="shared" si="19"/>
        <v>98.387096774193552</v>
      </c>
      <c r="K83" s="17">
        <f t="shared" si="20"/>
        <v>84.996204225573777</v>
      </c>
      <c r="L83" s="18">
        <f t="shared" si="21"/>
        <v>99.999999999614246</v>
      </c>
    </row>
    <row r="84" spans="2:12" ht="22.5" x14ac:dyDescent="0.2">
      <c r="B84" s="44" t="s">
        <v>114</v>
      </c>
      <c r="C84" s="45" t="s">
        <v>115</v>
      </c>
      <c r="D84" s="46">
        <f>D85</f>
        <v>900000000</v>
      </c>
      <c r="E84" s="46">
        <v>900000000</v>
      </c>
      <c r="F84" s="46">
        <v>850000000</v>
      </c>
      <c r="G84" s="46">
        <v>392384228.88</v>
      </c>
      <c r="H84" s="46">
        <v>392384228.87</v>
      </c>
      <c r="I84" s="47">
        <f t="shared" si="18"/>
        <v>100</v>
      </c>
      <c r="J84" s="48">
        <f t="shared" si="19"/>
        <v>94.444444444444443</v>
      </c>
      <c r="K84" s="48">
        <f t="shared" si="20"/>
        <v>46.162850456470586</v>
      </c>
      <c r="L84" s="49">
        <f t="shared" si="21"/>
        <v>99.999999997451482</v>
      </c>
    </row>
    <row r="85" spans="2:12" ht="22.5" x14ac:dyDescent="0.2">
      <c r="B85" s="20" t="s">
        <v>116</v>
      </c>
      <c r="C85" s="21" t="s">
        <v>117</v>
      </c>
      <c r="D85" s="39">
        <v>900000000</v>
      </c>
      <c r="E85" s="39">
        <v>900000000</v>
      </c>
      <c r="F85" s="39">
        <v>850000000</v>
      </c>
      <c r="G85" s="39">
        <v>392384228.88</v>
      </c>
      <c r="H85" s="39">
        <v>392384228.87</v>
      </c>
      <c r="I85" s="40">
        <f t="shared" si="18"/>
        <v>100</v>
      </c>
      <c r="J85" s="41">
        <f t="shared" si="19"/>
        <v>94.444444444444443</v>
      </c>
      <c r="K85" s="41">
        <f t="shared" si="20"/>
        <v>46.162850456470586</v>
      </c>
      <c r="L85" s="42">
        <f t="shared" si="21"/>
        <v>99.999999997451482</v>
      </c>
    </row>
    <row r="86" spans="2:12" ht="27.75" customHeight="1" x14ac:dyDescent="0.2">
      <c r="B86" s="44" t="s">
        <v>118</v>
      </c>
      <c r="C86" s="45" t="s">
        <v>119</v>
      </c>
      <c r="D86" s="46">
        <f>D87</f>
        <v>2200000000</v>
      </c>
      <c r="E86" s="46">
        <v>2200000000</v>
      </c>
      <c r="F86" s="46">
        <v>2200000000</v>
      </c>
      <c r="G86" s="46">
        <v>2200000000</v>
      </c>
      <c r="H86" s="46">
        <v>2200000000</v>
      </c>
      <c r="I86" s="47">
        <f t="shared" si="18"/>
        <v>100</v>
      </c>
      <c r="J86" s="48">
        <f t="shared" si="19"/>
        <v>100</v>
      </c>
      <c r="K86" s="48">
        <f t="shared" si="20"/>
        <v>100</v>
      </c>
      <c r="L86" s="49">
        <f t="shared" si="21"/>
        <v>100</v>
      </c>
    </row>
    <row r="87" spans="2:12" ht="22.5" x14ac:dyDescent="0.2">
      <c r="B87" s="20" t="s">
        <v>120</v>
      </c>
      <c r="C87" s="21" t="s">
        <v>121</v>
      </c>
      <c r="D87" s="39">
        <v>2200000000</v>
      </c>
      <c r="E87" s="39">
        <v>2200000000</v>
      </c>
      <c r="F87" s="39">
        <v>2200000000</v>
      </c>
      <c r="G87" s="39">
        <v>2200000000</v>
      </c>
      <c r="H87" s="39">
        <v>2200000000</v>
      </c>
      <c r="I87" s="40">
        <f t="shared" si="18"/>
        <v>100</v>
      </c>
      <c r="J87" s="41">
        <f t="shared" si="19"/>
        <v>100</v>
      </c>
      <c r="K87" s="41">
        <f t="shared" si="20"/>
        <v>100</v>
      </c>
      <c r="L87" s="42">
        <f t="shared" si="21"/>
        <v>100</v>
      </c>
    </row>
    <row r="88" spans="2:12" ht="27.75" customHeight="1" x14ac:dyDescent="0.2">
      <c r="B88" s="57" t="s">
        <v>122</v>
      </c>
      <c r="C88" s="58" t="s">
        <v>123</v>
      </c>
      <c r="D88" s="15">
        <f>D89</f>
        <v>1177003814</v>
      </c>
      <c r="E88" s="15">
        <v>467863200</v>
      </c>
      <c r="F88" s="15">
        <v>52200000</v>
      </c>
      <c r="G88" s="15">
        <v>37300000</v>
      </c>
      <c r="H88" s="15">
        <v>37300000</v>
      </c>
      <c r="I88" s="16">
        <f t="shared" si="18"/>
        <v>39.750355473359576</v>
      </c>
      <c r="J88" s="17">
        <f t="shared" si="19"/>
        <v>11.157107462181253</v>
      </c>
      <c r="K88" s="17">
        <f t="shared" si="20"/>
        <v>71.455938697318004</v>
      </c>
      <c r="L88" s="18">
        <f t="shared" si="21"/>
        <v>100</v>
      </c>
    </row>
    <row r="89" spans="2:12" ht="33.75" x14ac:dyDescent="0.2">
      <c r="B89" s="57" t="s">
        <v>124</v>
      </c>
      <c r="C89" s="58" t="s">
        <v>125</v>
      </c>
      <c r="D89" s="15">
        <f>D90</f>
        <v>1177003814</v>
      </c>
      <c r="E89" s="15">
        <v>467863200</v>
      </c>
      <c r="F89" s="15">
        <v>52200000</v>
      </c>
      <c r="G89" s="15">
        <v>37300000</v>
      </c>
      <c r="H89" s="15">
        <v>37300000</v>
      </c>
      <c r="I89" s="16">
        <f t="shared" si="18"/>
        <v>39.750355473359576</v>
      </c>
      <c r="J89" s="17">
        <f t="shared" si="19"/>
        <v>11.157107462181253</v>
      </c>
      <c r="K89" s="17">
        <f t="shared" si="20"/>
        <v>71.455938697318004</v>
      </c>
      <c r="L89" s="18">
        <f t="shared" si="21"/>
        <v>100</v>
      </c>
    </row>
    <row r="90" spans="2:12" ht="33.75" x14ac:dyDescent="0.2">
      <c r="B90" s="44" t="s">
        <v>126</v>
      </c>
      <c r="C90" s="45" t="s">
        <v>127</v>
      </c>
      <c r="D90" s="46">
        <f>D91</f>
        <v>1177003814</v>
      </c>
      <c r="E90" s="46">
        <v>467863200</v>
      </c>
      <c r="F90" s="46">
        <v>52200000</v>
      </c>
      <c r="G90" s="46">
        <v>37300000</v>
      </c>
      <c r="H90" s="46">
        <v>37300000</v>
      </c>
      <c r="I90" s="47">
        <f t="shared" si="18"/>
        <v>39.750355473359576</v>
      </c>
      <c r="J90" s="48">
        <f t="shared" si="19"/>
        <v>11.157107462181253</v>
      </c>
      <c r="K90" s="48">
        <f t="shared" si="20"/>
        <v>71.455938697318004</v>
      </c>
      <c r="L90" s="49">
        <f t="shared" si="21"/>
        <v>100</v>
      </c>
    </row>
    <row r="91" spans="2:12" ht="12.75" customHeight="1" x14ac:dyDescent="0.2">
      <c r="B91" s="20" t="s">
        <v>128</v>
      </c>
      <c r="C91" s="21" t="s">
        <v>85</v>
      </c>
      <c r="D91" s="39">
        <v>1177003814</v>
      </c>
      <c r="E91" s="39">
        <v>467863200</v>
      </c>
      <c r="F91" s="39">
        <v>52200000</v>
      </c>
      <c r="G91" s="39">
        <v>37300000</v>
      </c>
      <c r="H91" s="39">
        <v>37300000</v>
      </c>
      <c r="I91" s="40">
        <f t="shared" si="18"/>
        <v>39.750355473359576</v>
      </c>
      <c r="J91" s="41">
        <f t="shared" si="19"/>
        <v>11.157107462181253</v>
      </c>
      <c r="K91" s="41">
        <f t="shared" si="20"/>
        <v>71.455938697318004</v>
      </c>
      <c r="L91" s="42">
        <f t="shared" si="21"/>
        <v>100</v>
      </c>
    </row>
    <row r="92" spans="2:12" ht="12.75" customHeight="1" x14ac:dyDescent="0.2">
      <c r="B92" s="57" t="s">
        <v>129</v>
      </c>
      <c r="C92" s="58" t="s">
        <v>130</v>
      </c>
      <c r="D92" s="15">
        <f>D93+D112</f>
        <v>13808260422</v>
      </c>
      <c r="E92" s="15">
        <v>12707318840</v>
      </c>
      <c r="F92" s="15">
        <v>12397011110</v>
      </c>
      <c r="G92" s="15">
        <v>8952372899.4400005</v>
      </c>
      <c r="H92" s="15">
        <v>8874657530.4400005</v>
      </c>
      <c r="I92" s="16">
        <f t="shared" si="18"/>
        <v>92.026934976936516</v>
      </c>
      <c r="J92" s="17">
        <f t="shared" si="19"/>
        <v>97.558039316498338</v>
      </c>
      <c r="K92" s="17">
        <f t="shared" si="20"/>
        <v>72.213962059117648</v>
      </c>
      <c r="L92" s="18">
        <f t="shared" si="21"/>
        <v>99.131902012204364</v>
      </c>
    </row>
    <row r="93" spans="2:12" ht="22.5" x14ac:dyDescent="0.2">
      <c r="B93" s="57" t="s">
        <v>131</v>
      </c>
      <c r="C93" s="58" t="s">
        <v>132</v>
      </c>
      <c r="D93" s="15">
        <f>D94+D97+D99</f>
        <v>3622934699</v>
      </c>
      <c r="E93" s="15">
        <v>2848028493</v>
      </c>
      <c r="F93" s="15">
        <v>2842864500</v>
      </c>
      <c r="G93" s="15">
        <v>1960358775</v>
      </c>
      <c r="H93" s="15">
        <v>1959888725</v>
      </c>
      <c r="I93" s="16">
        <f t="shared" si="18"/>
        <v>78.611090997199341</v>
      </c>
      <c r="J93" s="17">
        <f t="shared" si="19"/>
        <v>99.818681835076703</v>
      </c>
      <c r="K93" s="17">
        <f t="shared" si="20"/>
        <v>68.957165387235307</v>
      </c>
      <c r="L93" s="18">
        <f t="shared" si="21"/>
        <v>99.976022246233981</v>
      </c>
    </row>
    <row r="94" spans="2:12" ht="33.75" x14ac:dyDescent="0.2">
      <c r="B94" s="44" t="s">
        <v>133</v>
      </c>
      <c r="C94" s="45" t="s">
        <v>134</v>
      </c>
      <c r="D94" s="46">
        <f>D95+D96</f>
        <v>467051757</v>
      </c>
      <c r="E94" s="46">
        <v>467051757</v>
      </c>
      <c r="F94" s="46">
        <v>467051757</v>
      </c>
      <c r="G94" s="46">
        <v>467051757</v>
      </c>
      <c r="H94" s="46">
        <v>467051757</v>
      </c>
      <c r="I94" s="47">
        <f t="shared" si="18"/>
        <v>100</v>
      </c>
      <c r="J94" s="48">
        <f t="shared" si="19"/>
        <v>100</v>
      </c>
      <c r="K94" s="48">
        <f t="shared" si="20"/>
        <v>100</v>
      </c>
      <c r="L94" s="49">
        <f t="shared" si="21"/>
        <v>100</v>
      </c>
    </row>
    <row r="95" spans="2:12" ht="22.5" x14ac:dyDescent="0.2">
      <c r="B95" s="20" t="s">
        <v>135</v>
      </c>
      <c r="C95" s="21" t="s">
        <v>9</v>
      </c>
      <c r="D95" s="39">
        <v>428770897</v>
      </c>
      <c r="E95" s="39">
        <v>428770897</v>
      </c>
      <c r="F95" s="39">
        <v>428770897</v>
      </c>
      <c r="G95" s="39">
        <v>428770897</v>
      </c>
      <c r="H95" s="39">
        <v>428770897</v>
      </c>
      <c r="I95" s="40">
        <f t="shared" si="18"/>
        <v>100</v>
      </c>
      <c r="J95" s="41">
        <f t="shared" si="19"/>
        <v>100</v>
      </c>
      <c r="K95" s="41">
        <f t="shared" si="20"/>
        <v>100</v>
      </c>
      <c r="L95" s="42">
        <f t="shared" si="21"/>
        <v>100</v>
      </c>
    </row>
    <row r="96" spans="2:12" ht="12.75" customHeight="1" x14ac:dyDescent="0.2">
      <c r="B96" s="20" t="s">
        <v>136</v>
      </c>
      <c r="C96" s="21" t="s">
        <v>19</v>
      </c>
      <c r="D96" s="39">
        <v>38280860</v>
      </c>
      <c r="E96" s="39">
        <v>38280860</v>
      </c>
      <c r="F96" s="39">
        <v>38280860</v>
      </c>
      <c r="G96" s="39">
        <v>38280860</v>
      </c>
      <c r="H96" s="39">
        <v>38280860</v>
      </c>
      <c r="I96" s="40">
        <f t="shared" si="18"/>
        <v>100</v>
      </c>
      <c r="J96" s="41">
        <f t="shared" si="19"/>
        <v>100</v>
      </c>
      <c r="K96" s="41">
        <f t="shared" si="20"/>
        <v>100</v>
      </c>
      <c r="L96" s="42">
        <f t="shared" si="21"/>
        <v>100</v>
      </c>
    </row>
    <row r="97" spans="2:12" ht="22.5" x14ac:dyDescent="0.2">
      <c r="B97" s="44" t="s">
        <v>137</v>
      </c>
      <c r="C97" s="45" t="s">
        <v>138</v>
      </c>
      <c r="D97" s="46">
        <f>D98</f>
        <v>400000000</v>
      </c>
      <c r="E97" s="46">
        <v>400000000</v>
      </c>
      <c r="F97" s="46">
        <v>397554286</v>
      </c>
      <c r="G97" s="46">
        <v>397554286</v>
      </c>
      <c r="H97" s="46">
        <v>397554286</v>
      </c>
      <c r="I97" s="47">
        <f t="shared" si="18"/>
        <v>100</v>
      </c>
      <c r="J97" s="48">
        <f t="shared" si="19"/>
        <v>99.388571499999998</v>
      </c>
      <c r="K97" s="48">
        <f t="shared" si="20"/>
        <v>100</v>
      </c>
      <c r="L97" s="49">
        <f t="shared" si="21"/>
        <v>100</v>
      </c>
    </row>
    <row r="98" spans="2:12" ht="12.75" customHeight="1" thickBot="1" x14ac:dyDescent="0.25">
      <c r="B98" s="50" t="s">
        <v>139</v>
      </c>
      <c r="C98" s="22" t="s">
        <v>47</v>
      </c>
      <c r="D98" s="23">
        <v>400000000</v>
      </c>
      <c r="E98" s="23">
        <v>400000000</v>
      </c>
      <c r="F98" s="23">
        <v>397554286</v>
      </c>
      <c r="G98" s="23">
        <v>397554286</v>
      </c>
      <c r="H98" s="23">
        <v>397554286</v>
      </c>
      <c r="I98" s="24">
        <f t="shared" si="18"/>
        <v>100</v>
      </c>
      <c r="J98" s="25">
        <f t="shared" si="19"/>
        <v>99.388571499999998</v>
      </c>
      <c r="K98" s="25">
        <f t="shared" si="20"/>
        <v>100</v>
      </c>
      <c r="L98" s="26">
        <f t="shared" si="21"/>
        <v>100</v>
      </c>
    </row>
    <row r="99" spans="2:12" ht="12.75" customHeight="1" x14ac:dyDescent="0.2">
      <c r="B99" s="33" t="s">
        <v>140</v>
      </c>
      <c r="C99" s="34" t="s">
        <v>141</v>
      </c>
      <c r="D99" s="35">
        <f>D100+D101+D102+D103+D104+D105+D106+D107+D108+D109+D110+D111</f>
        <v>2755882942</v>
      </c>
      <c r="E99" s="35">
        <v>1980976736</v>
      </c>
      <c r="F99" s="35">
        <v>1978258457</v>
      </c>
      <c r="G99" s="35">
        <v>1095752732</v>
      </c>
      <c r="H99" s="35">
        <v>1095282682</v>
      </c>
      <c r="I99" s="36">
        <f t="shared" si="18"/>
        <v>71.881744533110151</v>
      </c>
      <c r="J99" s="37">
        <f t="shared" si="19"/>
        <v>99.862780872152555</v>
      </c>
      <c r="K99" s="37">
        <f t="shared" si="20"/>
        <v>55.389766090609463</v>
      </c>
      <c r="L99" s="38">
        <f t="shared" si="21"/>
        <v>99.957102548205185</v>
      </c>
    </row>
    <row r="100" spans="2:12" ht="12.75" customHeight="1" x14ac:dyDescent="0.2">
      <c r="B100" s="20" t="s">
        <v>142</v>
      </c>
      <c r="C100" s="21" t="s">
        <v>143</v>
      </c>
      <c r="D100" s="39">
        <v>36838000</v>
      </c>
      <c r="E100" s="39">
        <v>34449627</v>
      </c>
      <c r="F100" s="39">
        <v>34449627</v>
      </c>
      <c r="G100" s="39">
        <v>34449627</v>
      </c>
      <c r="H100" s="39">
        <v>34449627</v>
      </c>
      <c r="I100" s="40">
        <f t="shared" si="18"/>
        <v>93.516550844236932</v>
      </c>
      <c r="J100" s="41">
        <f t="shared" si="19"/>
        <v>100</v>
      </c>
      <c r="K100" s="41">
        <f t="shared" si="20"/>
        <v>100</v>
      </c>
      <c r="L100" s="42">
        <f t="shared" si="21"/>
        <v>100</v>
      </c>
    </row>
    <row r="101" spans="2:12" ht="12.75" customHeight="1" x14ac:dyDescent="0.2">
      <c r="B101" s="20" t="s">
        <v>144</v>
      </c>
      <c r="C101" s="21" t="s">
        <v>145</v>
      </c>
      <c r="D101" s="39">
        <v>291854905</v>
      </c>
      <c r="E101" s="39">
        <v>272206348</v>
      </c>
      <c r="F101" s="39">
        <v>272206348</v>
      </c>
      <c r="G101" s="39">
        <v>272206348</v>
      </c>
      <c r="H101" s="39">
        <v>272206348</v>
      </c>
      <c r="I101" s="40">
        <f t="shared" si="18"/>
        <v>93.267696837234922</v>
      </c>
      <c r="J101" s="41">
        <f t="shared" si="19"/>
        <v>100</v>
      </c>
      <c r="K101" s="41">
        <f t="shared" si="20"/>
        <v>100</v>
      </c>
      <c r="L101" s="42">
        <f t="shared" si="21"/>
        <v>100</v>
      </c>
    </row>
    <row r="102" spans="2:12" ht="12.75" customHeight="1" x14ac:dyDescent="0.2">
      <c r="B102" s="20" t="s">
        <v>146</v>
      </c>
      <c r="C102" s="21" t="s">
        <v>147</v>
      </c>
      <c r="D102" s="39">
        <v>20000000</v>
      </c>
      <c r="E102" s="39">
        <v>5075518</v>
      </c>
      <c r="F102" s="39">
        <v>5075518</v>
      </c>
      <c r="G102" s="39">
        <v>5075518</v>
      </c>
      <c r="H102" s="39">
        <v>5075518</v>
      </c>
      <c r="I102" s="40">
        <f t="shared" si="18"/>
        <v>25.377590000000001</v>
      </c>
      <c r="J102" s="41">
        <f t="shared" si="19"/>
        <v>100</v>
      </c>
      <c r="K102" s="41">
        <f t="shared" si="20"/>
        <v>100</v>
      </c>
      <c r="L102" s="42">
        <f t="shared" si="21"/>
        <v>100</v>
      </c>
    </row>
    <row r="103" spans="2:12" ht="12.75" customHeight="1" x14ac:dyDescent="0.2">
      <c r="B103" s="20" t="s">
        <v>148</v>
      </c>
      <c r="C103" s="21" t="s">
        <v>149</v>
      </c>
      <c r="D103" s="39">
        <v>241662899</v>
      </c>
      <c r="E103" s="39">
        <v>295046</v>
      </c>
      <c r="F103" s="39">
        <v>295046</v>
      </c>
      <c r="G103" s="39">
        <v>295046</v>
      </c>
      <c r="H103" s="39">
        <v>295046</v>
      </c>
      <c r="I103" s="40">
        <f t="shared" si="18"/>
        <v>0.12208990342369434</v>
      </c>
      <c r="J103" s="41">
        <f t="shared" si="19"/>
        <v>100</v>
      </c>
      <c r="K103" s="41">
        <f t="shared" si="20"/>
        <v>100</v>
      </c>
      <c r="L103" s="42">
        <f t="shared" si="21"/>
        <v>100</v>
      </c>
    </row>
    <row r="104" spans="2:12" ht="12.75" customHeight="1" x14ac:dyDescent="0.2">
      <c r="B104" s="20" t="s">
        <v>150</v>
      </c>
      <c r="C104" s="21" t="s">
        <v>151</v>
      </c>
      <c r="D104" s="39">
        <v>133287525</v>
      </c>
      <c r="E104" s="39">
        <v>0</v>
      </c>
      <c r="F104" s="39">
        <v>0</v>
      </c>
      <c r="G104" s="39">
        <v>0</v>
      </c>
      <c r="H104" s="39">
        <v>0</v>
      </c>
      <c r="I104" s="40">
        <f t="shared" si="18"/>
        <v>0</v>
      </c>
      <c r="J104" s="39">
        <v>0</v>
      </c>
      <c r="K104" s="39">
        <v>0</v>
      </c>
      <c r="L104" s="43">
        <v>0</v>
      </c>
    </row>
    <row r="105" spans="2:12" ht="12.75" customHeight="1" x14ac:dyDescent="0.2">
      <c r="B105" s="20" t="s">
        <v>152</v>
      </c>
      <c r="C105" s="21" t="s">
        <v>153</v>
      </c>
      <c r="D105" s="39">
        <v>881892004</v>
      </c>
      <c r="E105" s="39">
        <v>881892004</v>
      </c>
      <c r="F105" s="39">
        <v>879173725</v>
      </c>
      <c r="G105" s="39">
        <v>0</v>
      </c>
      <c r="H105" s="39">
        <v>0</v>
      </c>
      <c r="I105" s="40">
        <f t="shared" si="18"/>
        <v>100</v>
      </c>
      <c r="J105" s="41">
        <f t="shared" si="19"/>
        <v>99.691767360666546</v>
      </c>
      <c r="K105" s="41">
        <f t="shared" si="20"/>
        <v>0</v>
      </c>
      <c r="L105" s="43">
        <v>0</v>
      </c>
    </row>
    <row r="106" spans="2:12" ht="22.5" x14ac:dyDescent="0.2">
      <c r="B106" s="20" t="s">
        <v>154</v>
      </c>
      <c r="C106" s="21" t="s">
        <v>155</v>
      </c>
      <c r="D106" s="39">
        <v>100000000</v>
      </c>
      <c r="E106" s="39">
        <v>19758462</v>
      </c>
      <c r="F106" s="39">
        <v>19758462</v>
      </c>
      <c r="G106" s="39">
        <v>16426462</v>
      </c>
      <c r="H106" s="39">
        <v>15956412</v>
      </c>
      <c r="I106" s="40">
        <f t="shared" si="18"/>
        <v>19.758461999999998</v>
      </c>
      <c r="J106" s="41">
        <f t="shared" si="19"/>
        <v>100</v>
      </c>
      <c r="K106" s="41">
        <f t="shared" si="20"/>
        <v>83.136339255555413</v>
      </c>
      <c r="L106" s="42">
        <f t="shared" si="21"/>
        <v>97.138458665049114</v>
      </c>
    </row>
    <row r="107" spans="2:12" ht="22.5" x14ac:dyDescent="0.2">
      <c r="B107" s="20" t="s">
        <v>156</v>
      </c>
      <c r="C107" s="21" t="s">
        <v>157</v>
      </c>
      <c r="D107" s="39">
        <v>248683237</v>
      </c>
      <c r="E107" s="39">
        <v>248683237</v>
      </c>
      <c r="F107" s="39">
        <v>248683237</v>
      </c>
      <c r="G107" s="39">
        <v>248683237</v>
      </c>
      <c r="H107" s="39">
        <v>248683237</v>
      </c>
      <c r="I107" s="40">
        <f t="shared" si="18"/>
        <v>100</v>
      </c>
      <c r="J107" s="41">
        <f t="shared" si="19"/>
        <v>100</v>
      </c>
      <c r="K107" s="41">
        <f t="shared" si="20"/>
        <v>100</v>
      </c>
      <c r="L107" s="42">
        <f t="shared" si="21"/>
        <v>100</v>
      </c>
    </row>
    <row r="108" spans="2:12" ht="12.75" customHeight="1" x14ac:dyDescent="0.2">
      <c r="B108" s="20" t="s">
        <v>158</v>
      </c>
      <c r="C108" s="21" t="s">
        <v>159</v>
      </c>
      <c r="D108" s="39">
        <v>458319346</v>
      </c>
      <c r="E108" s="39">
        <v>458319346</v>
      </c>
      <c r="F108" s="39">
        <v>458319346</v>
      </c>
      <c r="G108" s="39">
        <v>458319346</v>
      </c>
      <c r="H108" s="39">
        <v>458319346</v>
      </c>
      <c r="I108" s="40">
        <f t="shared" si="18"/>
        <v>100</v>
      </c>
      <c r="J108" s="41">
        <f t="shared" si="19"/>
        <v>100</v>
      </c>
      <c r="K108" s="41">
        <f t="shared" si="20"/>
        <v>100</v>
      </c>
      <c r="L108" s="42">
        <f t="shared" si="21"/>
        <v>100</v>
      </c>
    </row>
    <row r="109" spans="2:12" ht="12.75" customHeight="1" x14ac:dyDescent="0.2">
      <c r="B109" s="20" t="s">
        <v>160</v>
      </c>
      <c r="C109" s="21" t="s">
        <v>161</v>
      </c>
      <c r="D109" s="39">
        <v>40000000</v>
      </c>
      <c r="E109" s="39">
        <v>39229876</v>
      </c>
      <c r="F109" s="39">
        <v>39229876</v>
      </c>
      <c r="G109" s="39">
        <v>39229876</v>
      </c>
      <c r="H109" s="39">
        <v>39229876</v>
      </c>
      <c r="I109" s="40">
        <f t="shared" si="18"/>
        <v>98.074690000000004</v>
      </c>
      <c r="J109" s="41">
        <f t="shared" si="19"/>
        <v>100</v>
      </c>
      <c r="K109" s="41">
        <f t="shared" si="20"/>
        <v>100</v>
      </c>
      <c r="L109" s="42">
        <f t="shared" si="21"/>
        <v>100</v>
      </c>
    </row>
    <row r="110" spans="2:12" ht="22.5" x14ac:dyDescent="0.2">
      <c r="B110" s="20" t="s">
        <v>162</v>
      </c>
      <c r="C110" s="21" t="s">
        <v>163</v>
      </c>
      <c r="D110" s="39">
        <v>31720835</v>
      </c>
      <c r="E110" s="39">
        <v>21067272</v>
      </c>
      <c r="F110" s="39">
        <v>21067272</v>
      </c>
      <c r="G110" s="39">
        <v>21067272</v>
      </c>
      <c r="H110" s="39">
        <v>21067272</v>
      </c>
      <c r="I110" s="40">
        <f t="shared" si="18"/>
        <v>66.414619917792209</v>
      </c>
      <c r="J110" s="41">
        <f t="shared" si="19"/>
        <v>100</v>
      </c>
      <c r="K110" s="41">
        <f t="shared" si="20"/>
        <v>100</v>
      </c>
      <c r="L110" s="42">
        <f t="shared" si="21"/>
        <v>100</v>
      </c>
    </row>
    <row r="111" spans="2:12" ht="22.5" x14ac:dyDescent="0.2">
      <c r="B111" s="20" t="s">
        <v>164</v>
      </c>
      <c r="C111" s="21" t="s">
        <v>165</v>
      </c>
      <c r="D111" s="39">
        <v>271624191</v>
      </c>
      <c r="E111" s="39">
        <v>0</v>
      </c>
      <c r="F111" s="39">
        <v>0</v>
      </c>
      <c r="G111" s="39">
        <v>0</v>
      </c>
      <c r="H111" s="39">
        <v>0</v>
      </c>
      <c r="I111" s="40">
        <f t="shared" si="18"/>
        <v>0</v>
      </c>
      <c r="J111" s="39">
        <v>0</v>
      </c>
      <c r="K111" s="39">
        <v>0</v>
      </c>
      <c r="L111" s="43">
        <v>0</v>
      </c>
    </row>
    <row r="112" spans="2:12" ht="22.5" x14ac:dyDescent="0.2">
      <c r="B112" s="57" t="s">
        <v>166</v>
      </c>
      <c r="C112" s="58" t="s">
        <v>167</v>
      </c>
      <c r="D112" s="15">
        <f>D113+D122+D126+D135</f>
        <v>10185325723</v>
      </c>
      <c r="E112" s="15">
        <v>9859290347</v>
      </c>
      <c r="F112" s="15">
        <v>9554146610</v>
      </c>
      <c r="G112" s="15">
        <v>6992014124.4399996</v>
      </c>
      <c r="H112" s="15">
        <v>6914768805.4399996</v>
      </c>
      <c r="I112" s="16">
        <f t="shared" si="18"/>
        <v>96.798969567917084</v>
      </c>
      <c r="J112" s="17">
        <f t="shared" si="19"/>
        <v>96.905013177821161</v>
      </c>
      <c r="K112" s="17">
        <f t="shared" si="20"/>
        <v>73.18303151347601</v>
      </c>
      <c r="L112" s="18">
        <f t="shared" si="21"/>
        <v>98.895235083550588</v>
      </c>
    </row>
    <row r="113" spans="2:12" ht="22.5" x14ac:dyDescent="0.2">
      <c r="B113" s="44" t="s">
        <v>168</v>
      </c>
      <c r="C113" s="45" t="s">
        <v>169</v>
      </c>
      <c r="D113" s="46">
        <f>D114+D115+D116+D117+D118+D119+D120+D121</f>
        <v>7597357554</v>
      </c>
      <c r="E113" s="46">
        <v>7597357554</v>
      </c>
      <c r="F113" s="46">
        <v>7523565367</v>
      </c>
      <c r="G113" s="46">
        <v>5564063493.3500004</v>
      </c>
      <c r="H113" s="46">
        <v>5545030593.3500004</v>
      </c>
      <c r="I113" s="47">
        <f t="shared" si="18"/>
        <v>100</v>
      </c>
      <c r="J113" s="48">
        <f t="shared" si="19"/>
        <v>99.028712463833585</v>
      </c>
      <c r="K113" s="48">
        <f t="shared" si="20"/>
        <v>73.955142567846849</v>
      </c>
      <c r="L113" s="49">
        <f t="shared" si="21"/>
        <v>99.657931653318698</v>
      </c>
    </row>
    <row r="114" spans="2:12" ht="22.5" x14ac:dyDescent="0.2">
      <c r="B114" s="20" t="s">
        <v>170</v>
      </c>
      <c r="C114" s="21" t="s">
        <v>171</v>
      </c>
      <c r="D114" s="39">
        <v>582569017</v>
      </c>
      <c r="E114" s="39">
        <v>582569017</v>
      </c>
      <c r="F114" s="39">
        <v>582569017</v>
      </c>
      <c r="G114" s="39">
        <v>217244466.66</v>
      </c>
      <c r="H114" s="39">
        <v>217244466.66</v>
      </c>
      <c r="I114" s="40">
        <f t="shared" si="18"/>
        <v>100</v>
      </c>
      <c r="J114" s="41">
        <f t="shared" si="19"/>
        <v>100</v>
      </c>
      <c r="K114" s="41">
        <f t="shared" si="20"/>
        <v>37.290769045481184</v>
      </c>
      <c r="L114" s="42">
        <f t="shared" si="21"/>
        <v>100</v>
      </c>
    </row>
    <row r="115" spans="2:12" ht="12.75" customHeight="1" x14ac:dyDescent="0.2">
      <c r="B115" s="20" t="s">
        <v>172</v>
      </c>
      <c r="C115" s="21" t="s">
        <v>173</v>
      </c>
      <c r="D115" s="39">
        <v>197500000</v>
      </c>
      <c r="E115" s="39">
        <v>197500000</v>
      </c>
      <c r="F115" s="39">
        <v>190000000</v>
      </c>
      <c r="G115" s="39">
        <v>122664436</v>
      </c>
      <c r="H115" s="39">
        <v>122664436</v>
      </c>
      <c r="I115" s="40">
        <f t="shared" si="18"/>
        <v>100</v>
      </c>
      <c r="J115" s="41">
        <f t="shared" si="19"/>
        <v>96.202531645569621</v>
      </c>
      <c r="K115" s="41">
        <f t="shared" si="20"/>
        <v>64.560229473684203</v>
      </c>
      <c r="L115" s="42">
        <f t="shared" si="21"/>
        <v>100</v>
      </c>
    </row>
    <row r="116" spans="2:12" ht="12.75" customHeight="1" x14ac:dyDescent="0.2">
      <c r="B116" s="20" t="s">
        <v>174</v>
      </c>
      <c r="C116" s="21" t="s">
        <v>175</v>
      </c>
      <c r="D116" s="39">
        <v>2645939721</v>
      </c>
      <c r="E116" s="39">
        <v>2645939721</v>
      </c>
      <c r="F116" s="39">
        <v>2645939721</v>
      </c>
      <c r="G116" s="39">
        <v>1854894989</v>
      </c>
      <c r="H116" s="39">
        <v>1854894989</v>
      </c>
      <c r="I116" s="40">
        <f t="shared" si="18"/>
        <v>100</v>
      </c>
      <c r="J116" s="41">
        <f t="shared" si="19"/>
        <v>100</v>
      </c>
      <c r="K116" s="41">
        <f t="shared" si="20"/>
        <v>70.103448475347946</v>
      </c>
      <c r="L116" s="42">
        <f t="shared" si="21"/>
        <v>100</v>
      </c>
    </row>
    <row r="117" spans="2:12" ht="12.75" customHeight="1" x14ac:dyDescent="0.2">
      <c r="B117" s="20" t="s">
        <v>176</v>
      </c>
      <c r="C117" s="21" t="s">
        <v>177</v>
      </c>
      <c r="D117" s="39">
        <v>3645560854</v>
      </c>
      <c r="E117" s="39">
        <v>3645560854</v>
      </c>
      <c r="F117" s="39">
        <v>3623060854</v>
      </c>
      <c r="G117" s="39">
        <v>2933428161</v>
      </c>
      <c r="H117" s="39">
        <v>2933428161</v>
      </c>
      <c r="I117" s="40">
        <f t="shared" si="18"/>
        <v>100</v>
      </c>
      <c r="J117" s="41">
        <f t="shared" si="19"/>
        <v>99.382811015887654</v>
      </c>
      <c r="K117" s="41">
        <f t="shared" si="20"/>
        <v>80.965467575886322</v>
      </c>
      <c r="L117" s="42">
        <f t="shared" si="21"/>
        <v>100</v>
      </c>
    </row>
    <row r="118" spans="2:12" ht="12.75" customHeight="1" x14ac:dyDescent="0.2">
      <c r="B118" s="20" t="s">
        <v>178</v>
      </c>
      <c r="C118" s="21" t="s">
        <v>179</v>
      </c>
      <c r="D118" s="39">
        <v>184476709</v>
      </c>
      <c r="E118" s="39">
        <v>184476709</v>
      </c>
      <c r="F118" s="39">
        <v>184476709</v>
      </c>
      <c r="G118" s="39">
        <v>162641860</v>
      </c>
      <c r="H118" s="39">
        <v>143608960</v>
      </c>
      <c r="I118" s="40">
        <f t="shared" si="18"/>
        <v>100</v>
      </c>
      <c r="J118" s="41">
        <f t="shared" si="19"/>
        <v>100</v>
      </c>
      <c r="K118" s="41">
        <f t="shared" si="20"/>
        <v>88.163899324548339</v>
      </c>
      <c r="L118" s="42">
        <f t="shared" si="21"/>
        <v>88.297662114783975</v>
      </c>
    </row>
    <row r="119" spans="2:12" ht="12.75" customHeight="1" x14ac:dyDescent="0.2">
      <c r="B119" s="20" t="s">
        <v>180</v>
      </c>
      <c r="C119" s="21" t="s">
        <v>181</v>
      </c>
      <c r="D119" s="39">
        <v>143199384</v>
      </c>
      <c r="E119" s="39">
        <v>143199384</v>
      </c>
      <c r="F119" s="39">
        <v>140339384</v>
      </c>
      <c r="G119" s="39">
        <v>132053384</v>
      </c>
      <c r="H119" s="39">
        <v>132053384</v>
      </c>
      <c r="I119" s="40">
        <f t="shared" si="18"/>
        <v>100</v>
      </c>
      <c r="J119" s="41">
        <f t="shared" si="19"/>
        <v>98.002784704716333</v>
      </c>
      <c r="K119" s="41">
        <f t="shared" si="20"/>
        <v>94.095741506176196</v>
      </c>
      <c r="L119" s="42">
        <f t="shared" si="21"/>
        <v>100</v>
      </c>
    </row>
    <row r="120" spans="2:12" ht="22.5" x14ac:dyDescent="0.2">
      <c r="B120" s="20" t="s">
        <v>182</v>
      </c>
      <c r="C120" s="21" t="s">
        <v>183</v>
      </c>
      <c r="D120" s="39">
        <v>26000000</v>
      </c>
      <c r="E120" s="39">
        <v>26000000</v>
      </c>
      <c r="F120" s="39">
        <v>26000000</v>
      </c>
      <c r="G120" s="39">
        <v>10432220</v>
      </c>
      <c r="H120" s="39">
        <v>10432220</v>
      </c>
      <c r="I120" s="40">
        <f t="shared" si="18"/>
        <v>100</v>
      </c>
      <c r="J120" s="41">
        <f t="shared" si="19"/>
        <v>100</v>
      </c>
      <c r="K120" s="41">
        <f t="shared" si="20"/>
        <v>40.123923076923077</v>
      </c>
      <c r="L120" s="42">
        <f t="shared" si="21"/>
        <v>100</v>
      </c>
    </row>
    <row r="121" spans="2:12" ht="12.75" customHeight="1" x14ac:dyDescent="0.2">
      <c r="B121" s="20" t="s">
        <v>184</v>
      </c>
      <c r="C121" s="21" t="s">
        <v>81</v>
      </c>
      <c r="D121" s="39">
        <v>172111869</v>
      </c>
      <c r="E121" s="39">
        <v>172111869</v>
      </c>
      <c r="F121" s="39">
        <v>131179682</v>
      </c>
      <c r="G121" s="39">
        <v>130703976.69</v>
      </c>
      <c r="H121" s="39">
        <v>130703976.69</v>
      </c>
      <c r="I121" s="40">
        <f t="shared" si="18"/>
        <v>100</v>
      </c>
      <c r="J121" s="41">
        <f t="shared" si="19"/>
        <v>76.217684905856203</v>
      </c>
      <c r="K121" s="41">
        <f t="shared" si="20"/>
        <v>99.637363574337684</v>
      </c>
      <c r="L121" s="42">
        <f t="shared" si="21"/>
        <v>100</v>
      </c>
    </row>
    <row r="122" spans="2:12" ht="22.5" x14ac:dyDescent="0.2">
      <c r="B122" s="44" t="s">
        <v>185</v>
      </c>
      <c r="C122" s="45" t="s">
        <v>186</v>
      </c>
      <c r="D122" s="46">
        <f>D123+D124+D125</f>
        <v>1215071749</v>
      </c>
      <c r="E122" s="46">
        <v>1205216304</v>
      </c>
      <c r="F122" s="46">
        <v>1023503262</v>
      </c>
      <c r="G122" s="46">
        <v>574511421.09000003</v>
      </c>
      <c r="H122" s="46">
        <v>574511421.09000003</v>
      </c>
      <c r="I122" s="47">
        <f t="shared" si="18"/>
        <v>99.18890016098959</v>
      </c>
      <c r="J122" s="48">
        <f t="shared" si="19"/>
        <v>84.922785943327227</v>
      </c>
      <c r="K122" s="48">
        <f t="shared" si="20"/>
        <v>56.131860290055435</v>
      </c>
      <c r="L122" s="49">
        <f t="shared" si="21"/>
        <v>100</v>
      </c>
    </row>
    <row r="123" spans="2:12" ht="12.75" customHeight="1" x14ac:dyDescent="0.2">
      <c r="B123" s="20" t="s">
        <v>187</v>
      </c>
      <c r="C123" s="21" t="s">
        <v>85</v>
      </c>
      <c r="D123" s="39">
        <v>1136755749</v>
      </c>
      <c r="E123" s="39">
        <v>1136755749</v>
      </c>
      <c r="F123" s="39">
        <v>1020911307</v>
      </c>
      <c r="G123" s="39">
        <v>571919466.09000003</v>
      </c>
      <c r="H123" s="39">
        <v>571919466.09000003</v>
      </c>
      <c r="I123" s="40">
        <f t="shared" si="18"/>
        <v>100</v>
      </c>
      <c r="J123" s="41">
        <f t="shared" si="19"/>
        <v>89.809205530571717</v>
      </c>
      <c r="K123" s="41">
        <f t="shared" si="20"/>
        <v>56.020485047874978</v>
      </c>
      <c r="L123" s="42">
        <f t="shared" si="21"/>
        <v>100</v>
      </c>
    </row>
    <row r="124" spans="2:12" ht="12.75" customHeight="1" x14ac:dyDescent="0.2">
      <c r="B124" s="20" t="s">
        <v>188</v>
      </c>
      <c r="C124" s="21" t="s">
        <v>189</v>
      </c>
      <c r="D124" s="39">
        <v>65000000</v>
      </c>
      <c r="E124" s="39">
        <v>55144555</v>
      </c>
      <c r="F124" s="39">
        <v>2591955</v>
      </c>
      <c r="G124" s="39">
        <v>2591955</v>
      </c>
      <c r="H124" s="39">
        <v>2591955</v>
      </c>
      <c r="I124" s="40">
        <f t="shared" si="18"/>
        <v>84.83777692307693</v>
      </c>
      <c r="J124" s="41">
        <f t="shared" si="19"/>
        <v>4.7002918057820944</v>
      </c>
      <c r="K124" s="41">
        <f t="shared" si="20"/>
        <v>100</v>
      </c>
      <c r="L124" s="42">
        <f t="shared" si="21"/>
        <v>100</v>
      </c>
    </row>
    <row r="125" spans="2:12" ht="12.75" customHeight="1" thickBot="1" x14ac:dyDescent="0.25">
      <c r="B125" s="50" t="s">
        <v>190</v>
      </c>
      <c r="C125" s="22" t="s">
        <v>191</v>
      </c>
      <c r="D125" s="23">
        <v>13316000</v>
      </c>
      <c r="E125" s="23">
        <v>13316000</v>
      </c>
      <c r="F125" s="23">
        <v>0</v>
      </c>
      <c r="G125" s="23">
        <v>0</v>
      </c>
      <c r="H125" s="23">
        <v>0</v>
      </c>
      <c r="I125" s="24">
        <f t="shared" si="18"/>
        <v>100</v>
      </c>
      <c r="J125" s="25">
        <f t="shared" si="19"/>
        <v>0</v>
      </c>
      <c r="K125" s="23">
        <v>0</v>
      </c>
      <c r="L125" s="59">
        <v>0</v>
      </c>
    </row>
    <row r="126" spans="2:12" ht="22.5" x14ac:dyDescent="0.2">
      <c r="B126" s="33" t="s">
        <v>192</v>
      </c>
      <c r="C126" s="34" t="s">
        <v>193</v>
      </c>
      <c r="D126" s="35">
        <f>D127+D128+D129+D130+D131+D132+D133+D134</f>
        <v>1057638720</v>
      </c>
      <c r="E126" s="35">
        <v>789458789</v>
      </c>
      <c r="F126" s="35">
        <v>747419162</v>
      </c>
      <c r="G126" s="35">
        <v>747418616</v>
      </c>
      <c r="H126" s="35">
        <v>689206197</v>
      </c>
      <c r="I126" s="36">
        <f t="shared" si="18"/>
        <v>74.643521844586019</v>
      </c>
      <c r="J126" s="37">
        <f t="shared" si="19"/>
        <v>94.674880109542997</v>
      </c>
      <c r="K126" s="37">
        <f t="shared" si="20"/>
        <v>99.999926948621635</v>
      </c>
      <c r="L126" s="38">
        <f t="shared" si="21"/>
        <v>92.211537449851264</v>
      </c>
    </row>
    <row r="127" spans="2:12" ht="12.75" customHeight="1" x14ac:dyDescent="0.2">
      <c r="B127" s="20" t="s">
        <v>194</v>
      </c>
      <c r="C127" s="21" t="s">
        <v>195</v>
      </c>
      <c r="D127" s="39">
        <v>58882300</v>
      </c>
      <c r="E127" s="39">
        <v>53175005</v>
      </c>
      <c r="F127" s="39">
        <v>53175005</v>
      </c>
      <c r="G127" s="39">
        <v>53175005</v>
      </c>
      <c r="H127" s="39">
        <v>53175005</v>
      </c>
      <c r="I127" s="40">
        <f t="shared" si="18"/>
        <v>90.307282494060175</v>
      </c>
      <c r="J127" s="41">
        <f t="shared" si="19"/>
        <v>100</v>
      </c>
      <c r="K127" s="41">
        <f t="shared" si="20"/>
        <v>100</v>
      </c>
      <c r="L127" s="42">
        <f t="shared" si="21"/>
        <v>100</v>
      </c>
    </row>
    <row r="128" spans="2:12" ht="22.5" x14ac:dyDescent="0.2">
      <c r="B128" s="20" t="s">
        <v>196</v>
      </c>
      <c r="C128" s="21" t="s">
        <v>197</v>
      </c>
      <c r="D128" s="39">
        <v>119790100</v>
      </c>
      <c r="E128" s="39">
        <v>117363852</v>
      </c>
      <c r="F128" s="39">
        <v>117363852</v>
      </c>
      <c r="G128" s="39">
        <v>117363852</v>
      </c>
      <c r="H128" s="39">
        <v>117363852</v>
      </c>
      <c r="I128" s="40">
        <f t="shared" si="18"/>
        <v>97.974583876296961</v>
      </c>
      <c r="J128" s="41">
        <f t="shared" si="19"/>
        <v>100</v>
      </c>
      <c r="K128" s="41">
        <f t="shared" si="20"/>
        <v>100</v>
      </c>
      <c r="L128" s="42">
        <f t="shared" si="21"/>
        <v>100</v>
      </c>
    </row>
    <row r="129" spans="2:12" ht="12.75" customHeight="1" x14ac:dyDescent="0.2">
      <c r="B129" s="20" t="s">
        <v>198</v>
      </c>
      <c r="C129" s="21" t="s">
        <v>199</v>
      </c>
      <c r="D129" s="39">
        <v>25000000</v>
      </c>
      <c r="E129" s="39">
        <v>0</v>
      </c>
      <c r="F129" s="39">
        <v>0</v>
      </c>
      <c r="G129" s="39">
        <v>0</v>
      </c>
      <c r="H129" s="39">
        <v>0</v>
      </c>
      <c r="I129" s="40">
        <f t="shared" si="18"/>
        <v>0</v>
      </c>
      <c r="J129" s="39">
        <v>0</v>
      </c>
      <c r="K129" s="39">
        <v>0</v>
      </c>
      <c r="L129" s="43">
        <v>0</v>
      </c>
    </row>
    <row r="130" spans="2:12" ht="12.75" customHeight="1" x14ac:dyDescent="0.2">
      <c r="B130" s="20" t="s">
        <v>200</v>
      </c>
      <c r="C130" s="21" t="s">
        <v>201</v>
      </c>
      <c r="D130" s="39">
        <v>348000000</v>
      </c>
      <c r="E130" s="39">
        <v>135799675</v>
      </c>
      <c r="F130" s="39">
        <v>135799675</v>
      </c>
      <c r="G130" s="39">
        <v>135799675</v>
      </c>
      <c r="H130" s="39">
        <v>135799675</v>
      </c>
      <c r="I130" s="40">
        <f t="shared" si="18"/>
        <v>39.022895114942528</v>
      </c>
      <c r="J130" s="41">
        <f t="shared" si="19"/>
        <v>100</v>
      </c>
      <c r="K130" s="41">
        <f t="shared" si="20"/>
        <v>100</v>
      </c>
      <c r="L130" s="42">
        <f t="shared" si="21"/>
        <v>100</v>
      </c>
    </row>
    <row r="131" spans="2:12" ht="22.5" x14ac:dyDescent="0.2">
      <c r="B131" s="20" t="s">
        <v>202</v>
      </c>
      <c r="C131" s="21" t="s">
        <v>203</v>
      </c>
      <c r="D131" s="39">
        <v>209004817</v>
      </c>
      <c r="E131" s="39">
        <v>208909900</v>
      </c>
      <c r="F131" s="39">
        <v>166870273</v>
      </c>
      <c r="G131" s="39">
        <v>166869727</v>
      </c>
      <c r="H131" s="39">
        <v>166869727</v>
      </c>
      <c r="I131" s="40">
        <f t="shared" si="18"/>
        <v>99.954586214154091</v>
      </c>
      <c r="J131" s="41">
        <f t="shared" si="19"/>
        <v>79.87667075614894</v>
      </c>
      <c r="K131" s="41">
        <f t="shared" si="20"/>
        <v>99.999672799720301</v>
      </c>
      <c r="L131" s="42">
        <f t="shared" si="21"/>
        <v>100</v>
      </c>
    </row>
    <row r="132" spans="2:12" ht="22.5" x14ac:dyDescent="0.2">
      <c r="B132" s="20" t="s">
        <v>204</v>
      </c>
      <c r="C132" s="21" t="s">
        <v>205</v>
      </c>
      <c r="D132" s="39">
        <v>1000000</v>
      </c>
      <c r="E132" s="39">
        <v>1000000</v>
      </c>
      <c r="F132" s="39">
        <v>1000000</v>
      </c>
      <c r="G132" s="39">
        <v>1000000</v>
      </c>
      <c r="H132" s="39">
        <v>1000000</v>
      </c>
      <c r="I132" s="40">
        <f t="shared" si="18"/>
        <v>100</v>
      </c>
      <c r="J132" s="41">
        <f t="shared" si="19"/>
        <v>100</v>
      </c>
      <c r="K132" s="41">
        <f t="shared" si="20"/>
        <v>100</v>
      </c>
      <c r="L132" s="42">
        <f t="shared" si="21"/>
        <v>100</v>
      </c>
    </row>
    <row r="133" spans="2:12" ht="22.5" x14ac:dyDescent="0.2">
      <c r="B133" s="20" t="s">
        <v>206</v>
      </c>
      <c r="C133" s="21" t="s">
        <v>207</v>
      </c>
      <c r="D133" s="39">
        <v>58212420</v>
      </c>
      <c r="E133" s="39">
        <v>58212419</v>
      </c>
      <c r="F133" s="39">
        <v>58212419</v>
      </c>
      <c r="G133" s="39">
        <v>58212419</v>
      </c>
      <c r="H133" s="39">
        <v>0</v>
      </c>
      <c r="I133" s="40">
        <f t="shared" si="18"/>
        <v>99.999998282153541</v>
      </c>
      <c r="J133" s="41">
        <f t="shared" si="19"/>
        <v>100</v>
      </c>
      <c r="K133" s="41">
        <f t="shared" si="20"/>
        <v>100</v>
      </c>
      <c r="L133" s="42">
        <f t="shared" si="21"/>
        <v>0</v>
      </c>
    </row>
    <row r="134" spans="2:12" ht="12.75" customHeight="1" x14ac:dyDescent="0.2">
      <c r="B134" s="20" t="s">
        <v>208</v>
      </c>
      <c r="C134" s="21" t="s">
        <v>209</v>
      </c>
      <c r="D134" s="39">
        <v>237749083</v>
      </c>
      <c r="E134" s="39">
        <v>214997938</v>
      </c>
      <c r="F134" s="39">
        <v>214997938</v>
      </c>
      <c r="G134" s="39">
        <v>214997938</v>
      </c>
      <c r="H134" s="39">
        <v>214997938</v>
      </c>
      <c r="I134" s="40">
        <f t="shared" si="18"/>
        <v>90.430606624043222</v>
      </c>
      <c r="J134" s="41">
        <f t="shared" si="19"/>
        <v>100</v>
      </c>
      <c r="K134" s="41">
        <f t="shared" si="20"/>
        <v>100</v>
      </c>
      <c r="L134" s="42">
        <f t="shared" si="21"/>
        <v>100</v>
      </c>
    </row>
    <row r="135" spans="2:12" ht="22.5" x14ac:dyDescent="0.2">
      <c r="B135" s="44" t="s">
        <v>210</v>
      </c>
      <c r="C135" s="45" t="s">
        <v>211</v>
      </c>
      <c r="D135" s="46">
        <f>D136+D137+D138</f>
        <v>315257700</v>
      </c>
      <c r="E135" s="46">
        <v>267257700</v>
      </c>
      <c r="F135" s="46">
        <v>259658819</v>
      </c>
      <c r="G135" s="46">
        <v>106020594</v>
      </c>
      <c r="H135" s="46">
        <v>106020594</v>
      </c>
      <c r="I135" s="47">
        <f t="shared" si="18"/>
        <v>84.774360784843637</v>
      </c>
      <c r="J135" s="48">
        <f t="shared" si="19"/>
        <v>97.156721396614572</v>
      </c>
      <c r="K135" s="48">
        <f t="shared" si="20"/>
        <v>40.830731037099881</v>
      </c>
      <c r="L135" s="49">
        <f t="shared" si="21"/>
        <v>100</v>
      </c>
    </row>
    <row r="136" spans="2:12" ht="12.75" customHeight="1" x14ac:dyDescent="0.2">
      <c r="B136" s="20" t="s">
        <v>212</v>
      </c>
      <c r="C136" s="21" t="s">
        <v>213</v>
      </c>
      <c r="D136" s="39">
        <v>93000000</v>
      </c>
      <c r="E136" s="39">
        <v>93000000</v>
      </c>
      <c r="F136" s="39">
        <v>88246564</v>
      </c>
      <c r="G136" s="39">
        <v>33900000</v>
      </c>
      <c r="H136" s="39">
        <v>33900000</v>
      </c>
      <c r="I136" s="40">
        <f t="shared" si="18"/>
        <v>100</v>
      </c>
      <c r="J136" s="41">
        <f t="shared" si="19"/>
        <v>94.888778494623665</v>
      </c>
      <c r="K136" s="41">
        <f t="shared" si="20"/>
        <v>38.415093419387979</v>
      </c>
      <c r="L136" s="42">
        <f t="shared" si="21"/>
        <v>100</v>
      </c>
    </row>
    <row r="137" spans="2:12" ht="12.75" customHeight="1" x14ac:dyDescent="0.2">
      <c r="B137" s="20" t="s">
        <v>214</v>
      </c>
      <c r="C137" s="21" t="s">
        <v>215</v>
      </c>
      <c r="D137" s="39">
        <v>21506000</v>
      </c>
      <c r="E137" s="39">
        <v>21506000</v>
      </c>
      <c r="F137" s="39">
        <v>21506000</v>
      </c>
      <c r="G137" s="39">
        <v>2745000</v>
      </c>
      <c r="H137" s="39">
        <v>2745000</v>
      </c>
      <c r="I137" s="40">
        <f t="shared" si="18"/>
        <v>100</v>
      </c>
      <c r="J137" s="41">
        <f t="shared" si="19"/>
        <v>100</v>
      </c>
      <c r="K137" s="41">
        <f t="shared" si="20"/>
        <v>12.763879847484422</v>
      </c>
      <c r="L137" s="42">
        <f t="shared" si="21"/>
        <v>100</v>
      </c>
    </row>
    <row r="138" spans="2:12" ht="22.5" x14ac:dyDescent="0.2">
      <c r="B138" s="20" t="s">
        <v>216</v>
      </c>
      <c r="C138" s="21" t="s">
        <v>217</v>
      </c>
      <c r="D138" s="39">
        <v>200751700</v>
      </c>
      <c r="E138" s="39">
        <v>152751700</v>
      </c>
      <c r="F138" s="39">
        <v>149906255</v>
      </c>
      <c r="G138" s="39">
        <v>69375594</v>
      </c>
      <c r="H138" s="39">
        <v>69375594</v>
      </c>
      <c r="I138" s="40">
        <f t="shared" si="18"/>
        <v>76.089866237745426</v>
      </c>
      <c r="J138" s="41">
        <f t="shared" si="19"/>
        <v>98.137208947592725</v>
      </c>
      <c r="K138" s="41">
        <f t="shared" si="20"/>
        <v>46.279319031750873</v>
      </c>
      <c r="L138" s="42">
        <f t="shared" si="21"/>
        <v>100</v>
      </c>
    </row>
    <row r="139" spans="2:12" ht="12.75" customHeight="1" x14ac:dyDescent="0.2">
      <c r="B139" s="20"/>
      <c r="C139" s="21"/>
      <c r="D139" s="39"/>
      <c r="E139" s="39"/>
      <c r="F139" s="39"/>
      <c r="G139" s="39"/>
      <c r="H139" s="39"/>
      <c r="I139" s="40"/>
      <c r="J139" s="41"/>
      <c r="K139" s="41"/>
      <c r="L139" s="42"/>
    </row>
    <row r="140" spans="2:12" ht="12.75" customHeight="1" x14ac:dyDescent="0.2">
      <c r="B140" s="57" t="s">
        <v>218</v>
      </c>
      <c r="C140" s="58" t="s">
        <v>219</v>
      </c>
      <c r="D140" s="15">
        <f>D142+D148</f>
        <v>65209927847</v>
      </c>
      <c r="E140" s="15">
        <v>34748218447</v>
      </c>
      <c r="F140" s="15">
        <v>34660361671</v>
      </c>
      <c r="G140" s="15">
        <v>34660361671</v>
      </c>
      <c r="H140" s="15">
        <v>34660361671</v>
      </c>
      <c r="I140" s="16">
        <f t="shared" ref="I140:I206" si="22">E140/D140*100</f>
        <v>53.286699731563345</v>
      </c>
      <c r="J140" s="17">
        <f t="shared" ref="J140:J206" si="23">F140/E140*100</f>
        <v>99.747161782886778</v>
      </c>
      <c r="K140" s="17">
        <f t="shared" ref="K140:K206" si="24">G140/F140*100</f>
        <v>100</v>
      </c>
      <c r="L140" s="18">
        <f t="shared" ref="L140:L206" si="25">H140/G140*100</f>
        <v>100</v>
      </c>
    </row>
    <row r="141" spans="2:12" ht="12.75" customHeight="1" x14ac:dyDescent="0.2">
      <c r="B141" s="57"/>
      <c r="C141" s="58"/>
      <c r="D141" s="15"/>
      <c r="E141" s="15"/>
      <c r="F141" s="15"/>
      <c r="G141" s="15"/>
      <c r="H141" s="15"/>
      <c r="I141" s="16"/>
      <c r="J141" s="17"/>
      <c r="K141" s="17"/>
      <c r="L141" s="18"/>
    </row>
    <row r="142" spans="2:12" ht="12.75" customHeight="1" x14ac:dyDescent="0.2">
      <c r="B142" s="57" t="s">
        <v>220</v>
      </c>
      <c r="C142" s="58" t="s">
        <v>221</v>
      </c>
      <c r="D142" s="15">
        <f>D143+D146</f>
        <v>46349332079</v>
      </c>
      <c r="E142" s="15">
        <v>26781830584</v>
      </c>
      <c r="F142" s="15">
        <v>26758069652</v>
      </c>
      <c r="G142" s="15">
        <v>26758069652</v>
      </c>
      <c r="H142" s="15">
        <v>26758069652</v>
      </c>
      <c r="I142" s="16">
        <f t="shared" si="22"/>
        <v>57.782559926325973</v>
      </c>
      <c r="J142" s="17">
        <f t="shared" si="23"/>
        <v>99.911279656834978</v>
      </c>
      <c r="K142" s="17">
        <f t="shared" si="24"/>
        <v>100</v>
      </c>
      <c r="L142" s="18">
        <f t="shared" si="25"/>
        <v>100</v>
      </c>
    </row>
    <row r="143" spans="2:12" ht="12.75" customHeight="1" x14ac:dyDescent="0.2">
      <c r="B143" s="57" t="s">
        <v>222</v>
      </c>
      <c r="C143" s="58" t="s">
        <v>223</v>
      </c>
      <c r="D143" s="15">
        <f>D144+D145</f>
        <v>46274332079</v>
      </c>
      <c r="E143" s="15">
        <v>26725700364</v>
      </c>
      <c r="F143" s="15">
        <v>26701939432</v>
      </c>
      <c r="G143" s="15">
        <v>26701939432</v>
      </c>
      <c r="H143" s="15">
        <v>26701939432</v>
      </c>
      <c r="I143" s="16">
        <f t="shared" si="22"/>
        <v>57.754913281889444</v>
      </c>
      <c r="J143" s="17">
        <f t="shared" si="23"/>
        <v>99.911093323368974</v>
      </c>
      <c r="K143" s="17">
        <f t="shared" si="24"/>
        <v>100</v>
      </c>
      <c r="L143" s="18">
        <f t="shared" si="25"/>
        <v>100</v>
      </c>
    </row>
    <row r="144" spans="2:12" ht="22.5" x14ac:dyDescent="0.2">
      <c r="B144" s="20" t="s">
        <v>224</v>
      </c>
      <c r="C144" s="21" t="s">
        <v>225</v>
      </c>
      <c r="D144" s="39">
        <v>42761718477</v>
      </c>
      <c r="E144" s="39">
        <v>26725700364</v>
      </c>
      <c r="F144" s="39">
        <v>26701939432</v>
      </c>
      <c r="G144" s="39">
        <v>26701939432</v>
      </c>
      <c r="H144" s="39">
        <v>26701939432</v>
      </c>
      <c r="I144" s="40">
        <f t="shared" si="22"/>
        <v>62.49912612463131</v>
      </c>
      <c r="J144" s="41">
        <f t="shared" si="23"/>
        <v>99.911093323368974</v>
      </c>
      <c r="K144" s="41">
        <f t="shared" si="24"/>
        <v>100</v>
      </c>
      <c r="L144" s="42">
        <f t="shared" si="25"/>
        <v>100</v>
      </c>
    </row>
    <row r="145" spans="2:12" ht="22.5" x14ac:dyDescent="0.2">
      <c r="B145" s="20" t="s">
        <v>226</v>
      </c>
      <c r="C145" s="21" t="s">
        <v>227</v>
      </c>
      <c r="D145" s="39">
        <v>3512613602</v>
      </c>
      <c r="E145" s="39">
        <v>0</v>
      </c>
      <c r="F145" s="39">
        <v>0</v>
      </c>
      <c r="G145" s="39">
        <v>0</v>
      </c>
      <c r="H145" s="39">
        <v>0</v>
      </c>
      <c r="I145" s="40">
        <f t="shared" si="22"/>
        <v>0</v>
      </c>
      <c r="J145" s="39">
        <v>0</v>
      </c>
      <c r="K145" s="39">
        <v>0</v>
      </c>
      <c r="L145" s="43">
        <v>0</v>
      </c>
    </row>
    <row r="146" spans="2:12" ht="22.5" x14ac:dyDescent="0.2">
      <c r="B146" s="57" t="s">
        <v>228</v>
      </c>
      <c r="C146" s="58" t="s">
        <v>229</v>
      </c>
      <c r="D146" s="15">
        <f>D147</f>
        <v>75000000</v>
      </c>
      <c r="E146" s="15">
        <v>56130220</v>
      </c>
      <c r="F146" s="15">
        <v>56130220</v>
      </c>
      <c r="G146" s="15">
        <v>56130220</v>
      </c>
      <c r="H146" s="15">
        <v>56130220</v>
      </c>
      <c r="I146" s="16">
        <f t="shared" si="22"/>
        <v>74.840293333333335</v>
      </c>
      <c r="J146" s="17">
        <f t="shared" si="23"/>
        <v>100</v>
      </c>
      <c r="K146" s="17">
        <f t="shared" si="24"/>
        <v>100</v>
      </c>
      <c r="L146" s="18">
        <f t="shared" si="25"/>
        <v>100</v>
      </c>
    </row>
    <row r="147" spans="2:12" ht="22.5" x14ac:dyDescent="0.2">
      <c r="B147" s="20" t="s">
        <v>230</v>
      </c>
      <c r="C147" s="21" t="s">
        <v>231</v>
      </c>
      <c r="D147" s="39">
        <v>75000000</v>
      </c>
      <c r="E147" s="39">
        <v>56130220</v>
      </c>
      <c r="F147" s="39">
        <v>56130220</v>
      </c>
      <c r="G147" s="39">
        <v>56130220</v>
      </c>
      <c r="H147" s="39">
        <v>56130220</v>
      </c>
      <c r="I147" s="40">
        <f t="shared" si="22"/>
        <v>74.840293333333335</v>
      </c>
      <c r="J147" s="41">
        <f t="shared" si="23"/>
        <v>100</v>
      </c>
      <c r="K147" s="41">
        <f t="shared" si="24"/>
        <v>100</v>
      </c>
      <c r="L147" s="42">
        <f t="shared" si="25"/>
        <v>100</v>
      </c>
    </row>
    <row r="148" spans="2:12" ht="22.5" x14ac:dyDescent="0.2">
      <c r="B148" s="57" t="s">
        <v>232</v>
      </c>
      <c r="C148" s="58" t="s">
        <v>229</v>
      </c>
      <c r="D148" s="15">
        <f>D149+D151</f>
        <v>18860595768</v>
      </c>
      <c r="E148" s="15">
        <v>7966387863</v>
      </c>
      <c r="F148" s="15">
        <v>7902292019</v>
      </c>
      <c r="G148" s="15">
        <v>7902292019</v>
      </c>
      <c r="H148" s="15">
        <v>7902292019</v>
      </c>
      <c r="I148" s="16">
        <f t="shared" si="22"/>
        <v>42.238262041097578</v>
      </c>
      <c r="J148" s="17">
        <f t="shared" si="23"/>
        <v>99.195421499652383</v>
      </c>
      <c r="K148" s="17">
        <f t="shared" si="24"/>
        <v>100</v>
      </c>
      <c r="L148" s="18">
        <f t="shared" si="25"/>
        <v>100</v>
      </c>
    </row>
    <row r="149" spans="2:12" ht="23.25" thickBot="1" x14ac:dyDescent="0.25">
      <c r="B149" s="27" t="s">
        <v>233</v>
      </c>
      <c r="C149" s="28" t="s">
        <v>234</v>
      </c>
      <c r="D149" s="29">
        <f>D150</f>
        <v>18855494436</v>
      </c>
      <c r="E149" s="29">
        <v>7961286531</v>
      </c>
      <c r="F149" s="29">
        <v>7897190687</v>
      </c>
      <c r="G149" s="29">
        <v>7897190687</v>
      </c>
      <c r="H149" s="29">
        <v>7897190687</v>
      </c>
      <c r="I149" s="30">
        <f t="shared" si="22"/>
        <v>42.22263467034761</v>
      </c>
      <c r="J149" s="31">
        <f t="shared" si="23"/>
        <v>99.194905952066662</v>
      </c>
      <c r="K149" s="31">
        <f t="shared" si="24"/>
        <v>100</v>
      </c>
      <c r="L149" s="32">
        <f t="shared" si="25"/>
        <v>100</v>
      </c>
    </row>
    <row r="150" spans="2:12" ht="33.75" x14ac:dyDescent="0.2">
      <c r="B150" s="51" t="s">
        <v>235</v>
      </c>
      <c r="C150" s="52" t="s">
        <v>236</v>
      </c>
      <c r="D150" s="53">
        <v>18855494436</v>
      </c>
      <c r="E150" s="53">
        <v>7961286531</v>
      </c>
      <c r="F150" s="53">
        <v>7897190687</v>
      </c>
      <c r="G150" s="53">
        <v>7897190687</v>
      </c>
      <c r="H150" s="53">
        <v>7897190687</v>
      </c>
      <c r="I150" s="54">
        <f t="shared" si="22"/>
        <v>42.22263467034761</v>
      </c>
      <c r="J150" s="55">
        <f t="shared" si="23"/>
        <v>99.194905952066662</v>
      </c>
      <c r="K150" s="55">
        <f t="shared" si="24"/>
        <v>100</v>
      </c>
      <c r="L150" s="56">
        <f t="shared" si="25"/>
        <v>100</v>
      </c>
    </row>
    <row r="151" spans="2:12" ht="22.5" x14ac:dyDescent="0.2">
      <c r="B151" s="57" t="s">
        <v>237</v>
      </c>
      <c r="C151" s="58" t="s">
        <v>238</v>
      </c>
      <c r="D151" s="15">
        <f>D152</f>
        <v>5101332</v>
      </c>
      <c r="E151" s="15">
        <v>5101332</v>
      </c>
      <c r="F151" s="15">
        <v>5101332</v>
      </c>
      <c r="G151" s="15">
        <v>5101332</v>
      </c>
      <c r="H151" s="15">
        <v>5101332</v>
      </c>
      <c r="I151" s="16">
        <f t="shared" si="22"/>
        <v>100</v>
      </c>
      <c r="J151" s="17">
        <f t="shared" si="23"/>
        <v>100</v>
      </c>
      <c r="K151" s="17">
        <f t="shared" si="24"/>
        <v>100</v>
      </c>
      <c r="L151" s="18">
        <f t="shared" si="25"/>
        <v>100</v>
      </c>
    </row>
    <row r="152" spans="2:12" ht="33.75" x14ac:dyDescent="0.2">
      <c r="B152" s="20" t="s">
        <v>239</v>
      </c>
      <c r="C152" s="21" t="s">
        <v>240</v>
      </c>
      <c r="D152" s="39">
        <v>5101332</v>
      </c>
      <c r="E152" s="39">
        <v>5101332</v>
      </c>
      <c r="F152" s="39">
        <v>5101332</v>
      </c>
      <c r="G152" s="39">
        <v>5101332</v>
      </c>
      <c r="H152" s="39">
        <v>5101332</v>
      </c>
      <c r="I152" s="40">
        <f t="shared" si="22"/>
        <v>100</v>
      </c>
      <c r="J152" s="41">
        <f t="shared" si="23"/>
        <v>100</v>
      </c>
      <c r="K152" s="41">
        <f t="shared" si="24"/>
        <v>100</v>
      </c>
      <c r="L152" s="42">
        <f t="shared" si="25"/>
        <v>100</v>
      </c>
    </row>
    <row r="153" spans="2:12" ht="12.75" customHeight="1" x14ac:dyDescent="0.2">
      <c r="B153" s="20"/>
      <c r="C153" s="21"/>
      <c r="D153" s="39"/>
      <c r="E153" s="39"/>
      <c r="F153" s="39"/>
      <c r="G153" s="39"/>
      <c r="H153" s="39"/>
      <c r="I153" s="40"/>
      <c r="J153" s="41"/>
      <c r="K153" s="41"/>
      <c r="L153" s="42"/>
    </row>
    <row r="154" spans="2:12" ht="12.75" customHeight="1" x14ac:dyDescent="0.2">
      <c r="B154" s="57" t="s">
        <v>241</v>
      </c>
      <c r="C154" s="58" t="s">
        <v>242</v>
      </c>
      <c r="D154" s="15">
        <f>D156+D175+D201+D206</f>
        <v>55026213576</v>
      </c>
      <c r="E154" s="15">
        <v>31865090343</v>
      </c>
      <c r="F154" s="15">
        <v>26818774324</v>
      </c>
      <c r="G154" s="15">
        <v>17448003075.93</v>
      </c>
      <c r="H154" s="15">
        <v>17095362854.91</v>
      </c>
      <c r="I154" s="16">
        <f t="shared" si="22"/>
        <v>57.90892789486454</v>
      </c>
      <c r="J154" s="17">
        <f t="shared" si="23"/>
        <v>84.163496903097425</v>
      </c>
      <c r="K154" s="17">
        <f t="shared" si="24"/>
        <v>65.058913077604231</v>
      </c>
      <c r="L154" s="18">
        <f t="shared" si="25"/>
        <v>97.97890784701616</v>
      </c>
    </row>
    <row r="155" spans="2:12" ht="12.75" customHeight="1" x14ac:dyDescent="0.2">
      <c r="B155" s="57"/>
      <c r="C155" s="58"/>
      <c r="D155" s="15"/>
      <c r="E155" s="15"/>
      <c r="F155" s="15"/>
      <c r="G155" s="15"/>
      <c r="H155" s="15"/>
      <c r="I155" s="16"/>
      <c r="J155" s="17"/>
      <c r="K155" s="17"/>
      <c r="L155" s="18"/>
    </row>
    <row r="156" spans="2:12" ht="22.5" x14ac:dyDescent="0.2">
      <c r="B156" s="66" t="s">
        <v>243</v>
      </c>
      <c r="C156" s="4" t="s">
        <v>244</v>
      </c>
      <c r="D156" s="67">
        <f>D157+D160+D171</f>
        <v>11845382230</v>
      </c>
      <c r="E156" s="67">
        <v>4307341493</v>
      </c>
      <c r="F156" s="67">
        <v>1857289704</v>
      </c>
      <c r="G156" s="67">
        <v>1026703467.24</v>
      </c>
      <c r="H156" s="67">
        <v>984537061.03999996</v>
      </c>
      <c r="I156" s="16">
        <f t="shared" si="22"/>
        <v>36.363043499694648</v>
      </c>
      <c r="J156" s="17">
        <f t="shared" si="23"/>
        <v>43.119165429960489</v>
      </c>
      <c r="K156" s="17">
        <f t="shared" si="24"/>
        <v>55.27966181198407</v>
      </c>
      <c r="L156" s="18">
        <f t="shared" si="25"/>
        <v>95.893029726163064</v>
      </c>
    </row>
    <row r="157" spans="2:12" ht="12.75" customHeight="1" x14ac:dyDescent="0.2">
      <c r="B157" s="57" t="s">
        <v>245</v>
      </c>
      <c r="C157" s="58" t="s">
        <v>246</v>
      </c>
      <c r="D157" s="15">
        <f>D158</f>
        <v>6281711894</v>
      </c>
      <c r="E157" s="15">
        <v>3164424808</v>
      </c>
      <c r="F157" s="15">
        <v>897328416</v>
      </c>
      <c r="G157" s="15">
        <v>270533571.39999998</v>
      </c>
      <c r="H157" s="15">
        <v>270533571.39999998</v>
      </c>
      <c r="I157" s="16">
        <f t="shared" si="22"/>
        <v>50.375198057435775</v>
      </c>
      <c r="J157" s="17">
        <f t="shared" si="23"/>
        <v>28.356762143042836</v>
      </c>
      <c r="K157" s="17">
        <f t="shared" si="24"/>
        <v>30.148780154087973</v>
      </c>
      <c r="L157" s="18">
        <f t="shared" si="25"/>
        <v>100</v>
      </c>
    </row>
    <row r="158" spans="2:12" ht="12.75" customHeight="1" x14ac:dyDescent="0.2">
      <c r="B158" s="44" t="s">
        <v>247</v>
      </c>
      <c r="C158" s="45" t="s">
        <v>248</v>
      </c>
      <c r="D158" s="46">
        <f>D159</f>
        <v>6281711894</v>
      </c>
      <c r="E158" s="46">
        <v>3164424808</v>
      </c>
      <c r="F158" s="46">
        <v>897328416</v>
      </c>
      <c r="G158" s="46">
        <v>270533571.39999998</v>
      </c>
      <c r="H158" s="46">
        <v>270533571.39999998</v>
      </c>
      <c r="I158" s="47">
        <f t="shared" si="22"/>
        <v>50.375198057435775</v>
      </c>
      <c r="J158" s="48">
        <f t="shared" si="23"/>
        <v>28.356762143042836</v>
      </c>
      <c r="K158" s="48">
        <f t="shared" si="24"/>
        <v>30.148780154087973</v>
      </c>
      <c r="L158" s="49">
        <f t="shared" si="25"/>
        <v>100</v>
      </c>
    </row>
    <row r="159" spans="2:12" ht="12.75" customHeight="1" x14ac:dyDescent="0.2">
      <c r="B159" s="20" t="s">
        <v>249</v>
      </c>
      <c r="C159" s="21" t="s">
        <v>250</v>
      </c>
      <c r="D159" s="39">
        <v>6281711894</v>
      </c>
      <c r="E159" s="39">
        <v>3164424808</v>
      </c>
      <c r="F159" s="39">
        <v>897328416</v>
      </c>
      <c r="G159" s="39">
        <v>270533571.39999998</v>
      </c>
      <c r="H159" s="39">
        <v>270533571.39999998</v>
      </c>
      <c r="I159" s="40">
        <f t="shared" si="22"/>
        <v>50.375198057435775</v>
      </c>
      <c r="J159" s="41">
        <f t="shared" si="23"/>
        <v>28.356762143042836</v>
      </c>
      <c r="K159" s="41">
        <f t="shared" si="24"/>
        <v>30.148780154087973</v>
      </c>
      <c r="L159" s="42">
        <f t="shared" si="25"/>
        <v>100</v>
      </c>
    </row>
    <row r="160" spans="2:12" ht="22.5" x14ac:dyDescent="0.2">
      <c r="B160" s="57" t="s">
        <v>251</v>
      </c>
      <c r="C160" s="58" t="s">
        <v>252</v>
      </c>
      <c r="D160" s="15">
        <f>D161+D170</f>
        <v>5057882124</v>
      </c>
      <c r="E160" s="15">
        <v>963320117</v>
      </c>
      <c r="F160" s="15">
        <v>801360203</v>
      </c>
      <c r="G160" s="15">
        <v>618623970.84000003</v>
      </c>
      <c r="H160" s="15">
        <v>586949765.63999999</v>
      </c>
      <c r="I160" s="16">
        <f t="shared" si="22"/>
        <v>19.045918694486364</v>
      </c>
      <c r="J160" s="17">
        <f t="shared" si="23"/>
        <v>83.187321520453622</v>
      </c>
      <c r="K160" s="17">
        <f t="shared" si="24"/>
        <v>77.196742304409156</v>
      </c>
      <c r="L160" s="18">
        <f t="shared" si="25"/>
        <v>94.879893652198575</v>
      </c>
    </row>
    <row r="161" spans="2:12" ht="22.5" x14ac:dyDescent="0.2">
      <c r="B161" s="44" t="s">
        <v>253</v>
      </c>
      <c r="C161" s="45" t="s">
        <v>254</v>
      </c>
      <c r="D161" s="46">
        <f>D162+D163+D164+D165+D166+D167+D168+D169</f>
        <v>2471358793</v>
      </c>
      <c r="E161" s="46">
        <v>793320117</v>
      </c>
      <c r="F161" s="46">
        <v>653395933</v>
      </c>
      <c r="G161" s="46">
        <v>486427200.83999997</v>
      </c>
      <c r="H161" s="46">
        <v>454752995.63999999</v>
      </c>
      <c r="I161" s="47">
        <f t="shared" si="22"/>
        <v>32.100564242110032</v>
      </c>
      <c r="J161" s="48">
        <f t="shared" si="23"/>
        <v>82.36220398278391</v>
      </c>
      <c r="K161" s="48">
        <f t="shared" si="24"/>
        <v>74.446009880505329</v>
      </c>
      <c r="L161" s="49">
        <f t="shared" si="25"/>
        <v>93.488397617299668</v>
      </c>
    </row>
    <row r="162" spans="2:12" ht="12.75" customHeight="1" x14ac:dyDescent="0.2">
      <c r="B162" s="20" t="s">
        <v>255</v>
      </c>
      <c r="C162" s="21" t="s">
        <v>256</v>
      </c>
      <c r="D162" s="39">
        <v>600000000</v>
      </c>
      <c r="E162" s="39">
        <v>96508906</v>
      </c>
      <c r="F162" s="39">
        <v>44715594</v>
      </c>
      <c r="G162" s="39">
        <v>44715594</v>
      </c>
      <c r="H162" s="39">
        <v>43177994</v>
      </c>
      <c r="I162" s="40">
        <f t="shared" si="22"/>
        <v>16.084817666666666</v>
      </c>
      <c r="J162" s="41">
        <f t="shared" si="23"/>
        <v>46.333127017313828</v>
      </c>
      <c r="K162" s="41">
        <f t="shared" si="24"/>
        <v>100</v>
      </c>
      <c r="L162" s="42">
        <f t="shared" si="25"/>
        <v>96.561378565160055</v>
      </c>
    </row>
    <row r="163" spans="2:12" ht="22.5" x14ac:dyDescent="0.2">
      <c r="B163" s="20" t="s">
        <v>257</v>
      </c>
      <c r="C163" s="21" t="s">
        <v>258</v>
      </c>
      <c r="D163" s="39">
        <v>152000000</v>
      </c>
      <c r="E163" s="39">
        <v>0</v>
      </c>
      <c r="F163" s="39">
        <v>0</v>
      </c>
      <c r="G163" s="39">
        <v>0</v>
      </c>
      <c r="H163" s="39">
        <v>0</v>
      </c>
      <c r="I163" s="40">
        <f t="shared" si="22"/>
        <v>0</v>
      </c>
      <c r="J163" s="39">
        <v>0</v>
      </c>
      <c r="K163" s="39">
        <v>0</v>
      </c>
      <c r="L163" s="43">
        <v>0</v>
      </c>
    </row>
    <row r="164" spans="2:12" ht="12.75" customHeight="1" x14ac:dyDescent="0.2">
      <c r="B164" s="20" t="s">
        <v>259</v>
      </c>
      <c r="C164" s="21" t="s">
        <v>260</v>
      </c>
      <c r="D164" s="39">
        <v>568000000</v>
      </c>
      <c r="E164" s="39">
        <v>330750936</v>
      </c>
      <c r="F164" s="39">
        <v>310355936</v>
      </c>
      <c r="G164" s="39">
        <v>235939613</v>
      </c>
      <c r="H164" s="39">
        <v>210117713</v>
      </c>
      <c r="I164" s="40">
        <f t="shared" si="22"/>
        <v>58.230798591549295</v>
      </c>
      <c r="J164" s="41">
        <f t="shared" si="23"/>
        <v>93.833728712410959</v>
      </c>
      <c r="K164" s="41">
        <f t="shared" si="24"/>
        <v>76.022265287041265</v>
      </c>
      <c r="L164" s="42">
        <f t="shared" si="25"/>
        <v>89.055716557439638</v>
      </c>
    </row>
    <row r="165" spans="2:12" ht="22.5" x14ac:dyDescent="0.2">
      <c r="B165" s="20" t="s">
        <v>261</v>
      </c>
      <c r="C165" s="21" t="s">
        <v>262</v>
      </c>
      <c r="D165" s="39">
        <v>400000000</v>
      </c>
      <c r="E165" s="39">
        <v>0</v>
      </c>
      <c r="F165" s="39">
        <v>0</v>
      </c>
      <c r="G165" s="39">
        <v>0</v>
      </c>
      <c r="H165" s="39">
        <v>0</v>
      </c>
      <c r="I165" s="40">
        <f t="shared" si="22"/>
        <v>0</v>
      </c>
      <c r="J165" s="39">
        <v>0</v>
      </c>
      <c r="K165" s="39">
        <v>0</v>
      </c>
      <c r="L165" s="43">
        <v>0</v>
      </c>
    </row>
    <row r="166" spans="2:12" ht="22.5" x14ac:dyDescent="0.2">
      <c r="B166" s="20" t="s">
        <v>263</v>
      </c>
      <c r="C166" s="21" t="s">
        <v>264</v>
      </c>
      <c r="D166" s="39">
        <v>160358793</v>
      </c>
      <c r="E166" s="39">
        <v>85909529</v>
      </c>
      <c r="F166" s="39">
        <v>76389529</v>
      </c>
      <c r="G166" s="39">
        <v>53448800.75</v>
      </c>
      <c r="H166" s="39">
        <v>53448800.75</v>
      </c>
      <c r="I166" s="40">
        <f t="shared" si="22"/>
        <v>53.573319799183075</v>
      </c>
      <c r="J166" s="41">
        <f t="shared" si="23"/>
        <v>88.918575027922685</v>
      </c>
      <c r="K166" s="41">
        <f t="shared" si="24"/>
        <v>69.968752850930656</v>
      </c>
      <c r="L166" s="42">
        <f t="shared" si="25"/>
        <v>100</v>
      </c>
    </row>
    <row r="167" spans="2:12" ht="22.5" x14ac:dyDescent="0.2">
      <c r="B167" s="20" t="s">
        <v>265</v>
      </c>
      <c r="C167" s="21" t="s">
        <v>266</v>
      </c>
      <c r="D167" s="39">
        <v>357000000</v>
      </c>
      <c r="E167" s="39">
        <v>118336810</v>
      </c>
      <c r="F167" s="39">
        <v>115520938</v>
      </c>
      <c r="G167" s="39">
        <v>115520938</v>
      </c>
      <c r="H167" s="39">
        <v>115237268</v>
      </c>
      <c r="I167" s="40">
        <f t="shared" si="22"/>
        <v>33.147565826330535</v>
      </c>
      <c r="J167" s="41">
        <f t="shared" si="23"/>
        <v>97.620459770717162</v>
      </c>
      <c r="K167" s="41">
        <f t="shared" si="24"/>
        <v>100</v>
      </c>
      <c r="L167" s="42">
        <f t="shared" si="25"/>
        <v>99.754442783350669</v>
      </c>
    </row>
    <row r="168" spans="2:12" ht="12.75" customHeight="1" x14ac:dyDescent="0.2">
      <c r="B168" s="20" t="s">
        <v>267</v>
      </c>
      <c r="C168" s="21" t="s">
        <v>268</v>
      </c>
      <c r="D168" s="39">
        <v>104000000</v>
      </c>
      <c r="E168" s="39">
        <v>53519334</v>
      </c>
      <c r="F168" s="39">
        <v>119334</v>
      </c>
      <c r="G168" s="39">
        <v>23170.69</v>
      </c>
      <c r="H168" s="39">
        <v>23170.69</v>
      </c>
      <c r="I168" s="40">
        <f t="shared" si="22"/>
        <v>51.46089807692308</v>
      </c>
      <c r="J168" s="41">
        <f t="shared" si="23"/>
        <v>0.22297362668974915</v>
      </c>
      <c r="K168" s="41">
        <f t="shared" si="24"/>
        <v>19.416670856587391</v>
      </c>
      <c r="L168" s="42">
        <f t="shared" si="25"/>
        <v>100</v>
      </c>
    </row>
    <row r="169" spans="2:12" ht="12.75" customHeight="1" x14ac:dyDescent="0.2">
      <c r="B169" s="20" t="s">
        <v>269</v>
      </c>
      <c r="C169" s="21" t="s">
        <v>270</v>
      </c>
      <c r="D169" s="39">
        <v>130000000</v>
      </c>
      <c r="E169" s="39">
        <v>108294602</v>
      </c>
      <c r="F169" s="39">
        <v>106294602</v>
      </c>
      <c r="G169" s="39">
        <v>36779084.399999999</v>
      </c>
      <c r="H169" s="39">
        <v>32748049.199999999</v>
      </c>
      <c r="I169" s="40">
        <f t="shared" si="22"/>
        <v>83.303539999999998</v>
      </c>
      <c r="J169" s="41">
        <f t="shared" si="23"/>
        <v>98.153185880862281</v>
      </c>
      <c r="K169" s="41">
        <f t="shared" si="24"/>
        <v>34.601083881945385</v>
      </c>
      <c r="L169" s="42">
        <f t="shared" si="25"/>
        <v>89.039870715215514</v>
      </c>
    </row>
    <row r="170" spans="2:12" ht="22.5" x14ac:dyDescent="0.2">
      <c r="B170" s="44" t="s">
        <v>271</v>
      </c>
      <c r="C170" s="45" t="s">
        <v>272</v>
      </c>
      <c r="D170" s="46">
        <v>2586523331</v>
      </c>
      <c r="E170" s="46">
        <v>170000000</v>
      </c>
      <c r="F170" s="46">
        <v>147964270</v>
      </c>
      <c r="G170" s="46">
        <v>132196770</v>
      </c>
      <c r="H170" s="46">
        <v>132196770</v>
      </c>
      <c r="I170" s="47">
        <f t="shared" si="22"/>
        <v>6.5725291538071966</v>
      </c>
      <c r="J170" s="48">
        <f t="shared" si="23"/>
        <v>87.037805882352941</v>
      </c>
      <c r="K170" s="48">
        <f t="shared" si="24"/>
        <v>89.343711154050908</v>
      </c>
      <c r="L170" s="49">
        <f t="shared" si="25"/>
        <v>100</v>
      </c>
    </row>
    <row r="171" spans="2:12" ht="12.75" customHeight="1" x14ac:dyDescent="0.2">
      <c r="B171" s="57" t="s">
        <v>273</v>
      </c>
      <c r="C171" s="58" t="s">
        <v>274</v>
      </c>
      <c r="D171" s="15">
        <f>D172</f>
        <v>505788212</v>
      </c>
      <c r="E171" s="15">
        <v>179596568</v>
      </c>
      <c r="F171" s="15">
        <v>158601085</v>
      </c>
      <c r="G171" s="15">
        <v>137545925</v>
      </c>
      <c r="H171" s="15">
        <v>127053724</v>
      </c>
      <c r="I171" s="16">
        <f t="shared" si="22"/>
        <v>35.50825498479589</v>
      </c>
      <c r="J171" s="17">
        <f t="shared" si="23"/>
        <v>88.309641306731436</v>
      </c>
      <c r="K171" s="17">
        <f t="shared" si="24"/>
        <v>86.724453997272462</v>
      </c>
      <c r="L171" s="18">
        <f t="shared" si="25"/>
        <v>92.371856163677691</v>
      </c>
    </row>
    <row r="172" spans="2:12" ht="12.75" customHeight="1" thickBot="1" x14ac:dyDescent="0.25">
      <c r="B172" s="60" t="s">
        <v>275</v>
      </c>
      <c r="C172" s="61" t="s">
        <v>276</v>
      </c>
      <c r="D172" s="62">
        <f>D173+D174</f>
        <v>505788212</v>
      </c>
      <c r="E172" s="62">
        <v>179596568</v>
      </c>
      <c r="F172" s="62">
        <v>158601085</v>
      </c>
      <c r="G172" s="62">
        <v>137545925</v>
      </c>
      <c r="H172" s="62">
        <v>127053724</v>
      </c>
      <c r="I172" s="63">
        <f t="shared" si="22"/>
        <v>35.50825498479589</v>
      </c>
      <c r="J172" s="64">
        <f t="shared" si="23"/>
        <v>88.309641306731436</v>
      </c>
      <c r="K172" s="64">
        <f t="shared" si="24"/>
        <v>86.724453997272462</v>
      </c>
      <c r="L172" s="65">
        <f t="shared" si="25"/>
        <v>92.371856163677691</v>
      </c>
    </row>
    <row r="173" spans="2:12" ht="22.5" x14ac:dyDescent="0.2">
      <c r="B173" s="51" t="s">
        <v>277</v>
      </c>
      <c r="C173" s="52" t="s">
        <v>278</v>
      </c>
      <c r="D173" s="53">
        <v>300000000</v>
      </c>
      <c r="E173" s="53">
        <v>0</v>
      </c>
      <c r="F173" s="53">
        <v>0</v>
      </c>
      <c r="G173" s="53">
        <v>0</v>
      </c>
      <c r="H173" s="53">
        <v>0</v>
      </c>
      <c r="I173" s="54">
        <f t="shared" si="22"/>
        <v>0</v>
      </c>
      <c r="J173" s="53">
        <v>0</v>
      </c>
      <c r="K173" s="53">
        <v>0</v>
      </c>
      <c r="L173" s="68">
        <v>0</v>
      </c>
    </row>
    <row r="174" spans="2:12" ht="12.75" customHeight="1" x14ac:dyDescent="0.2">
      <c r="B174" s="20" t="s">
        <v>279</v>
      </c>
      <c r="C174" s="21" t="s">
        <v>280</v>
      </c>
      <c r="D174" s="39">
        <v>205788212</v>
      </c>
      <c r="E174" s="39">
        <v>179596568</v>
      </c>
      <c r="F174" s="39">
        <v>158601085</v>
      </c>
      <c r="G174" s="39">
        <v>137545925</v>
      </c>
      <c r="H174" s="39">
        <v>127053724</v>
      </c>
      <c r="I174" s="40">
        <f t="shared" si="22"/>
        <v>87.272524628378605</v>
      </c>
      <c r="J174" s="41">
        <f t="shared" si="23"/>
        <v>88.309641306731436</v>
      </c>
      <c r="K174" s="41">
        <f t="shared" si="24"/>
        <v>86.724453997272462</v>
      </c>
      <c r="L174" s="42">
        <f t="shared" si="25"/>
        <v>92.371856163677691</v>
      </c>
    </row>
    <row r="175" spans="2:12" ht="22.5" x14ac:dyDescent="0.2">
      <c r="B175" s="57" t="s">
        <v>281</v>
      </c>
      <c r="C175" s="58" t="s">
        <v>282</v>
      </c>
      <c r="D175" s="15">
        <f>D176+D183+D195</f>
        <v>20461200641</v>
      </c>
      <c r="E175" s="15">
        <v>9990641153</v>
      </c>
      <c r="F175" s="15">
        <v>9351682494</v>
      </c>
      <c r="G175" s="15">
        <v>7056926256.5500002</v>
      </c>
      <c r="H175" s="15">
        <v>6890394699.75</v>
      </c>
      <c r="I175" s="16">
        <f t="shared" si="22"/>
        <v>48.827247864335135</v>
      </c>
      <c r="J175" s="17">
        <f t="shared" si="23"/>
        <v>93.604427891916302</v>
      </c>
      <c r="K175" s="17">
        <f t="shared" si="24"/>
        <v>75.46156813041604</v>
      </c>
      <c r="L175" s="18">
        <f t="shared" si="25"/>
        <v>97.640168669108149</v>
      </c>
    </row>
    <row r="176" spans="2:12" ht="22.5" x14ac:dyDescent="0.2">
      <c r="B176" s="57" t="s">
        <v>283</v>
      </c>
      <c r="C176" s="58" t="s">
        <v>284</v>
      </c>
      <c r="D176" s="15">
        <f>D177</f>
        <v>2106098590</v>
      </c>
      <c r="E176" s="15">
        <v>2106098590</v>
      </c>
      <c r="F176" s="15">
        <v>1959844196</v>
      </c>
      <c r="G176" s="15">
        <v>1043326899.64</v>
      </c>
      <c r="H176" s="15">
        <v>950581179.63999999</v>
      </c>
      <c r="I176" s="16">
        <f t="shared" si="22"/>
        <v>100</v>
      </c>
      <c r="J176" s="17">
        <f t="shared" si="23"/>
        <v>93.055672004414575</v>
      </c>
      <c r="K176" s="17">
        <f t="shared" si="24"/>
        <v>53.235196030858368</v>
      </c>
      <c r="L176" s="18">
        <f t="shared" si="25"/>
        <v>91.110579049385009</v>
      </c>
    </row>
    <row r="177" spans="2:12" ht="22.5" x14ac:dyDescent="0.2">
      <c r="B177" s="44" t="s">
        <v>285</v>
      </c>
      <c r="C177" s="45" t="s">
        <v>286</v>
      </c>
      <c r="D177" s="46">
        <f>D178+D179+D180+D181+D182</f>
        <v>2106098590</v>
      </c>
      <c r="E177" s="46">
        <v>2106098590</v>
      </c>
      <c r="F177" s="46">
        <v>1959844196</v>
      </c>
      <c r="G177" s="46">
        <v>1043326899.64</v>
      </c>
      <c r="H177" s="46">
        <v>950581179.63999999</v>
      </c>
      <c r="I177" s="47">
        <f t="shared" si="22"/>
        <v>100</v>
      </c>
      <c r="J177" s="48">
        <f t="shared" si="23"/>
        <v>93.055672004414575</v>
      </c>
      <c r="K177" s="48">
        <f t="shared" si="24"/>
        <v>53.235196030858368</v>
      </c>
      <c r="L177" s="49">
        <f t="shared" si="25"/>
        <v>91.110579049385009</v>
      </c>
    </row>
    <row r="178" spans="2:12" ht="22.5" x14ac:dyDescent="0.2">
      <c r="B178" s="20" t="s">
        <v>287</v>
      </c>
      <c r="C178" s="21" t="s">
        <v>288</v>
      </c>
      <c r="D178" s="39">
        <v>345784841</v>
      </c>
      <c r="E178" s="39">
        <v>345784841</v>
      </c>
      <c r="F178" s="39">
        <v>345784821</v>
      </c>
      <c r="G178" s="39">
        <v>92888032.599999994</v>
      </c>
      <c r="H178" s="39">
        <v>82238032.599999994</v>
      </c>
      <c r="I178" s="40">
        <f t="shared" si="22"/>
        <v>100</v>
      </c>
      <c r="J178" s="41">
        <f t="shared" si="23"/>
        <v>99.99999421605645</v>
      </c>
      <c r="K178" s="41">
        <f t="shared" si="24"/>
        <v>26.862958394579152</v>
      </c>
      <c r="L178" s="42">
        <f t="shared" si="25"/>
        <v>88.534583302176657</v>
      </c>
    </row>
    <row r="179" spans="2:12" ht="67.5" x14ac:dyDescent="0.2">
      <c r="B179" s="20" t="s">
        <v>289</v>
      </c>
      <c r="C179" s="21" t="s">
        <v>290</v>
      </c>
      <c r="D179" s="39">
        <v>426863904</v>
      </c>
      <c r="E179" s="39">
        <v>426863904</v>
      </c>
      <c r="F179" s="39">
        <v>426861902</v>
      </c>
      <c r="G179" s="39">
        <v>286743724.38999999</v>
      </c>
      <c r="H179" s="39">
        <v>286743724.38999999</v>
      </c>
      <c r="I179" s="40">
        <f t="shared" si="22"/>
        <v>100</v>
      </c>
      <c r="J179" s="41">
        <f t="shared" si="23"/>
        <v>99.999530998057878</v>
      </c>
      <c r="K179" s="41">
        <f t="shared" si="24"/>
        <v>67.174822359761677</v>
      </c>
      <c r="L179" s="42">
        <f t="shared" si="25"/>
        <v>100</v>
      </c>
    </row>
    <row r="180" spans="2:12" ht="45" x14ac:dyDescent="0.2">
      <c r="B180" s="20" t="s">
        <v>291</v>
      </c>
      <c r="C180" s="21" t="s">
        <v>292</v>
      </c>
      <c r="D180" s="39">
        <v>761137375</v>
      </c>
      <c r="E180" s="39">
        <v>761137375</v>
      </c>
      <c r="F180" s="39">
        <v>696425635</v>
      </c>
      <c r="G180" s="39">
        <v>477897309.64999998</v>
      </c>
      <c r="H180" s="39">
        <v>395801589.64999998</v>
      </c>
      <c r="I180" s="40">
        <f t="shared" si="22"/>
        <v>100</v>
      </c>
      <c r="J180" s="41">
        <f t="shared" si="23"/>
        <v>91.498020971575599</v>
      </c>
      <c r="K180" s="41">
        <f t="shared" si="24"/>
        <v>68.6214414910215</v>
      </c>
      <c r="L180" s="42">
        <f t="shared" si="25"/>
        <v>82.821472659026924</v>
      </c>
    </row>
    <row r="181" spans="2:12" ht="33.75" x14ac:dyDescent="0.2">
      <c r="B181" s="20" t="s">
        <v>293</v>
      </c>
      <c r="C181" s="21" t="s">
        <v>294</v>
      </c>
      <c r="D181" s="39">
        <v>208226331</v>
      </c>
      <c r="E181" s="39">
        <v>208226331</v>
      </c>
      <c r="F181" s="39">
        <v>208004199</v>
      </c>
      <c r="G181" s="39">
        <v>86746270</v>
      </c>
      <c r="H181" s="39">
        <v>86746270</v>
      </c>
      <c r="I181" s="40">
        <f t="shared" si="22"/>
        <v>100</v>
      </c>
      <c r="J181" s="41">
        <f t="shared" si="23"/>
        <v>99.893321848906808</v>
      </c>
      <c r="K181" s="41">
        <f t="shared" si="24"/>
        <v>41.704095598570099</v>
      </c>
      <c r="L181" s="42">
        <f t="shared" si="25"/>
        <v>100</v>
      </c>
    </row>
    <row r="182" spans="2:12" ht="33.75" x14ac:dyDescent="0.2">
      <c r="B182" s="20" t="s">
        <v>295</v>
      </c>
      <c r="C182" s="21" t="s">
        <v>296</v>
      </c>
      <c r="D182" s="39">
        <v>364086139</v>
      </c>
      <c r="E182" s="39">
        <v>364086139</v>
      </c>
      <c r="F182" s="39">
        <v>282767639</v>
      </c>
      <c r="G182" s="39">
        <v>99051563</v>
      </c>
      <c r="H182" s="39">
        <v>99051563</v>
      </c>
      <c r="I182" s="40">
        <f t="shared" si="22"/>
        <v>100</v>
      </c>
      <c r="J182" s="41">
        <f t="shared" si="23"/>
        <v>77.66503821778285</v>
      </c>
      <c r="K182" s="41">
        <f t="shared" si="24"/>
        <v>35.029313591291114</v>
      </c>
      <c r="L182" s="42">
        <f t="shared" si="25"/>
        <v>100</v>
      </c>
    </row>
    <row r="183" spans="2:12" ht="33.75" x14ac:dyDescent="0.2">
      <c r="B183" s="57" t="s">
        <v>297</v>
      </c>
      <c r="C183" s="58" t="s">
        <v>298</v>
      </c>
      <c r="D183" s="15">
        <f>D184+D193+D194</f>
        <v>1917209331</v>
      </c>
      <c r="E183" s="15">
        <v>600892103</v>
      </c>
      <c r="F183" s="15">
        <v>365195922</v>
      </c>
      <c r="G183" s="15">
        <v>264948686.91</v>
      </c>
      <c r="H183" s="15">
        <v>255479722.11000001</v>
      </c>
      <c r="I183" s="16">
        <f t="shared" si="22"/>
        <v>31.342018489268455</v>
      </c>
      <c r="J183" s="17">
        <f t="shared" si="23"/>
        <v>60.775623473287688</v>
      </c>
      <c r="K183" s="17">
        <f t="shared" si="24"/>
        <v>72.549738633171273</v>
      </c>
      <c r="L183" s="18">
        <f t="shared" si="25"/>
        <v>96.426113708872066</v>
      </c>
    </row>
    <row r="184" spans="2:12" ht="22.5" x14ac:dyDescent="0.2">
      <c r="B184" s="44" t="s">
        <v>299</v>
      </c>
      <c r="C184" s="45" t="s">
        <v>300</v>
      </c>
      <c r="D184" s="46">
        <f>D185+D186+D187+D188+D189+D190+D191+D192</f>
        <v>850838284</v>
      </c>
      <c r="E184" s="46">
        <v>440852169</v>
      </c>
      <c r="F184" s="46">
        <v>223291759</v>
      </c>
      <c r="G184" s="46">
        <v>169930109.91</v>
      </c>
      <c r="H184" s="46">
        <v>160461145.11000001</v>
      </c>
      <c r="I184" s="47">
        <f t="shared" si="22"/>
        <v>51.813861375330404</v>
      </c>
      <c r="J184" s="48">
        <f t="shared" si="23"/>
        <v>50.650030713583718</v>
      </c>
      <c r="K184" s="48">
        <f t="shared" si="24"/>
        <v>76.102275637499005</v>
      </c>
      <c r="L184" s="49">
        <f t="shared" si="25"/>
        <v>94.427729844337165</v>
      </c>
    </row>
    <row r="185" spans="2:12" ht="22.5" x14ac:dyDescent="0.2">
      <c r="B185" s="20" t="s">
        <v>301</v>
      </c>
      <c r="C185" s="21" t="s">
        <v>302</v>
      </c>
      <c r="D185" s="39">
        <v>124873743</v>
      </c>
      <c r="E185" s="39">
        <v>124873743</v>
      </c>
      <c r="F185" s="39">
        <v>0</v>
      </c>
      <c r="G185" s="39">
        <v>0</v>
      </c>
      <c r="H185" s="39">
        <v>0</v>
      </c>
      <c r="I185" s="40">
        <f t="shared" si="22"/>
        <v>100</v>
      </c>
      <c r="J185" s="39">
        <v>0</v>
      </c>
      <c r="K185" s="39">
        <v>0</v>
      </c>
      <c r="L185" s="43">
        <v>0</v>
      </c>
    </row>
    <row r="186" spans="2:12" ht="22.5" x14ac:dyDescent="0.2">
      <c r="B186" s="20" t="s">
        <v>303</v>
      </c>
      <c r="C186" s="21" t="s">
        <v>304</v>
      </c>
      <c r="D186" s="39">
        <v>3935023</v>
      </c>
      <c r="E186" s="39">
        <v>0</v>
      </c>
      <c r="F186" s="39">
        <v>0</v>
      </c>
      <c r="G186" s="39">
        <v>0</v>
      </c>
      <c r="H186" s="39">
        <v>0</v>
      </c>
      <c r="I186" s="40">
        <f t="shared" si="22"/>
        <v>0</v>
      </c>
      <c r="J186" s="39">
        <v>0</v>
      </c>
      <c r="K186" s="39">
        <v>0</v>
      </c>
      <c r="L186" s="43">
        <v>0</v>
      </c>
    </row>
    <row r="187" spans="2:12" ht="23.25" thickBot="1" x14ac:dyDescent="0.25">
      <c r="B187" s="50" t="s">
        <v>305</v>
      </c>
      <c r="C187" s="22" t="s">
        <v>306</v>
      </c>
      <c r="D187" s="23">
        <v>77349990</v>
      </c>
      <c r="E187" s="23">
        <v>77349990</v>
      </c>
      <c r="F187" s="23">
        <v>75703323</v>
      </c>
      <c r="G187" s="23">
        <v>60824993</v>
      </c>
      <c r="H187" s="23">
        <v>60824993</v>
      </c>
      <c r="I187" s="24">
        <f t="shared" si="22"/>
        <v>100</v>
      </c>
      <c r="J187" s="25">
        <f t="shared" si="23"/>
        <v>97.87114775321885</v>
      </c>
      <c r="K187" s="25">
        <f t="shared" si="24"/>
        <v>80.346529834628271</v>
      </c>
      <c r="L187" s="26">
        <f t="shared" si="25"/>
        <v>100</v>
      </c>
    </row>
    <row r="188" spans="2:12" ht="31.5" customHeight="1" x14ac:dyDescent="0.2">
      <c r="B188" s="51" t="s">
        <v>307</v>
      </c>
      <c r="C188" s="52" t="s">
        <v>308</v>
      </c>
      <c r="D188" s="53">
        <v>399495700</v>
      </c>
      <c r="E188" s="53">
        <v>0</v>
      </c>
      <c r="F188" s="53">
        <v>0</v>
      </c>
      <c r="G188" s="53">
        <v>0</v>
      </c>
      <c r="H188" s="53">
        <v>0</v>
      </c>
      <c r="I188" s="54">
        <f t="shared" si="22"/>
        <v>0</v>
      </c>
      <c r="J188" s="53">
        <v>0</v>
      </c>
      <c r="K188" s="53">
        <v>0</v>
      </c>
      <c r="L188" s="68">
        <v>0</v>
      </c>
    </row>
    <row r="189" spans="2:12" ht="33.75" x14ac:dyDescent="0.2">
      <c r="B189" s="20" t="s">
        <v>309</v>
      </c>
      <c r="C189" s="21" t="s">
        <v>310</v>
      </c>
      <c r="D189" s="39">
        <v>39085905</v>
      </c>
      <c r="E189" s="39">
        <v>39085905</v>
      </c>
      <c r="F189" s="39">
        <v>39085905</v>
      </c>
      <c r="G189" s="39">
        <v>39085905</v>
      </c>
      <c r="H189" s="39">
        <v>39085905</v>
      </c>
      <c r="I189" s="40">
        <f t="shared" si="22"/>
        <v>100</v>
      </c>
      <c r="J189" s="41">
        <f t="shared" si="23"/>
        <v>100</v>
      </c>
      <c r="K189" s="41">
        <f t="shared" si="24"/>
        <v>100</v>
      </c>
      <c r="L189" s="42">
        <f t="shared" si="25"/>
        <v>100</v>
      </c>
    </row>
    <row r="190" spans="2:12" ht="20.25" customHeight="1" x14ac:dyDescent="0.2">
      <c r="B190" s="20" t="s">
        <v>311</v>
      </c>
      <c r="C190" s="21" t="s">
        <v>312</v>
      </c>
      <c r="D190" s="39">
        <v>114670933</v>
      </c>
      <c r="E190" s="39">
        <v>108115541</v>
      </c>
      <c r="F190" s="39">
        <v>17075541</v>
      </c>
      <c r="G190" s="39">
        <v>17075541</v>
      </c>
      <c r="H190" s="39">
        <v>17075541</v>
      </c>
      <c r="I190" s="40">
        <f t="shared" si="22"/>
        <v>94.283301069853508</v>
      </c>
      <c r="J190" s="41">
        <f t="shared" si="23"/>
        <v>15.793789534845873</v>
      </c>
      <c r="K190" s="41">
        <f t="shared" si="24"/>
        <v>100</v>
      </c>
      <c r="L190" s="42">
        <f t="shared" si="25"/>
        <v>100</v>
      </c>
    </row>
    <row r="191" spans="2:12" ht="12.75" customHeight="1" x14ac:dyDescent="0.2">
      <c r="B191" s="20" t="s">
        <v>313</v>
      </c>
      <c r="C191" s="21" t="s">
        <v>314</v>
      </c>
      <c r="D191" s="39">
        <v>41880666</v>
      </c>
      <c r="E191" s="39">
        <v>41880666</v>
      </c>
      <c r="F191" s="39">
        <v>41880666</v>
      </c>
      <c r="G191" s="39">
        <v>8131829.3099999996</v>
      </c>
      <c r="H191" s="39">
        <v>8131829.3099999996</v>
      </c>
      <c r="I191" s="40">
        <f t="shared" si="22"/>
        <v>100</v>
      </c>
      <c r="J191" s="41">
        <f t="shared" si="23"/>
        <v>100</v>
      </c>
      <c r="K191" s="41">
        <f t="shared" si="24"/>
        <v>19.416666654727983</v>
      </c>
      <c r="L191" s="42">
        <f t="shared" si="25"/>
        <v>100</v>
      </c>
    </row>
    <row r="192" spans="2:12" ht="12.75" customHeight="1" x14ac:dyDescent="0.2">
      <c r="B192" s="20" t="s">
        <v>315</v>
      </c>
      <c r="C192" s="21" t="s">
        <v>316</v>
      </c>
      <c r="D192" s="39">
        <v>49546324</v>
      </c>
      <c r="E192" s="39">
        <v>49546324</v>
      </c>
      <c r="F192" s="39">
        <v>49546324</v>
      </c>
      <c r="G192" s="39">
        <v>44811841.600000001</v>
      </c>
      <c r="H192" s="39">
        <v>35342876.799999997</v>
      </c>
      <c r="I192" s="40">
        <f t="shared" si="22"/>
        <v>100</v>
      </c>
      <c r="J192" s="41">
        <f t="shared" si="23"/>
        <v>100</v>
      </c>
      <c r="K192" s="41">
        <f t="shared" si="24"/>
        <v>90.444331652132263</v>
      </c>
      <c r="L192" s="42">
        <f t="shared" si="25"/>
        <v>78.86950310026981</v>
      </c>
    </row>
    <row r="193" spans="2:12" ht="33.75" x14ac:dyDescent="0.2">
      <c r="B193" s="44" t="s">
        <v>317</v>
      </c>
      <c r="C193" s="45" t="s">
        <v>318</v>
      </c>
      <c r="D193" s="46">
        <v>44876029</v>
      </c>
      <c r="E193" s="46">
        <v>0</v>
      </c>
      <c r="F193" s="46">
        <v>0</v>
      </c>
      <c r="G193" s="46">
        <v>0</v>
      </c>
      <c r="H193" s="46">
        <v>0</v>
      </c>
      <c r="I193" s="47">
        <f t="shared" si="22"/>
        <v>0</v>
      </c>
      <c r="J193" s="46">
        <v>0</v>
      </c>
      <c r="K193" s="46">
        <v>0</v>
      </c>
      <c r="L193" s="69">
        <v>0</v>
      </c>
    </row>
    <row r="194" spans="2:12" ht="22.5" x14ac:dyDescent="0.2">
      <c r="B194" s="44" t="s">
        <v>319</v>
      </c>
      <c r="C194" s="45" t="s">
        <v>320</v>
      </c>
      <c r="D194" s="46">
        <v>1021495018</v>
      </c>
      <c r="E194" s="46">
        <v>160039934</v>
      </c>
      <c r="F194" s="46">
        <v>141904163</v>
      </c>
      <c r="G194" s="46">
        <v>95018577</v>
      </c>
      <c r="H194" s="46">
        <v>95018577</v>
      </c>
      <c r="I194" s="47">
        <f t="shared" si="22"/>
        <v>15.667226093118353</v>
      </c>
      <c r="J194" s="48">
        <f t="shared" si="23"/>
        <v>88.667971457673815</v>
      </c>
      <c r="K194" s="48">
        <f t="shared" si="24"/>
        <v>66.959682500646579</v>
      </c>
      <c r="L194" s="49">
        <f t="shared" si="25"/>
        <v>100</v>
      </c>
    </row>
    <row r="195" spans="2:12" ht="22.5" x14ac:dyDescent="0.2">
      <c r="B195" s="57" t="s">
        <v>321</v>
      </c>
      <c r="C195" s="58" t="s">
        <v>322</v>
      </c>
      <c r="D195" s="15">
        <f>D196+D197+D198+D199+D200</f>
        <v>16437892720</v>
      </c>
      <c r="E195" s="15">
        <v>7283650460</v>
      </c>
      <c r="F195" s="15">
        <v>7026642376</v>
      </c>
      <c r="G195" s="15">
        <v>5748650670</v>
      </c>
      <c r="H195" s="15">
        <v>5684333798</v>
      </c>
      <c r="I195" s="16">
        <f t="shared" si="22"/>
        <v>44.31012286105247</v>
      </c>
      <c r="J195" s="17">
        <f t="shared" si="23"/>
        <v>96.471438526444615</v>
      </c>
      <c r="K195" s="17">
        <f t="shared" si="24"/>
        <v>81.812199374696064</v>
      </c>
      <c r="L195" s="18">
        <f t="shared" si="25"/>
        <v>98.881183155977013</v>
      </c>
    </row>
    <row r="196" spans="2:12" ht="32.25" customHeight="1" x14ac:dyDescent="0.2">
      <c r="B196" s="44" t="s">
        <v>323</v>
      </c>
      <c r="C196" s="45" t="s">
        <v>324</v>
      </c>
      <c r="D196" s="46">
        <v>185627636</v>
      </c>
      <c r="E196" s="46">
        <v>173687414</v>
      </c>
      <c r="F196" s="46">
        <v>173687412</v>
      </c>
      <c r="G196" s="46">
        <v>163961777.19999999</v>
      </c>
      <c r="H196" s="46">
        <v>106101805.2</v>
      </c>
      <c r="I196" s="47">
        <f t="shared" si="22"/>
        <v>93.567648515439799</v>
      </c>
      <c r="J196" s="48">
        <f t="shared" si="23"/>
        <v>99.999998848506095</v>
      </c>
      <c r="K196" s="48">
        <f t="shared" si="24"/>
        <v>94.400495298991487</v>
      </c>
      <c r="L196" s="49">
        <f t="shared" si="25"/>
        <v>64.711304678393063</v>
      </c>
    </row>
    <row r="197" spans="2:12" ht="33.75" x14ac:dyDescent="0.2">
      <c r="B197" s="44" t="s">
        <v>325</v>
      </c>
      <c r="C197" s="45" t="s">
        <v>326</v>
      </c>
      <c r="D197" s="46">
        <v>1611273572</v>
      </c>
      <c r="E197" s="46">
        <v>29293028</v>
      </c>
      <c r="F197" s="46">
        <v>29293027</v>
      </c>
      <c r="G197" s="46">
        <v>27357308.800000001</v>
      </c>
      <c r="H197" s="46">
        <v>27357308.800000001</v>
      </c>
      <c r="I197" s="47">
        <f t="shared" si="22"/>
        <v>1.8180046212537271</v>
      </c>
      <c r="J197" s="48">
        <f t="shared" si="23"/>
        <v>99.999996586218401</v>
      </c>
      <c r="K197" s="48">
        <f t="shared" si="24"/>
        <v>93.391880600116878</v>
      </c>
      <c r="L197" s="49">
        <f t="shared" si="25"/>
        <v>100</v>
      </c>
    </row>
    <row r="198" spans="2:12" ht="33.75" x14ac:dyDescent="0.2">
      <c r="B198" s="44" t="s">
        <v>327</v>
      </c>
      <c r="C198" s="45" t="s">
        <v>328</v>
      </c>
      <c r="D198" s="46">
        <v>14549008534</v>
      </c>
      <c r="E198" s="46">
        <v>7079480038</v>
      </c>
      <c r="F198" s="46">
        <v>6822471957</v>
      </c>
      <c r="G198" s="46">
        <v>5556141604</v>
      </c>
      <c r="H198" s="46">
        <v>5549684704</v>
      </c>
      <c r="I198" s="47">
        <f t="shared" si="22"/>
        <v>48.659535950204152</v>
      </c>
      <c r="J198" s="48">
        <f t="shared" si="23"/>
        <v>96.369675744256966</v>
      </c>
      <c r="K198" s="48">
        <f t="shared" si="24"/>
        <v>81.438833886290752</v>
      </c>
      <c r="L198" s="49">
        <f t="shared" si="25"/>
        <v>99.883788059048896</v>
      </c>
    </row>
    <row r="199" spans="2:12" ht="45" x14ac:dyDescent="0.2">
      <c r="B199" s="44" t="s">
        <v>329</v>
      </c>
      <c r="C199" s="45" t="s">
        <v>330</v>
      </c>
      <c r="D199" s="46">
        <v>90792998</v>
      </c>
      <c r="E199" s="46">
        <v>0</v>
      </c>
      <c r="F199" s="46">
        <v>0</v>
      </c>
      <c r="G199" s="46">
        <v>0</v>
      </c>
      <c r="H199" s="46">
        <v>0</v>
      </c>
      <c r="I199" s="47">
        <f t="shared" si="22"/>
        <v>0</v>
      </c>
      <c r="J199" s="46">
        <v>0</v>
      </c>
      <c r="K199" s="46">
        <v>0</v>
      </c>
      <c r="L199" s="69">
        <v>0</v>
      </c>
    </row>
    <row r="200" spans="2:12" ht="22.5" x14ac:dyDescent="0.2">
      <c r="B200" s="44" t="s">
        <v>331</v>
      </c>
      <c r="C200" s="45" t="s">
        <v>332</v>
      </c>
      <c r="D200" s="46">
        <v>1189980</v>
      </c>
      <c r="E200" s="46">
        <v>1189980</v>
      </c>
      <c r="F200" s="46">
        <v>1189980</v>
      </c>
      <c r="G200" s="46">
        <v>1189980</v>
      </c>
      <c r="H200" s="46">
        <v>1189980</v>
      </c>
      <c r="I200" s="47">
        <f t="shared" si="22"/>
        <v>100</v>
      </c>
      <c r="J200" s="48">
        <f t="shared" si="23"/>
        <v>100</v>
      </c>
      <c r="K200" s="48">
        <f t="shared" si="24"/>
        <v>100</v>
      </c>
      <c r="L200" s="49">
        <f t="shared" si="25"/>
        <v>100</v>
      </c>
    </row>
    <row r="201" spans="2:12" ht="22.5" x14ac:dyDescent="0.2">
      <c r="B201" s="57" t="s">
        <v>333</v>
      </c>
      <c r="C201" s="58" t="s">
        <v>334</v>
      </c>
      <c r="D201" s="15">
        <f>D202</f>
        <v>8172772188</v>
      </c>
      <c r="E201" s="15">
        <v>7695331463</v>
      </c>
      <c r="F201" s="15">
        <v>6476817557</v>
      </c>
      <c r="G201" s="15">
        <v>3327760242.1399999</v>
      </c>
      <c r="H201" s="15">
        <v>3327566676.1199999</v>
      </c>
      <c r="I201" s="16">
        <f t="shared" si="22"/>
        <v>94.158154491311748</v>
      </c>
      <c r="J201" s="17">
        <f t="shared" si="23"/>
        <v>84.165543591478169</v>
      </c>
      <c r="K201" s="17">
        <f t="shared" si="24"/>
        <v>51.379558137212477</v>
      </c>
      <c r="L201" s="18">
        <f t="shared" si="25"/>
        <v>99.994183294290593</v>
      </c>
    </row>
    <row r="202" spans="2:12" ht="12.75" customHeight="1" x14ac:dyDescent="0.2">
      <c r="B202" s="57" t="s">
        <v>335</v>
      </c>
      <c r="C202" s="58" t="s">
        <v>246</v>
      </c>
      <c r="D202" s="15">
        <f>D203</f>
        <v>8172772188</v>
      </c>
      <c r="E202" s="15">
        <v>7695331463</v>
      </c>
      <c r="F202" s="15">
        <v>6476817557</v>
      </c>
      <c r="G202" s="15">
        <v>3327760242.1399999</v>
      </c>
      <c r="H202" s="15">
        <v>3327566676.1199999</v>
      </c>
      <c r="I202" s="16">
        <f t="shared" si="22"/>
        <v>94.158154491311748</v>
      </c>
      <c r="J202" s="17">
        <f t="shared" si="23"/>
        <v>84.165543591478169</v>
      </c>
      <c r="K202" s="17">
        <f t="shared" si="24"/>
        <v>51.379558137212477</v>
      </c>
      <c r="L202" s="18">
        <f t="shared" si="25"/>
        <v>99.994183294290593</v>
      </c>
    </row>
    <row r="203" spans="2:12" ht="12.75" customHeight="1" x14ac:dyDescent="0.2">
      <c r="B203" s="44" t="s">
        <v>336</v>
      </c>
      <c r="C203" s="45" t="s">
        <v>248</v>
      </c>
      <c r="D203" s="46">
        <f>D204+D205</f>
        <v>8172772188</v>
      </c>
      <c r="E203" s="46">
        <v>7695331463</v>
      </c>
      <c r="F203" s="46">
        <v>6476817557</v>
      </c>
      <c r="G203" s="46">
        <v>3327760242.1399999</v>
      </c>
      <c r="H203" s="46">
        <v>3327566676.1199999</v>
      </c>
      <c r="I203" s="47">
        <f t="shared" si="22"/>
        <v>94.158154491311748</v>
      </c>
      <c r="J203" s="48">
        <f t="shared" si="23"/>
        <v>84.165543591478169</v>
      </c>
      <c r="K203" s="48">
        <f t="shared" si="24"/>
        <v>51.379558137212477</v>
      </c>
      <c r="L203" s="49">
        <f t="shared" si="25"/>
        <v>99.994183294290593</v>
      </c>
    </row>
    <row r="204" spans="2:12" ht="30.75" customHeight="1" thickBot="1" x14ac:dyDescent="0.25">
      <c r="B204" s="50" t="s">
        <v>337</v>
      </c>
      <c r="C204" s="22" t="s">
        <v>338</v>
      </c>
      <c r="D204" s="23">
        <v>4736386094</v>
      </c>
      <c r="E204" s="23">
        <v>4736386094</v>
      </c>
      <c r="F204" s="23">
        <v>4535684533</v>
      </c>
      <c r="G204" s="23">
        <v>2204296998.0300002</v>
      </c>
      <c r="H204" s="23">
        <v>2204103432.0300002</v>
      </c>
      <c r="I204" s="24">
        <f t="shared" si="22"/>
        <v>100</v>
      </c>
      <c r="J204" s="25">
        <f t="shared" si="23"/>
        <v>95.762559111170305</v>
      </c>
      <c r="K204" s="25">
        <f t="shared" si="24"/>
        <v>48.598992764870061</v>
      </c>
      <c r="L204" s="26">
        <f t="shared" si="25"/>
        <v>99.991218696928186</v>
      </c>
    </row>
    <row r="205" spans="2:12" ht="22.5" x14ac:dyDescent="0.2">
      <c r="B205" s="51" t="s">
        <v>339</v>
      </c>
      <c r="C205" s="52" t="s">
        <v>340</v>
      </c>
      <c r="D205" s="53">
        <v>3436386094</v>
      </c>
      <c r="E205" s="53">
        <v>2958945369</v>
      </c>
      <c r="F205" s="53">
        <v>1941133024</v>
      </c>
      <c r="G205" s="53">
        <v>1123463244.1099999</v>
      </c>
      <c r="H205" s="53">
        <v>1123463244.0899999</v>
      </c>
      <c r="I205" s="54">
        <f t="shared" si="22"/>
        <v>86.106313087646896</v>
      </c>
      <c r="J205" s="55">
        <f t="shared" si="23"/>
        <v>65.602192062640952</v>
      </c>
      <c r="K205" s="55">
        <f t="shared" si="24"/>
        <v>57.876674613207747</v>
      </c>
      <c r="L205" s="56">
        <f t="shared" si="25"/>
        <v>99.999999998219792</v>
      </c>
    </row>
    <row r="206" spans="2:12" ht="22.5" x14ac:dyDescent="0.2">
      <c r="B206" s="57" t="s">
        <v>341</v>
      </c>
      <c r="C206" s="58" t="s">
        <v>342</v>
      </c>
      <c r="D206" s="15">
        <f>D207</f>
        <v>14546858517</v>
      </c>
      <c r="E206" s="15">
        <v>9871776234</v>
      </c>
      <c r="F206" s="15">
        <v>9132984569</v>
      </c>
      <c r="G206" s="15">
        <v>6036613110</v>
      </c>
      <c r="H206" s="15">
        <v>5892864418</v>
      </c>
      <c r="I206" s="16">
        <f t="shared" si="22"/>
        <v>67.86191137050983</v>
      </c>
      <c r="J206" s="17">
        <f t="shared" si="23"/>
        <v>92.516122251074918</v>
      </c>
      <c r="K206" s="17">
        <f t="shared" si="24"/>
        <v>66.096828089363214</v>
      </c>
      <c r="L206" s="18">
        <f t="shared" si="25"/>
        <v>97.61871948093092</v>
      </c>
    </row>
    <row r="207" spans="2:12" ht="12.75" customHeight="1" x14ac:dyDescent="0.2">
      <c r="B207" s="57" t="s">
        <v>343</v>
      </c>
      <c r="C207" s="58" t="s">
        <v>344</v>
      </c>
      <c r="D207" s="15">
        <f>D208</f>
        <v>14546858517</v>
      </c>
      <c r="E207" s="15">
        <v>9871776234</v>
      </c>
      <c r="F207" s="15">
        <v>9132984569</v>
      </c>
      <c r="G207" s="15">
        <v>6036613110</v>
      </c>
      <c r="H207" s="15">
        <v>5892864418</v>
      </c>
      <c r="I207" s="16">
        <f t="shared" ref="I207:I259" si="26">E207/D207*100</f>
        <v>67.86191137050983</v>
      </c>
      <c r="J207" s="17">
        <f t="shared" ref="J207:J256" si="27">F207/E207*100</f>
        <v>92.516122251074918</v>
      </c>
      <c r="K207" s="17">
        <f t="shared" ref="K207:K256" si="28">G207/F207*100</f>
        <v>66.096828089363214</v>
      </c>
      <c r="L207" s="18">
        <f t="shared" ref="L207:L256" si="29">H207/G207*100</f>
        <v>97.61871948093092</v>
      </c>
    </row>
    <row r="208" spans="2:12" ht="22.5" x14ac:dyDescent="0.2">
      <c r="B208" s="44" t="s">
        <v>345</v>
      </c>
      <c r="C208" s="45" t="s">
        <v>346</v>
      </c>
      <c r="D208" s="46">
        <v>14546858517</v>
      </c>
      <c r="E208" s="46">
        <v>9871776234</v>
      </c>
      <c r="F208" s="46">
        <v>9132984569</v>
      </c>
      <c r="G208" s="46">
        <v>6036613110</v>
      </c>
      <c r="H208" s="46">
        <v>5892864418</v>
      </c>
      <c r="I208" s="47">
        <f t="shared" si="26"/>
        <v>67.86191137050983</v>
      </c>
      <c r="J208" s="48">
        <f t="shared" si="27"/>
        <v>92.516122251074918</v>
      </c>
      <c r="K208" s="48">
        <f t="shared" si="28"/>
        <v>66.096828089363214</v>
      </c>
      <c r="L208" s="49">
        <f t="shared" si="29"/>
        <v>97.61871948093092</v>
      </c>
    </row>
    <row r="209" spans="2:12" ht="12.75" customHeight="1" x14ac:dyDescent="0.2">
      <c r="B209" s="70"/>
      <c r="C209" s="21"/>
      <c r="D209" s="71"/>
      <c r="E209" s="39"/>
      <c r="F209" s="39"/>
      <c r="G209" s="39"/>
      <c r="H209" s="39"/>
      <c r="I209" s="40"/>
      <c r="J209" s="41"/>
      <c r="K209" s="41"/>
      <c r="L209" s="42"/>
    </row>
    <row r="210" spans="2:12" ht="33.75" x14ac:dyDescent="0.2">
      <c r="B210" s="57" t="s">
        <v>347</v>
      </c>
      <c r="C210" s="58" t="s">
        <v>348</v>
      </c>
      <c r="D210" s="15">
        <f>D212+D219</f>
        <v>21953445693</v>
      </c>
      <c r="E210" s="15">
        <v>20741490339</v>
      </c>
      <c r="F210" s="15">
        <v>17669262005</v>
      </c>
      <c r="G210" s="15">
        <v>13211328258</v>
      </c>
      <c r="H210" s="15">
        <v>12848103123</v>
      </c>
      <c r="I210" s="16">
        <f t="shared" si="26"/>
        <v>94.479429922080797</v>
      </c>
      <c r="J210" s="17">
        <f t="shared" si="27"/>
        <v>85.188005857885145</v>
      </c>
      <c r="K210" s="17">
        <f t="shared" si="28"/>
        <v>74.77011917227496</v>
      </c>
      <c r="L210" s="18">
        <f t="shared" si="29"/>
        <v>97.250653924369402</v>
      </c>
    </row>
    <row r="211" spans="2:12" ht="12.75" customHeight="1" x14ac:dyDescent="0.2">
      <c r="B211" s="57"/>
      <c r="C211" s="58"/>
      <c r="D211" s="15"/>
      <c r="E211" s="15"/>
      <c r="F211" s="15"/>
      <c r="G211" s="15"/>
      <c r="H211" s="15"/>
      <c r="I211" s="16"/>
      <c r="J211" s="17"/>
      <c r="K211" s="17"/>
      <c r="L211" s="18"/>
    </row>
    <row r="212" spans="2:12" ht="45" x14ac:dyDescent="0.2">
      <c r="B212" s="57" t="s">
        <v>349</v>
      </c>
      <c r="C212" s="58" t="s">
        <v>350</v>
      </c>
      <c r="D212" s="15">
        <f>D213+D216</f>
        <v>90359465</v>
      </c>
      <c r="E212" s="15">
        <v>58718336</v>
      </c>
      <c r="F212" s="15">
        <v>58718336</v>
      </c>
      <c r="G212" s="15">
        <v>58718336</v>
      </c>
      <c r="H212" s="15">
        <v>58718336</v>
      </c>
      <c r="I212" s="16">
        <f t="shared" si="26"/>
        <v>64.983049645103591</v>
      </c>
      <c r="J212" s="17">
        <f t="shared" si="27"/>
        <v>100</v>
      </c>
      <c r="K212" s="17">
        <f t="shared" si="28"/>
        <v>100</v>
      </c>
      <c r="L212" s="18">
        <f t="shared" si="29"/>
        <v>100</v>
      </c>
    </row>
    <row r="213" spans="2:12" ht="22.5" x14ac:dyDescent="0.2">
      <c r="B213" s="57" t="s">
        <v>351</v>
      </c>
      <c r="C213" s="58" t="s">
        <v>352</v>
      </c>
      <c r="D213" s="15">
        <f>D214</f>
        <v>65563797</v>
      </c>
      <c r="E213" s="15">
        <v>33922668</v>
      </c>
      <c r="F213" s="15">
        <v>33922668</v>
      </c>
      <c r="G213" s="15">
        <v>33922668</v>
      </c>
      <c r="H213" s="15">
        <v>33922668</v>
      </c>
      <c r="I213" s="16">
        <f t="shared" si="26"/>
        <v>51.739938124694028</v>
      </c>
      <c r="J213" s="17">
        <f t="shared" si="27"/>
        <v>100</v>
      </c>
      <c r="K213" s="17">
        <f t="shared" si="28"/>
        <v>100</v>
      </c>
      <c r="L213" s="18">
        <f t="shared" si="29"/>
        <v>100</v>
      </c>
    </row>
    <row r="214" spans="2:12" ht="22.5" x14ac:dyDescent="0.2">
      <c r="B214" s="44" t="s">
        <v>353</v>
      </c>
      <c r="C214" s="45" t="s">
        <v>354</v>
      </c>
      <c r="D214" s="46">
        <f>D215</f>
        <v>65563797</v>
      </c>
      <c r="E214" s="46">
        <v>33922668</v>
      </c>
      <c r="F214" s="46">
        <v>33922668</v>
      </c>
      <c r="G214" s="46">
        <v>33922668</v>
      </c>
      <c r="H214" s="46">
        <v>33922668</v>
      </c>
      <c r="I214" s="47">
        <f t="shared" si="26"/>
        <v>51.739938124694028</v>
      </c>
      <c r="J214" s="48">
        <f t="shared" si="27"/>
        <v>100</v>
      </c>
      <c r="K214" s="48">
        <f t="shared" si="28"/>
        <v>100</v>
      </c>
      <c r="L214" s="49">
        <f t="shared" si="29"/>
        <v>100</v>
      </c>
    </row>
    <row r="215" spans="2:12" ht="12.75" customHeight="1" x14ac:dyDescent="0.2">
      <c r="B215" s="20" t="s">
        <v>355</v>
      </c>
      <c r="C215" s="21" t="s">
        <v>356</v>
      </c>
      <c r="D215" s="39">
        <v>65563797</v>
      </c>
      <c r="E215" s="39">
        <v>33922668</v>
      </c>
      <c r="F215" s="39">
        <v>33922668</v>
      </c>
      <c r="G215" s="39">
        <v>33922668</v>
      </c>
      <c r="H215" s="39">
        <v>33922668</v>
      </c>
      <c r="I215" s="40">
        <f t="shared" si="26"/>
        <v>51.739938124694028</v>
      </c>
      <c r="J215" s="41">
        <f t="shared" si="27"/>
        <v>100</v>
      </c>
      <c r="K215" s="41">
        <f t="shared" si="28"/>
        <v>100</v>
      </c>
      <c r="L215" s="42">
        <f t="shared" si="29"/>
        <v>100</v>
      </c>
    </row>
    <row r="216" spans="2:12" ht="12.75" customHeight="1" x14ac:dyDescent="0.2">
      <c r="B216" s="57" t="s">
        <v>357</v>
      </c>
      <c r="C216" s="58" t="s">
        <v>358</v>
      </c>
      <c r="D216" s="15">
        <f>D217</f>
        <v>24795668</v>
      </c>
      <c r="E216" s="15">
        <v>24795668</v>
      </c>
      <c r="F216" s="15">
        <v>24795668</v>
      </c>
      <c r="G216" s="15">
        <v>24795668</v>
      </c>
      <c r="H216" s="15">
        <v>24795668</v>
      </c>
      <c r="I216" s="16">
        <f t="shared" si="26"/>
        <v>100</v>
      </c>
      <c r="J216" s="17">
        <f t="shared" si="27"/>
        <v>100</v>
      </c>
      <c r="K216" s="17">
        <f t="shared" si="28"/>
        <v>100</v>
      </c>
      <c r="L216" s="18">
        <f t="shared" si="29"/>
        <v>100</v>
      </c>
    </row>
    <row r="217" spans="2:12" ht="12.75" customHeight="1" x14ac:dyDescent="0.2">
      <c r="B217" s="44" t="s">
        <v>359</v>
      </c>
      <c r="C217" s="45" t="s">
        <v>360</v>
      </c>
      <c r="D217" s="46">
        <f>D218</f>
        <v>24795668</v>
      </c>
      <c r="E217" s="46">
        <v>24795668</v>
      </c>
      <c r="F217" s="46">
        <v>24795668</v>
      </c>
      <c r="G217" s="46">
        <v>24795668</v>
      </c>
      <c r="H217" s="46">
        <v>24795668</v>
      </c>
      <c r="I217" s="47">
        <f t="shared" si="26"/>
        <v>100</v>
      </c>
      <c r="J217" s="48">
        <f t="shared" si="27"/>
        <v>100</v>
      </c>
      <c r="K217" s="48">
        <f t="shared" si="28"/>
        <v>100</v>
      </c>
      <c r="L217" s="49">
        <f t="shared" si="29"/>
        <v>100</v>
      </c>
    </row>
    <row r="218" spans="2:12" ht="12.75" customHeight="1" x14ac:dyDescent="0.2">
      <c r="B218" s="20" t="s">
        <v>361</v>
      </c>
      <c r="C218" s="21" t="s">
        <v>362</v>
      </c>
      <c r="D218" s="39">
        <v>24795668</v>
      </c>
      <c r="E218" s="39">
        <v>24795668</v>
      </c>
      <c r="F218" s="39">
        <v>24795668</v>
      </c>
      <c r="G218" s="39">
        <v>24795668</v>
      </c>
      <c r="H218" s="39">
        <v>24795668</v>
      </c>
      <c r="I218" s="40">
        <f t="shared" si="26"/>
        <v>100</v>
      </c>
      <c r="J218" s="41">
        <f t="shared" si="27"/>
        <v>100</v>
      </c>
      <c r="K218" s="41">
        <f t="shared" si="28"/>
        <v>100</v>
      </c>
      <c r="L218" s="42">
        <f t="shared" si="29"/>
        <v>100</v>
      </c>
    </row>
    <row r="219" spans="2:12" ht="33.75" x14ac:dyDescent="0.2">
      <c r="B219" s="57" t="s">
        <v>363</v>
      </c>
      <c r="C219" s="58" t="s">
        <v>364</v>
      </c>
      <c r="D219" s="15">
        <f>D220+D224+D232</f>
        <v>21863086228</v>
      </c>
      <c r="E219" s="15">
        <v>20682772003</v>
      </c>
      <c r="F219" s="15">
        <v>17610543669</v>
      </c>
      <c r="G219" s="15">
        <v>13152609922</v>
      </c>
      <c r="H219" s="15">
        <v>12789384787</v>
      </c>
      <c r="I219" s="16">
        <f t="shared" si="26"/>
        <v>94.601337557328137</v>
      </c>
      <c r="J219" s="17">
        <f t="shared" si="27"/>
        <v>85.145954644984826</v>
      </c>
      <c r="K219" s="17">
        <f t="shared" si="28"/>
        <v>74.685995896609697</v>
      </c>
      <c r="L219" s="18">
        <f t="shared" si="29"/>
        <v>97.238379780484152</v>
      </c>
    </row>
    <row r="220" spans="2:12" ht="12.75" customHeight="1" x14ac:dyDescent="0.2">
      <c r="B220" s="57" t="s">
        <v>365</v>
      </c>
      <c r="C220" s="58" t="s">
        <v>366</v>
      </c>
      <c r="D220" s="15">
        <f>D221</f>
        <v>10825000000</v>
      </c>
      <c r="E220" s="15">
        <v>10676628830</v>
      </c>
      <c r="F220" s="15">
        <v>9449643395</v>
      </c>
      <c r="G220" s="15">
        <v>5688808937</v>
      </c>
      <c r="H220" s="15">
        <v>5486206157</v>
      </c>
      <c r="I220" s="16">
        <f t="shared" si="26"/>
        <v>98.629365635103923</v>
      </c>
      <c r="J220" s="17">
        <f t="shared" si="27"/>
        <v>88.507744770968117</v>
      </c>
      <c r="K220" s="17">
        <f t="shared" si="28"/>
        <v>60.2013081256597</v>
      </c>
      <c r="L220" s="18">
        <f t="shared" si="29"/>
        <v>96.438572955363782</v>
      </c>
    </row>
    <row r="221" spans="2:12" ht="22.5" x14ac:dyDescent="0.2">
      <c r="B221" s="44" t="s">
        <v>367</v>
      </c>
      <c r="C221" s="45" t="s">
        <v>368</v>
      </c>
      <c r="D221" s="46">
        <f>D222+D223</f>
        <v>10825000000</v>
      </c>
      <c r="E221" s="46">
        <v>10676628830</v>
      </c>
      <c r="F221" s="46">
        <v>9449643395</v>
      </c>
      <c r="G221" s="46">
        <v>5688808937</v>
      </c>
      <c r="H221" s="46">
        <v>5486206157</v>
      </c>
      <c r="I221" s="47">
        <f t="shared" si="26"/>
        <v>98.629365635103923</v>
      </c>
      <c r="J221" s="48">
        <f t="shared" si="27"/>
        <v>88.507744770968117</v>
      </c>
      <c r="K221" s="48">
        <f t="shared" si="28"/>
        <v>60.2013081256597</v>
      </c>
      <c r="L221" s="49">
        <f t="shared" si="29"/>
        <v>96.438572955363782</v>
      </c>
    </row>
    <row r="222" spans="2:12" ht="12.75" customHeight="1" x14ac:dyDescent="0.2">
      <c r="B222" s="20" t="s">
        <v>369</v>
      </c>
      <c r="C222" s="21" t="s">
        <v>370</v>
      </c>
      <c r="D222" s="39">
        <v>10800000000</v>
      </c>
      <c r="E222" s="39">
        <v>10676628830</v>
      </c>
      <c r="F222" s="39">
        <v>9449643395</v>
      </c>
      <c r="G222" s="39">
        <v>5688808937</v>
      </c>
      <c r="H222" s="39">
        <v>5486206157</v>
      </c>
      <c r="I222" s="40">
        <f t="shared" si="26"/>
        <v>98.857674351851855</v>
      </c>
      <c r="J222" s="41">
        <f t="shared" si="27"/>
        <v>88.507744770968117</v>
      </c>
      <c r="K222" s="41">
        <f t="shared" si="28"/>
        <v>60.2013081256597</v>
      </c>
      <c r="L222" s="42">
        <f t="shared" si="29"/>
        <v>96.438572955363782</v>
      </c>
    </row>
    <row r="223" spans="2:12" ht="12.75" customHeight="1" x14ac:dyDescent="0.2">
      <c r="B223" s="20" t="s">
        <v>371</v>
      </c>
      <c r="C223" s="21" t="s">
        <v>372</v>
      </c>
      <c r="D223" s="39">
        <v>25000000</v>
      </c>
      <c r="E223" s="39">
        <v>0</v>
      </c>
      <c r="F223" s="39">
        <v>0</v>
      </c>
      <c r="G223" s="39">
        <v>0</v>
      </c>
      <c r="H223" s="39">
        <v>0</v>
      </c>
      <c r="I223" s="40">
        <f t="shared" si="26"/>
        <v>0</v>
      </c>
      <c r="J223" s="39">
        <v>0</v>
      </c>
      <c r="K223" s="39">
        <v>0</v>
      </c>
      <c r="L223" s="43">
        <v>0</v>
      </c>
    </row>
    <row r="224" spans="2:12" ht="12.75" customHeight="1" x14ac:dyDescent="0.2">
      <c r="B224" s="57" t="s">
        <v>373</v>
      </c>
      <c r="C224" s="58" t="s">
        <v>374</v>
      </c>
      <c r="D224" s="15">
        <f>D225+D228</f>
        <v>8937740846</v>
      </c>
      <c r="E224" s="15">
        <v>8248753269</v>
      </c>
      <c r="F224" s="15">
        <v>6495247692</v>
      </c>
      <c r="G224" s="15">
        <v>6323148582</v>
      </c>
      <c r="H224" s="15">
        <v>6195619227</v>
      </c>
      <c r="I224" s="16">
        <f t="shared" si="26"/>
        <v>92.291255823239155</v>
      </c>
      <c r="J224" s="17">
        <f t="shared" si="27"/>
        <v>78.74217448605323</v>
      </c>
      <c r="K224" s="17">
        <f t="shared" si="28"/>
        <v>97.350384186087794</v>
      </c>
      <c r="L224" s="18">
        <f t="shared" si="29"/>
        <v>97.98313524747725</v>
      </c>
    </row>
    <row r="225" spans="2:12" ht="12.75" customHeight="1" x14ac:dyDescent="0.2">
      <c r="B225" s="44" t="s">
        <v>375</v>
      </c>
      <c r="C225" s="45" t="s">
        <v>376</v>
      </c>
      <c r="D225" s="46">
        <f>D226+D227</f>
        <v>5767658955</v>
      </c>
      <c r="E225" s="46">
        <v>5274569998</v>
      </c>
      <c r="F225" s="46">
        <v>3764054061</v>
      </c>
      <c r="G225" s="46">
        <v>3609744119</v>
      </c>
      <c r="H225" s="46">
        <v>3517416173</v>
      </c>
      <c r="I225" s="47">
        <f t="shared" si="26"/>
        <v>91.45079553338465</v>
      </c>
      <c r="J225" s="48">
        <f t="shared" si="27"/>
        <v>71.362292327663596</v>
      </c>
      <c r="K225" s="48">
        <f t="shared" si="28"/>
        <v>95.900432366292733</v>
      </c>
      <c r="L225" s="49">
        <f t="shared" si="29"/>
        <v>97.442257873237352</v>
      </c>
    </row>
    <row r="226" spans="2:12" ht="12.75" customHeight="1" x14ac:dyDescent="0.2">
      <c r="B226" s="20" t="s">
        <v>377</v>
      </c>
      <c r="C226" s="21" t="s">
        <v>378</v>
      </c>
      <c r="D226" s="39">
        <v>2824540160</v>
      </c>
      <c r="E226" s="39">
        <v>2819915464</v>
      </c>
      <c r="F226" s="39">
        <v>2296145352</v>
      </c>
      <c r="G226" s="39">
        <v>2186515410</v>
      </c>
      <c r="H226" s="39">
        <v>2143296178</v>
      </c>
      <c r="I226" s="40">
        <f t="shared" si="26"/>
        <v>99.83626729527542</v>
      </c>
      <c r="J226" s="41">
        <f t="shared" si="27"/>
        <v>81.426034975635702</v>
      </c>
      <c r="K226" s="41">
        <f t="shared" si="28"/>
        <v>95.225479000947843</v>
      </c>
      <c r="L226" s="42">
        <f t="shared" si="29"/>
        <v>98.023374004027716</v>
      </c>
    </row>
    <row r="227" spans="2:12" ht="12.75" customHeight="1" x14ac:dyDescent="0.2">
      <c r="B227" s="20" t="s">
        <v>379</v>
      </c>
      <c r="C227" s="21" t="s">
        <v>380</v>
      </c>
      <c r="D227" s="39">
        <v>2943118795</v>
      </c>
      <c r="E227" s="39">
        <v>2454654534</v>
      </c>
      <c r="F227" s="39">
        <v>1467908709</v>
      </c>
      <c r="G227" s="39">
        <v>1423228709</v>
      </c>
      <c r="H227" s="39">
        <v>1374119995</v>
      </c>
      <c r="I227" s="40">
        <f t="shared" si="26"/>
        <v>83.403175507905374</v>
      </c>
      <c r="J227" s="41">
        <f t="shared" si="27"/>
        <v>59.801030599933704</v>
      </c>
      <c r="K227" s="41">
        <f t="shared" si="28"/>
        <v>96.956213984830313</v>
      </c>
      <c r="L227" s="42">
        <f t="shared" si="29"/>
        <v>96.549485427784461</v>
      </c>
    </row>
    <row r="228" spans="2:12" ht="12.75" customHeight="1" thickBot="1" x14ac:dyDescent="0.25">
      <c r="B228" s="60" t="s">
        <v>381</v>
      </c>
      <c r="C228" s="61" t="s">
        <v>382</v>
      </c>
      <c r="D228" s="62">
        <f>D229+D230+D231</f>
        <v>3170081891</v>
      </c>
      <c r="E228" s="62">
        <v>2974183271</v>
      </c>
      <c r="F228" s="62">
        <v>2731193631</v>
      </c>
      <c r="G228" s="62">
        <v>2713404463</v>
      </c>
      <c r="H228" s="62">
        <v>2678203054</v>
      </c>
      <c r="I228" s="63">
        <f t="shared" si="26"/>
        <v>93.820392446133184</v>
      </c>
      <c r="J228" s="64">
        <f t="shared" si="27"/>
        <v>91.830038102584695</v>
      </c>
      <c r="K228" s="64">
        <f t="shared" si="28"/>
        <v>99.348666905264906</v>
      </c>
      <c r="L228" s="65">
        <f t="shared" si="29"/>
        <v>98.702684782898871</v>
      </c>
    </row>
    <row r="229" spans="2:12" ht="12.75" customHeight="1" x14ac:dyDescent="0.2">
      <c r="B229" s="51" t="s">
        <v>383</v>
      </c>
      <c r="C229" s="52" t="s">
        <v>384</v>
      </c>
      <c r="D229" s="53">
        <v>1934964366</v>
      </c>
      <c r="E229" s="53">
        <v>1788130744</v>
      </c>
      <c r="F229" s="53">
        <v>1660558301</v>
      </c>
      <c r="G229" s="53">
        <v>1651150301</v>
      </c>
      <c r="H229" s="53">
        <v>1648910301</v>
      </c>
      <c r="I229" s="54">
        <f t="shared" si="26"/>
        <v>92.411559376489322</v>
      </c>
      <c r="J229" s="55">
        <f t="shared" si="27"/>
        <v>92.865597584065696</v>
      </c>
      <c r="K229" s="55">
        <f t="shared" si="28"/>
        <v>99.433443559654947</v>
      </c>
      <c r="L229" s="56">
        <f t="shared" si="29"/>
        <v>99.864337001989256</v>
      </c>
    </row>
    <row r="230" spans="2:12" ht="12.75" customHeight="1" x14ac:dyDescent="0.2">
      <c r="B230" s="20" t="s">
        <v>385</v>
      </c>
      <c r="C230" s="21" t="s">
        <v>386</v>
      </c>
      <c r="D230" s="39">
        <v>1217090617</v>
      </c>
      <c r="E230" s="39">
        <v>1168025619</v>
      </c>
      <c r="F230" s="39">
        <v>1052608422</v>
      </c>
      <c r="G230" s="39">
        <v>1044227254</v>
      </c>
      <c r="H230" s="39">
        <v>1011265845</v>
      </c>
      <c r="I230" s="40">
        <f t="shared" si="26"/>
        <v>95.968665166366989</v>
      </c>
      <c r="J230" s="41">
        <f t="shared" si="27"/>
        <v>90.118607407017834</v>
      </c>
      <c r="K230" s="41">
        <f t="shared" si="28"/>
        <v>99.203771523690136</v>
      </c>
      <c r="L230" s="42">
        <f t="shared" si="29"/>
        <v>96.843464018609112</v>
      </c>
    </row>
    <row r="231" spans="2:12" ht="22.5" x14ac:dyDescent="0.2">
      <c r="B231" s="20" t="s">
        <v>387</v>
      </c>
      <c r="C231" s="21" t="s">
        <v>388</v>
      </c>
      <c r="D231" s="39">
        <v>18026908</v>
      </c>
      <c r="E231" s="39">
        <v>18026908</v>
      </c>
      <c r="F231" s="39">
        <v>18026908</v>
      </c>
      <c r="G231" s="39">
        <v>18026908</v>
      </c>
      <c r="H231" s="39">
        <v>18026908</v>
      </c>
      <c r="I231" s="40">
        <f t="shared" si="26"/>
        <v>100</v>
      </c>
      <c r="J231" s="41">
        <f t="shared" si="27"/>
        <v>100</v>
      </c>
      <c r="K231" s="41">
        <f t="shared" si="28"/>
        <v>100</v>
      </c>
      <c r="L231" s="42">
        <f t="shared" si="29"/>
        <v>100</v>
      </c>
    </row>
    <row r="232" spans="2:12" ht="12.75" customHeight="1" x14ac:dyDescent="0.2">
      <c r="B232" s="57" t="s">
        <v>389</v>
      </c>
      <c r="C232" s="58" t="s">
        <v>390</v>
      </c>
      <c r="D232" s="15">
        <f>D233+D240</f>
        <v>2100345382</v>
      </c>
      <c r="E232" s="15">
        <v>1757389904</v>
      </c>
      <c r="F232" s="15">
        <v>1665652582</v>
      </c>
      <c r="G232" s="15">
        <v>1140652403</v>
      </c>
      <c r="H232" s="15">
        <v>1107559403</v>
      </c>
      <c r="I232" s="16">
        <f t="shared" si="26"/>
        <v>83.671472275982083</v>
      </c>
      <c r="J232" s="17">
        <f t="shared" si="27"/>
        <v>94.779910719232177</v>
      </c>
      <c r="K232" s="17">
        <f t="shared" si="28"/>
        <v>68.480811384471536</v>
      </c>
      <c r="L232" s="18">
        <f t="shared" si="29"/>
        <v>97.098765591256111</v>
      </c>
    </row>
    <row r="233" spans="2:12" ht="12.75" customHeight="1" x14ac:dyDescent="0.2">
      <c r="B233" s="44" t="s">
        <v>391</v>
      </c>
      <c r="C233" s="45" t="s">
        <v>392</v>
      </c>
      <c r="D233" s="46">
        <f>D234+D235+D236+D237+D238+D239</f>
        <v>1964062423</v>
      </c>
      <c r="E233" s="46">
        <v>1643296862</v>
      </c>
      <c r="F233" s="46">
        <v>1551636027</v>
      </c>
      <c r="G233" s="46">
        <v>1061691475</v>
      </c>
      <c r="H233" s="46">
        <v>1028598475</v>
      </c>
      <c r="I233" s="47">
        <f t="shared" si="26"/>
        <v>83.668260374838397</v>
      </c>
      <c r="J233" s="48">
        <f t="shared" si="27"/>
        <v>94.422137769529797</v>
      </c>
      <c r="K233" s="48">
        <f t="shared" si="28"/>
        <v>68.424002570546136</v>
      </c>
      <c r="L233" s="49">
        <f t="shared" si="29"/>
        <v>96.882992773394932</v>
      </c>
    </row>
    <row r="234" spans="2:12" ht="12.75" customHeight="1" x14ac:dyDescent="0.2">
      <c r="B234" s="20" t="s">
        <v>393</v>
      </c>
      <c r="C234" s="21" t="s">
        <v>362</v>
      </c>
      <c r="D234" s="39">
        <v>1410785343</v>
      </c>
      <c r="E234" s="39">
        <v>1168535792</v>
      </c>
      <c r="F234" s="39">
        <v>1138028084</v>
      </c>
      <c r="G234" s="39">
        <v>840248743</v>
      </c>
      <c r="H234" s="39">
        <v>834848743</v>
      </c>
      <c r="I234" s="40">
        <f t="shared" si="26"/>
        <v>82.828744840454434</v>
      </c>
      <c r="J234" s="41">
        <f t="shared" si="27"/>
        <v>97.389236323879757</v>
      </c>
      <c r="K234" s="41">
        <f t="shared" si="28"/>
        <v>73.833744071293069</v>
      </c>
      <c r="L234" s="42">
        <f t="shared" si="29"/>
        <v>99.357333165329123</v>
      </c>
    </row>
    <row r="235" spans="2:12" ht="12.75" customHeight="1" x14ac:dyDescent="0.2">
      <c r="B235" s="20" t="s">
        <v>394</v>
      </c>
      <c r="C235" s="21" t="s">
        <v>395</v>
      </c>
      <c r="D235" s="39">
        <v>63654000</v>
      </c>
      <c r="E235" s="39">
        <v>58652727</v>
      </c>
      <c r="F235" s="39">
        <v>58643727</v>
      </c>
      <c r="G235" s="39">
        <v>58643727</v>
      </c>
      <c r="H235" s="39">
        <v>58643727</v>
      </c>
      <c r="I235" s="40">
        <f t="shared" si="26"/>
        <v>92.143034216231499</v>
      </c>
      <c r="J235" s="41">
        <f t="shared" si="27"/>
        <v>99.984655444920747</v>
      </c>
      <c r="K235" s="41">
        <f t="shared" si="28"/>
        <v>100</v>
      </c>
      <c r="L235" s="42">
        <f t="shared" si="29"/>
        <v>100</v>
      </c>
    </row>
    <row r="236" spans="2:12" ht="12.75" customHeight="1" x14ac:dyDescent="0.2">
      <c r="B236" s="20" t="s">
        <v>396</v>
      </c>
      <c r="C236" s="21" t="s">
        <v>397</v>
      </c>
      <c r="D236" s="39">
        <v>97343500</v>
      </c>
      <c r="E236" s="39">
        <v>91381553</v>
      </c>
      <c r="F236" s="39">
        <v>67442900</v>
      </c>
      <c r="G236" s="39">
        <v>11643466</v>
      </c>
      <c r="H236" s="39">
        <v>11643466</v>
      </c>
      <c r="I236" s="40">
        <f t="shared" si="26"/>
        <v>93.875351718399287</v>
      </c>
      <c r="J236" s="41">
        <f t="shared" si="27"/>
        <v>73.803626427753969</v>
      </c>
      <c r="K236" s="41">
        <f t="shared" si="28"/>
        <v>17.264183479654641</v>
      </c>
      <c r="L236" s="42">
        <f t="shared" si="29"/>
        <v>100</v>
      </c>
    </row>
    <row r="237" spans="2:12" ht="12.75" customHeight="1" x14ac:dyDescent="0.2">
      <c r="B237" s="20" t="s">
        <v>398</v>
      </c>
      <c r="C237" s="21" t="s">
        <v>399</v>
      </c>
      <c r="D237" s="39">
        <v>327644170</v>
      </c>
      <c r="E237" s="39">
        <v>324726790</v>
      </c>
      <c r="F237" s="39">
        <v>287521316</v>
      </c>
      <c r="G237" s="39">
        <v>151155539</v>
      </c>
      <c r="H237" s="39">
        <v>123462539</v>
      </c>
      <c r="I237" s="40">
        <f t="shared" si="26"/>
        <v>99.109588917757947</v>
      </c>
      <c r="J237" s="41">
        <f t="shared" si="27"/>
        <v>88.542530168206952</v>
      </c>
      <c r="K237" s="41">
        <f t="shared" si="28"/>
        <v>52.57194183126235</v>
      </c>
      <c r="L237" s="42">
        <f t="shared" si="29"/>
        <v>81.679136482057729</v>
      </c>
    </row>
    <row r="238" spans="2:12" ht="12.75" customHeight="1" x14ac:dyDescent="0.2">
      <c r="B238" s="20" t="s">
        <v>400</v>
      </c>
      <c r="C238" s="21" t="s">
        <v>401</v>
      </c>
      <c r="D238" s="39">
        <v>54026410</v>
      </c>
      <c r="E238" s="39">
        <v>0</v>
      </c>
      <c r="F238" s="39">
        <v>0</v>
      </c>
      <c r="G238" s="39">
        <v>0</v>
      </c>
      <c r="H238" s="39">
        <v>0</v>
      </c>
      <c r="I238" s="40">
        <f t="shared" si="26"/>
        <v>0</v>
      </c>
      <c r="J238" s="39">
        <v>0</v>
      </c>
      <c r="K238" s="39">
        <v>0</v>
      </c>
      <c r="L238" s="43">
        <v>0</v>
      </c>
    </row>
    <row r="239" spans="2:12" ht="12.75" customHeight="1" x14ac:dyDescent="0.2">
      <c r="B239" s="20" t="s">
        <v>402</v>
      </c>
      <c r="C239" s="21" t="s">
        <v>403</v>
      </c>
      <c r="D239" s="39">
        <v>10609000</v>
      </c>
      <c r="E239" s="39">
        <v>0</v>
      </c>
      <c r="F239" s="39">
        <v>0</v>
      </c>
      <c r="G239" s="39">
        <v>0</v>
      </c>
      <c r="H239" s="39">
        <v>0</v>
      </c>
      <c r="I239" s="40">
        <f t="shared" si="26"/>
        <v>0</v>
      </c>
      <c r="J239" s="39">
        <v>0</v>
      </c>
      <c r="K239" s="39">
        <v>0</v>
      </c>
      <c r="L239" s="43">
        <v>0</v>
      </c>
    </row>
    <row r="240" spans="2:12" ht="22.5" x14ac:dyDescent="0.2">
      <c r="B240" s="44" t="s">
        <v>404</v>
      </c>
      <c r="C240" s="45" t="s">
        <v>405</v>
      </c>
      <c r="D240" s="46">
        <f>D241+D242+D243+D244</f>
        <v>136282959</v>
      </c>
      <c r="E240" s="46">
        <v>114093042</v>
      </c>
      <c r="F240" s="46">
        <v>114016555</v>
      </c>
      <c r="G240" s="46">
        <v>78960928</v>
      </c>
      <c r="H240" s="46">
        <v>78960928</v>
      </c>
      <c r="I240" s="47">
        <f t="shared" si="26"/>
        <v>83.717761073855172</v>
      </c>
      <c r="J240" s="48">
        <f t="shared" si="27"/>
        <v>99.932960854878431</v>
      </c>
      <c r="K240" s="48">
        <f t="shared" si="28"/>
        <v>69.25391492489841</v>
      </c>
      <c r="L240" s="49">
        <f t="shared" si="29"/>
        <v>100</v>
      </c>
    </row>
    <row r="241" spans="2:12" ht="12.75" customHeight="1" x14ac:dyDescent="0.2">
      <c r="B241" s="20" t="s">
        <v>406</v>
      </c>
      <c r="C241" s="21" t="s">
        <v>407</v>
      </c>
      <c r="D241" s="39">
        <v>15913500</v>
      </c>
      <c r="E241" s="39">
        <v>15913000</v>
      </c>
      <c r="F241" s="39">
        <v>15836682</v>
      </c>
      <c r="G241" s="39">
        <v>15836628</v>
      </c>
      <c r="H241" s="39">
        <v>15836628</v>
      </c>
      <c r="I241" s="40">
        <f t="shared" si="26"/>
        <v>99.996858013636228</v>
      </c>
      <c r="J241" s="41">
        <f t="shared" si="27"/>
        <v>99.520404700559297</v>
      </c>
      <c r="K241" s="41">
        <f t="shared" si="28"/>
        <v>99.999659019484014</v>
      </c>
      <c r="L241" s="42">
        <f t="shared" si="29"/>
        <v>100</v>
      </c>
    </row>
    <row r="242" spans="2:12" ht="12.75" customHeight="1" x14ac:dyDescent="0.2">
      <c r="B242" s="20" t="s">
        <v>408</v>
      </c>
      <c r="C242" s="21" t="s">
        <v>409</v>
      </c>
      <c r="D242" s="39">
        <v>98180042</v>
      </c>
      <c r="E242" s="39">
        <v>98180042</v>
      </c>
      <c r="F242" s="39">
        <v>98179873</v>
      </c>
      <c r="G242" s="39">
        <v>63124300</v>
      </c>
      <c r="H242" s="39">
        <v>63124300</v>
      </c>
      <c r="I242" s="40">
        <f t="shared" si="26"/>
        <v>100</v>
      </c>
      <c r="J242" s="41">
        <f t="shared" si="27"/>
        <v>99.999827867256357</v>
      </c>
      <c r="K242" s="41">
        <f t="shared" si="28"/>
        <v>64.29454232437233</v>
      </c>
      <c r="L242" s="42">
        <f t="shared" si="29"/>
        <v>100</v>
      </c>
    </row>
    <row r="243" spans="2:12" ht="12.75" customHeight="1" x14ac:dyDescent="0.2">
      <c r="B243" s="20" t="s">
        <v>410</v>
      </c>
      <c r="C243" s="21" t="s">
        <v>411</v>
      </c>
      <c r="D243" s="39">
        <v>21218000</v>
      </c>
      <c r="E243" s="39">
        <v>0</v>
      </c>
      <c r="F243" s="39">
        <v>0</v>
      </c>
      <c r="G243" s="39">
        <v>0</v>
      </c>
      <c r="H243" s="39">
        <v>0</v>
      </c>
      <c r="I243" s="40">
        <f t="shared" si="26"/>
        <v>0</v>
      </c>
      <c r="J243" s="39">
        <v>0</v>
      </c>
      <c r="K243" s="39">
        <v>0</v>
      </c>
      <c r="L243" s="43">
        <v>0</v>
      </c>
    </row>
    <row r="244" spans="2:12" ht="12.75" customHeight="1" x14ac:dyDescent="0.2">
      <c r="B244" s="20" t="s">
        <v>412</v>
      </c>
      <c r="C244" s="21" t="s">
        <v>413</v>
      </c>
      <c r="D244" s="39">
        <v>971417</v>
      </c>
      <c r="E244" s="39">
        <v>0</v>
      </c>
      <c r="F244" s="39">
        <v>0</v>
      </c>
      <c r="G244" s="39">
        <v>0</v>
      </c>
      <c r="H244" s="39">
        <v>0</v>
      </c>
      <c r="I244" s="40">
        <f t="shared" si="26"/>
        <v>0</v>
      </c>
      <c r="J244" s="39">
        <v>0</v>
      </c>
      <c r="K244" s="39">
        <v>0</v>
      </c>
      <c r="L244" s="43">
        <v>0</v>
      </c>
    </row>
    <row r="245" spans="2:12" ht="12.75" customHeight="1" x14ac:dyDescent="0.2">
      <c r="B245" s="57" t="s">
        <v>414</v>
      </c>
      <c r="C245" s="58" t="s">
        <v>415</v>
      </c>
      <c r="D245" s="15">
        <f>D246</f>
        <v>528318000</v>
      </c>
      <c r="E245" s="15">
        <v>398368000</v>
      </c>
      <c r="F245" s="15">
        <v>398368000</v>
      </c>
      <c r="G245" s="15">
        <v>398368000</v>
      </c>
      <c r="H245" s="15">
        <v>0</v>
      </c>
      <c r="I245" s="16">
        <f t="shared" si="26"/>
        <v>75.403071634886558</v>
      </c>
      <c r="J245" s="17">
        <f t="shared" si="27"/>
        <v>100</v>
      </c>
      <c r="K245" s="17">
        <f t="shared" si="28"/>
        <v>100</v>
      </c>
      <c r="L245" s="18">
        <f t="shared" si="29"/>
        <v>0</v>
      </c>
    </row>
    <row r="246" spans="2:12" ht="12.75" customHeight="1" x14ac:dyDescent="0.2">
      <c r="B246" s="57" t="s">
        <v>416</v>
      </c>
      <c r="C246" s="58" t="s">
        <v>415</v>
      </c>
      <c r="D246" s="15">
        <f>D247</f>
        <v>528318000</v>
      </c>
      <c r="E246" s="15">
        <v>398368000</v>
      </c>
      <c r="F246" s="15">
        <v>398368000</v>
      </c>
      <c r="G246" s="15">
        <v>398368000</v>
      </c>
      <c r="H246" s="15">
        <v>0</v>
      </c>
      <c r="I246" s="16">
        <f t="shared" si="26"/>
        <v>75.403071634886558</v>
      </c>
      <c r="J246" s="17">
        <f t="shared" si="27"/>
        <v>100</v>
      </c>
      <c r="K246" s="17">
        <f t="shared" si="28"/>
        <v>100</v>
      </c>
      <c r="L246" s="18">
        <f t="shared" si="29"/>
        <v>0</v>
      </c>
    </row>
    <row r="247" spans="2:12" ht="12.75" customHeight="1" x14ac:dyDescent="0.2">
      <c r="B247" s="57" t="s">
        <v>417</v>
      </c>
      <c r="C247" s="58" t="s">
        <v>418</v>
      </c>
      <c r="D247" s="15">
        <f>D248</f>
        <v>528318000</v>
      </c>
      <c r="E247" s="15">
        <v>398368000</v>
      </c>
      <c r="F247" s="15">
        <v>398368000</v>
      </c>
      <c r="G247" s="15">
        <v>398368000</v>
      </c>
      <c r="H247" s="15">
        <v>0</v>
      </c>
      <c r="I247" s="16">
        <f t="shared" si="26"/>
        <v>75.403071634886558</v>
      </c>
      <c r="J247" s="17">
        <f t="shared" si="27"/>
        <v>100</v>
      </c>
      <c r="K247" s="17">
        <f t="shared" si="28"/>
        <v>100</v>
      </c>
      <c r="L247" s="18">
        <f t="shared" si="29"/>
        <v>0</v>
      </c>
    </row>
    <row r="248" spans="2:12" ht="22.5" x14ac:dyDescent="0.2">
      <c r="B248" s="44" t="s">
        <v>419</v>
      </c>
      <c r="C248" s="45" t="s">
        <v>420</v>
      </c>
      <c r="D248" s="46">
        <f>D249</f>
        <v>528318000</v>
      </c>
      <c r="E248" s="46">
        <v>398368000</v>
      </c>
      <c r="F248" s="46">
        <v>398368000</v>
      </c>
      <c r="G248" s="46">
        <v>398368000</v>
      </c>
      <c r="H248" s="46">
        <v>0</v>
      </c>
      <c r="I248" s="47">
        <f t="shared" si="26"/>
        <v>75.403071634886558</v>
      </c>
      <c r="J248" s="48">
        <f t="shared" si="27"/>
        <v>100</v>
      </c>
      <c r="K248" s="48">
        <f t="shared" si="28"/>
        <v>100</v>
      </c>
      <c r="L248" s="49">
        <f t="shared" si="29"/>
        <v>0</v>
      </c>
    </row>
    <row r="249" spans="2:12" ht="22.5" x14ac:dyDescent="0.2">
      <c r="B249" s="20" t="s">
        <v>421</v>
      </c>
      <c r="C249" s="21" t="s">
        <v>422</v>
      </c>
      <c r="D249" s="39">
        <v>528318000</v>
      </c>
      <c r="E249" s="39">
        <v>398368000</v>
      </c>
      <c r="F249" s="39">
        <v>398368000</v>
      </c>
      <c r="G249" s="39">
        <v>398368000</v>
      </c>
      <c r="H249" s="39">
        <v>0</v>
      </c>
      <c r="I249" s="40">
        <f t="shared" si="26"/>
        <v>75.403071634886558</v>
      </c>
      <c r="J249" s="41">
        <f t="shared" si="27"/>
        <v>100</v>
      </c>
      <c r="K249" s="41">
        <f t="shared" si="28"/>
        <v>100</v>
      </c>
      <c r="L249" s="42">
        <f t="shared" si="29"/>
        <v>0</v>
      </c>
    </row>
    <row r="250" spans="2:12" ht="22.5" x14ac:dyDescent="0.2">
      <c r="B250" s="57" t="s">
        <v>423</v>
      </c>
      <c r="C250" s="58" t="s">
        <v>424</v>
      </c>
      <c r="D250" s="15">
        <f>D251</f>
        <v>43043120776</v>
      </c>
      <c r="E250" s="15">
        <v>30021746326</v>
      </c>
      <c r="F250" s="15">
        <v>5272244701</v>
      </c>
      <c r="G250" s="15">
        <v>856539908</v>
      </c>
      <c r="H250" s="15">
        <v>856539908</v>
      </c>
      <c r="I250" s="16">
        <f t="shared" si="26"/>
        <v>69.748070736403335</v>
      </c>
      <c r="J250" s="17">
        <f t="shared" si="27"/>
        <v>17.561419125156057</v>
      </c>
      <c r="K250" s="17">
        <f t="shared" si="28"/>
        <v>16.246209282310776</v>
      </c>
      <c r="L250" s="18">
        <f t="shared" si="29"/>
        <v>100</v>
      </c>
    </row>
    <row r="251" spans="2:12" ht="22.5" x14ac:dyDescent="0.2">
      <c r="B251" s="57" t="s">
        <v>425</v>
      </c>
      <c r="C251" s="58" t="s">
        <v>426</v>
      </c>
      <c r="D251" s="15">
        <f>D252</f>
        <v>43043120776</v>
      </c>
      <c r="E251" s="15">
        <v>30021746326</v>
      </c>
      <c r="F251" s="15">
        <v>5272244701</v>
      </c>
      <c r="G251" s="15">
        <v>856539908</v>
      </c>
      <c r="H251" s="15">
        <v>856539908</v>
      </c>
      <c r="I251" s="16">
        <f t="shared" si="26"/>
        <v>69.748070736403335</v>
      </c>
      <c r="J251" s="17">
        <f t="shared" si="27"/>
        <v>17.561419125156057</v>
      </c>
      <c r="K251" s="17">
        <f t="shared" si="28"/>
        <v>16.246209282310776</v>
      </c>
      <c r="L251" s="18">
        <f t="shared" si="29"/>
        <v>100</v>
      </c>
    </row>
    <row r="252" spans="2:12" ht="22.5" x14ac:dyDescent="0.2">
      <c r="B252" s="44" t="s">
        <v>427</v>
      </c>
      <c r="C252" s="45" t="s">
        <v>428</v>
      </c>
      <c r="D252" s="46">
        <f>D253+D254+D255+D256+D257+D258+D259</f>
        <v>43043120776</v>
      </c>
      <c r="E252" s="46">
        <v>30021746326</v>
      </c>
      <c r="F252" s="46">
        <v>5272244701</v>
      </c>
      <c r="G252" s="46">
        <v>856539908</v>
      </c>
      <c r="H252" s="46">
        <v>856539908</v>
      </c>
      <c r="I252" s="47">
        <f t="shared" si="26"/>
        <v>69.748070736403335</v>
      </c>
      <c r="J252" s="48">
        <f t="shared" si="27"/>
        <v>17.561419125156057</v>
      </c>
      <c r="K252" s="48">
        <f t="shared" si="28"/>
        <v>16.246209282310776</v>
      </c>
      <c r="L252" s="49">
        <f t="shared" si="29"/>
        <v>100</v>
      </c>
    </row>
    <row r="253" spans="2:12" ht="34.5" thickBot="1" x14ac:dyDescent="0.25">
      <c r="B253" s="50" t="s">
        <v>429</v>
      </c>
      <c r="C253" s="22" t="s">
        <v>430</v>
      </c>
      <c r="D253" s="23">
        <v>2500000000</v>
      </c>
      <c r="E253" s="23">
        <v>652500000</v>
      </c>
      <c r="F253" s="23">
        <v>645750000</v>
      </c>
      <c r="G253" s="23">
        <v>473750000</v>
      </c>
      <c r="H253" s="23">
        <v>473750000</v>
      </c>
      <c r="I253" s="24">
        <f t="shared" si="26"/>
        <v>26.1</v>
      </c>
      <c r="J253" s="25">
        <f t="shared" si="27"/>
        <v>98.965517241379303</v>
      </c>
      <c r="K253" s="25">
        <f t="shared" si="28"/>
        <v>73.364305071622155</v>
      </c>
      <c r="L253" s="26">
        <f t="shared" si="29"/>
        <v>100</v>
      </c>
    </row>
    <row r="254" spans="2:12" ht="42" customHeight="1" x14ac:dyDescent="0.2">
      <c r="B254" s="51" t="s">
        <v>431</v>
      </c>
      <c r="C254" s="52" t="s">
        <v>432</v>
      </c>
      <c r="D254" s="53">
        <v>22581702968</v>
      </c>
      <c r="E254" s="53">
        <v>22581702968</v>
      </c>
      <c r="F254" s="53">
        <v>1677729574</v>
      </c>
      <c r="G254" s="53">
        <v>0</v>
      </c>
      <c r="H254" s="53">
        <v>0</v>
      </c>
      <c r="I254" s="54">
        <f t="shared" si="26"/>
        <v>100</v>
      </c>
      <c r="J254" s="55">
        <f t="shared" si="27"/>
        <v>7.429597211412581</v>
      </c>
      <c r="K254" s="55">
        <f t="shared" si="28"/>
        <v>0</v>
      </c>
      <c r="L254" s="68">
        <v>0</v>
      </c>
    </row>
    <row r="255" spans="2:12" ht="56.25" x14ac:dyDescent="0.2">
      <c r="B255" s="20" t="s">
        <v>433</v>
      </c>
      <c r="C255" s="21" t="s">
        <v>434</v>
      </c>
      <c r="D255" s="39">
        <v>3934401649</v>
      </c>
      <c r="E255" s="39">
        <v>877432447</v>
      </c>
      <c r="F255" s="39">
        <v>717199692</v>
      </c>
      <c r="G255" s="39">
        <v>100095890</v>
      </c>
      <c r="H255" s="39">
        <v>100095890</v>
      </c>
      <c r="I255" s="40">
        <f t="shared" si="26"/>
        <v>22.301547357855938</v>
      </c>
      <c r="J255" s="41">
        <f t="shared" si="27"/>
        <v>81.738451142552748</v>
      </c>
      <c r="K255" s="41">
        <f t="shared" si="28"/>
        <v>13.956488146400375</v>
      </c>
      <c r="L255" s="42">
        <f t="shared" si="29"/>
        <v>100</v>
      </c>
    </row>
    <row r="256" spans="2:12" ht="78.75" x14ac:dyDescent="0.2">
      <c r="B256" s="20" t="s">
        <v>435</v>
      </c>
      <c r="C256" s="21" t="s">
        <v>436</v>
      </c>
      <c r="D256" s="39">
        <v>8065003813</v>
      </c>
      <c r="E256" s="39">
        <v>5910110911</v>
      </c>
      <c r="F256" s="39">
        <v>2231565435</v>
      </c>
      <c r="G256" s="39">
        <v>282694018</v>
      </c>
      <c r="H256" s="39">
        <v>282694018</v>
      </c>
      <c r="I256" s="40">
        <f t="shared" si="26"/>
        <v>73.280943791662907</v>
      </c>
      <c r="J256" s="41">
        <f t="shared" si="27"/>
        <v>37.758435816264836</v>
      </c>
      <c r="K256" s="41">
        <f t="shared" si="28"/>
        <v>12.667969021486481</v>
      </c>
      <c r="L256" s="42">
        <f t="shared" si="29"/>
        <v>100</v>
      </c>
    </row>
    <row r="257" spans="2:12" ht="87" customHeight="1" x14ac:dyDescent="0.2">
      <c r="B257" s="20" t="s">
        <v>437</v>
      </c>
      <c r="C257" s="21" t="s">
        <v>438</v>
      </c>
      <c r="D257" s="39">
        <v>1999833255</v>
      </c>
      <c r="E257" s="39">
        <v>0</v>
      </c>
      <c r="F257" s="39">
        <v>0</v>
      </c>
      <c r="G257" s="39">
        <v>0</v>
      </c>
      <c r="H257" s="39">
        <v>0</v>
      </c>
      <c r="I257" s="40">
        <f t="shared" si="26"/>
        <v>0</v>
      </c>
      <c r="J257" s="39">
        <v>0</v>
      </c>
      <c r="K257" s="39">
        <v>0</v>
      </c>
      <c r="L257" s="43">
        <v>0</v>
      </c>
    </row>
    <row r="258" spans="2:12" ht="53.25" customHeight="1" x14ac:dyDescent="0.2">
      <c r="B258" s="20" t="s">
        <v>439</v>
      </c>
      <c r="C258" s="21" t="s">
        <v>440</v>
      </c>
      <c r="D258" s="39">
        <v>1996235775</v>
      </c>
      <c r="E258" s="39">
        <v>0</v>
      </c>
      <c r="F258" s="39">
        <v>0</v>
      </c>
      <c r="G258" s="39">
        <v>0</v>
      </c>
      <c r="H258" s="39">
        <v>0</v>
      </c>
      <c r="I258" s="40">
        <f t="shared" si="26"/>
        <v>0</v>
      </c>
      <c r="J258" s="39">
        <v>0</v>
      </c>
      <c r="K258" s="39">
        <v>0</v>
      </c>
      <c r="L258" s="43">
        <v>0</v>
      </c>
    </row>
    <row r="259" spans="2:12" ht="67.5" x14ac:dyDescent="0.2">
      <c r="B259" s="20" t="s">
        <v>441</v>
      </c>
      <c r="C259" s="21" t="s">
        <v>442</v>
      </c>
      <c r="D259" s="39">
        <v>1965943316</v>
      </c>
      <c r="E259" s="39">
        <v>0</v>
      </c>
      <c r="F259" s="39">
        <v>0</v>
      </c>
      <c r="G259" s="39">
        <v>0</v>
      </c>
      <c r="H259" s="39">
        <v>0</v>
      </c>
      <c r="I259" s="40">
        <f t="shared" si="26"/>
        <v>0</v>
      </c>
      <c r="J259" s="39">
        <v>0</v>
      </c>
      <c r="K259" s="39">
        <v>0</v>
      </c>
      <c r="L259" s="43">
        <v>0</v>
      </c>
    </row>
    <row r="260" spans="2:12" x14ac:dyDescent="0.2">
      <c r="B260" s="78"/>
      <c r="C260" s="79"/>
      <c r="D260" s="79"/>
      <c r="E260" s="79"/>
      <c r="F260" s="79"/>
      <c r="G260" s="79"/>
      <c r="H260" s="79"/>
      <c r="I260" s="79"/>
      <c r="J260" s="79"/>
      <c r="K260" s="79"/>
      <c r="L260" s="80"/>
    </row>
    <row r="261" spans="2:12" x14ac:dyDescent="0.2">
      <c r="B261" s="95" t="s">
        <v>483</v>
      </c>
      <c r="C261" s="96"/>
      <c r="D261" s="96"/>
      <c r="E261" s="96"/>
      <c r="F261" s="96"/>
      <c r="G261" s="96"/>
      <c r="H261" s="96"/>
      <c r="I261" s="96"/>
      <c r="J261" s="96"/>
      <c r="K261" s="96"/>
      <c r="L261" s="97"/>
    </row>
    <row r="262" spans="2:12" x14ac:dyDescent="0.2">
      <c r="B262" s="98" t="s">
        <v>484</v>
      </c>
      <c r="C262" s="99"/>
      <c r="D262" s="99"/>
      <c r="E262" s="99"/>
      <c r="F262" s="99"/>
      <c r="G262" s="99"/>
      <c r="H262" s="99"/>
      <c r="I262" s="99"/>
      <c r="J262" s="99"/>
      <c r="K262" s="99"/>
      <c r="L262" s="100"/>
    </row>
    <row r="263" spans="2:12" ht="19.5" customHeight="1" thickBot="1" x14ac:dyDescent="0.25">
      <c r="B263" s="101" t="s">
        <v>485</v>
      </c>
      <c r="C263" s="102"/>
      <c r="D263" s="102"/>
      <c r="E263" s="102"/>
      <c r="F263" s="102"/>
      <c r="G263" s="102"/>
      <c r="H263" s="102"/>
      <c r="I263" s="102"/>
      <c r="J263" s="102"/>
      <c r="K263" s="102"/>
      <c r="L263" s="103"/>
    </row>
    <row r="264" spans="2:12" x14ac:dyDescent="0.2">
      <c r="B264" s="79"/>
      <c r="C264" s="79"/>
      <c r="D264" s="79"/>
      <c r="E264" s="79"/>
      <c r="F264" s="79"/>
      <c r="G264" s="79"/>
      <c r="H264" s="79"/>
      <c r="I264" s="79"/>
      <c r="J264" s="79"/>
      <c r="K264" s="79"/>
      <c r="L264" s="79"/>
    </row>
  </sheetData>
  <mergeCells count="18">
    <mergeCell ref="H7:H8"/>
    <mergeCell ref="I7:L7"/>
    <mergeCell ref="B261:L261"/>
    <mergeCell ref="B262:L262"/>
    <mergeCell ref="B263:L263"/>
    <mergeCell ref="B7:B8"/>
    <mergeCell ref="C7:C8"/>
    <mergeCell ref="D7:D8"/>
    <mergeCell ref="E7:E8"/>
    <mergeCell ref="F7:F8"/>
    <mergeCell ref="G7:G8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2021-01-29T16:12:24Z</cp:lastPrinted>
  <dcterms:created xsi:type="dcterms:W3CDTF">2021-01-28T14:41:56Z</dcterms:created>
  <dcterms:modified xsi:type="dcterms:W3CDTF">2021-02-01T14:43:52Z</dcterms:modified>
</cp:coreProperties>
</file>