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OCTUBRE\"/>
    </mc:Choice>
  </mc:AlternateContent>
  <bookViews>
    <workbookView xWindow="0" yWindow="0" windowWidth="28800" windowHeight="12030"/>
  </bookViews>
  <sheets>
    <sheet name="Hoja1" sheetId="4" r:id="rId1"/>
  </sheets>
  <definedNames>
    <definedName name="_xlnm.Print_Titles" localSheetId="0">Hoja1!$8:$10</definedName>
  </definedNames>
  <calcPr calcId="162913"/>
</workbook>
</file>

<file path=xl/calcChain.xml><?xml version="1.0" encoding="utf-8"?>
<calcChain xmlns="http://schemas.openxmlformats.org/spreadsheetml/2006/main">
  <c r="I12" i="4" l="1"/>
  <c r="J12" i="4"/>
  <c r="H14" i="4"/>
  <c r="G14" i="4"/>
  <c r="F14" i="4"/>
  <c r="E14" i="4"/>
  <c r="H16" i="4"/>
  <c r="G16" i="4"/>
  <c r="F16" i="4"/>
  <c r="E16" i="4"/>
  <c r="H17" i="4"/>
  <c r="G17" i="4"/>
  <c r="F17" i="4"/>
  <c r="E17" i="4"/>
  <c r="H20" i="4"/>
  <c r="G20" i="4"/>
  <c r="F20" i="4"/>
  <c r="E20" i="4"/>
  <c r="H23" i="4"/>
  <c r="G23" i="4"/>
  <c r="F23" i="4"/>
  <c r="E23" i="4"/>
  <c r="H26" i="4"/>
  <c r="G26" i="4"/>
  <c r="F26" i="4"/>
  <c r="E26" i="4"/>
  <c r="H31" i="4"/>
  <c r="G31" i="4"/>
  <c r="F31" i="4"/>
  <c r="E31" i="4"/>
  <c r="H33" i="4"/>
  <c r="G33" i="4"/>
  <c r="F33" i="4"/>
  <c r="E33" i="4"/>
  <c r="H49" i="4"/>
  <c r="G49" i="4"/>
  <c r="F49" i="4"/>
  <c r="E49" i="4"/>
  <c r="H56" i="4"/>
  <c r="G56" i="4"/>
  <c r="F56" i="4"/>
  <c r="E56" i="4"/>
  <c r="H61" i="4"/>
  <c r="G61" i="4"/>
  <c r="F61" i="4"/>
  <c r="E61" i="4"/>
  <c r="H65" i="4"/>
  <c r="G65" i="4"/>
  <c r="F65" i="4"/>
  <c r="E65" i="4"/>
  <c r="H68" i="4"/>
  <c r="G68" i="4"/>
  <c r="F68" i="4"/>
  <c r="E68" i="4"/>
  <c r="H69" i="4"/>
  <c r="G69" i="4"/>
  <c r="F69" i="4"/>
  <c r="E69" i="4"/>
  <c r="H80" i="4"/>
  <c r="G80" i="4"/>
  <c r="F80" i="4"/>
  <c r="E80" i="4"/>
  <c r="H82" i="4"/>
  <c r="G82" i="4"/>
  <c r="F82" i="4"/>
  <c r="E82" i="4"/>
  <c r="H85" i="4"/>
  <c r="G85" i="4"/>
  <c r="F85" i="4"/>
  <c r="E85" i="4"/>
  <c r="H87" i="4"/>
  <c r="G87" i="4"/>
  <c r="F87" i="4"/>
  <c r="E87" i="4"/>
  <c r="H88" i="4"/>
  <c r="G88" i="4"/>
  <c r="F88" i="4"/>
  <c r="E88" i="4"/>
  <c r="H92" i="4"/>
  <c r="G92" i="4"/>
  <c r="F92" i="4"/>
  <c r="E92" i="4"/>
  <c r="H94" i="4"/>
  <c r="G94" i="4"/>
  <c r="F94" i="4"/>
  <c r="E94" i="4"/>
  <c r="H95" i="4"/>
  <c r="G95" i="4"/>
  <c r="F95" i="4"/>
  <c r="E95" i="4"/>
  <c r="H99" i="4"/>
  <c r="G99" i="4"/>
  <c r="F99" i="4"/>
  <c r="E99" i="4"/>
  <c r="H101" i="4"/>
  <c r="G101" i="4"/>
  <c r="F101" i="4"/>
  <c r="E101" i="4"/>
  <c r="H103" i="4"/>
  <c r="G103" i="4"/>
  <c r="F103" i="4"/>
  <c r="E103" i="4"/>
  <c r="H106" i="4"/>
  <c r="G106" i="4"/>
  <c r="F106" i="4"/>
  <c r="E106" i="4"/>
  <c r="H108" i="4"/>
  <c r="G108" i="4"/>
  <c r="F108" i="4"/>
  <c r="E108" i="4"/>
  <c r="H109" i="4"/>
  <c r="G109" i="4"/>
  <c r="F109" i="4"/>
  <c r="E109" i="4"/>
  <c r="H114" i="4"/>
  <c r="G114" i="4"/>
  <c r="F114" i="4"/>
  <c r="E114" i="4"/>
  <c r="H116" i="4"/>
  <c r="G116" i="4"/>
  <c r="F116" i="4"/>
  <c r="E116" i="4"/>
  <c r="H117" i="4"/>
  <c r="G117" i="4"/>
  <c r="F117" i="4"/>
  <c r="E117" i="4"/>
  <c r="J124" i="4"/>
  <c r="I124" i="4"/>
  <c r="J123" i="4"/>
  <c r="I123" i="4"/>
  <c r="J122" i="4"/>
  <c r="I122" i="4"/>
  <c r="J121" i="4"/>
  <c r="I121" i="4"/>
  <c r="J120" i="4"/>
  <c r="I120" i="4"/>
  <c r="J119" i="4"/>
  <c r="I119" i="4"/>
  <c r="J118" i="4"/>
  <c r="I118" i="4"/>
  <c r="I117" i="4" s="1"/>
  <c r="I116" i="4" s="1"/>
  <c r="I114" i="4" s="1"/>
  <c r="D117" i="4"/>
  <c r="D116" i="4"/>
  <c r="D114" i="4" s="1"/>
  <c r="I112" i="4"/>
  <c r="J111" i="4"/>
  <c r="J109" i="4" s="1"/>
  <c r="J108" i="4" s="1"/>
  <c r="J106" i="4" s="1"/>
  <c r="I111" i="4"/>
  <c r="J110" i="4"/>
  <c r="I110" i="4"/>
  <c r="I109" i="4" s="1"/>
  <c r="I108" i="4" s="1"/>
  <c r="I106" i="4" s="1"/>
  <c r="D109" i="4"/>
  <c r="D108" i="4" s="1"/>
  <c r="D106" i="4" s="1"/>
  <c r="J104" i="4"/>
  <c r="J103" i="4" s="1"/>
  <c r="I104" i="4"/>
  <c r="I103" i="4" s="1"/>
  <c r="D103" i="4"/>
  <c r="J102" i="4"/>
  <c r="J101" i="4" s="1"/>
  <c r="I102" i="4"/>
  <c r="I101" i="4" s="1"/>
  <c r="D101" i="4"/>
  <c r="J100" i="4"/>
  <c r="J99" i="4" s="1"/>
  <c r="I100" i="4"/>
  <c r="I99" i="4" s="1"/>
  <c r="D99" i="4"/>
  <c r="J98" i="4"/>
  <c r="I98" i="4"/>
  <c r="J97" i="4"/>
  <c r="J95" i="4" s="1"/>
  <c r="I97" i="4"/>
  <c r="J96" i="4"/>
  <c r="I96" i="4"/>
  <c r="I95" i="4" s="1"/>
  <c r="D95" i="4"/>
  <c r="D94" i="4" s="1"/>
  <c r="D92" i="4" s="1"/>
  <c r="J90" i="4"/>
  <c r="I90" i="4"/>
  <c r="J89" i="4"/>
  <c r="J88" i="4" s="1"/>
  <c r="J87" i="4" s="1"/>
  <c r="I89" i="4"/>
  <c r="I88" i="4" s="1"/>
  <c r="I87" i="4" s="1"/>
  <c r="D88" i="4"/>
  <c r="D87" i="4" s="1"/>
  <c r="J86" i="4"/>
  <c r="J85" i="4" s="1"/>
  <c r="I86" i="4"/>
  <c r="I85" i="4" s="1"/>
  <c r="D85" i="4"/>
  <c r="J84" i="4"/>
  <c r="I84" i="4"/>
  <c r="J83" i="4"/>
  <c r="J82" i="4" s="1"/>
  <c r="I83" i="4"/>
  <c r="I82" i="4" s="1"/>
  <c r="D82" i="4"/>
  <c r="J81" i="4"/>
  <c r="J80" i="4" s="1"/>
  <c r="I81" i="4"/>
  <c r="I80" i="4" s="1"/>
  <c r="D80" i="4"/>
  <c r="J79" i="4"/>
  <c r="I79" i="4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J71" i="4"/>
  <c r="I71" i="4"/>
  <c r="J70" i="4"/>
  <c r="J69" i="4" s="1"/>
  <c r="I70" i="4"/>
  <c r="I69" i="4" s="1"/>
  <c r="D69" i="4"/>
  <c r="D68" i="4"/>
  <c r="J67" i="4"/>
  <c r="J65" i="4" s="1"/>
  <c r="I67" i="4"/>
  <c r="I65" i="4" s="1"/>
  <c r="J66" i="4"/>
  <c r="I66" i="4"/>
  <c r="D65" i="4"/>
  <c r="J64" i="4"/>
  <c r="I64" i="4"/>
  <c r="J63" i="4"/>
  <c r="I63" i="4"/>
  <c r="J62" i="4"/>
  <c r="J61" i="4" s="1"/>
  <c r="I62" i="4"/>
  <c r="D61" i="4"/>
  <c r="J60" i="4"/>
  <c r="I60" i="4"/>
  <c r="J59" i="4"/>
  <c r="I59" i="4"/>
  <c r="J58" i="4"/>
  <c r="J56" i="4" s="1"/>
  <c r="I58" i="4"/>
  <c r="I56" i="4" s="1"/>
  <c r="J57" i="4"/>
  <c r="I57" i="4"/>
  <c r="D56" i="4"/>
  <c r="J55" i="4"/>
  <c r="I55" i="4"/>
  <c r="J54" i="4"/>
  <c r="I54" i="4"/>
  <c r="J53" i="4"/>
  <c r="I53" i="4"/>
  <c r="J52" i="4"/>
  <c r="I52" i="4"/>
  <c r="J51" i="4"/>
  <c r="I51" i="4"/>
  <c r="J50" i="4"/>
  <c r="I50" i="4"/>
  <c r="D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J33" i="4" s="1"/>
  <c r="I35" i="4"/>
  <c r="J34" i="4"/>
  <c r="I34" i="4"/>
  <c r="D33" i="4"/>
  <c r="J32" i="4"/>
  <c r="J31" i="4" s="1"/>
  <c r="I32" i="4"/>
  <c r="I31" i="4" s="1"/>
  <c r="D31" i="4"/>
  <c r="I30" i="4"/>
  <c r="J29" i="4"/>
  <c r="I29" i="4"/>
  <c r="J28" i="4"/>
  <c r="I28" i="4"/>
  <c r="I26" i="4" s="1"/>
  <c r="J27" i="4"/>
  <c r="J26" i="4" s="1"/>
  <c r="I27" i="4"/>
  <c r="D26" i="4"/>
  <c r="J25" i="4"/>
  <c r="I25" i="4"/>
  <c r="J24" i="4"/>
  <c r="I24" i="4"/>
  <c r="D23" i="4"/>
  <c r="J22" i="4"/>
  <c r="J20" i="4" s="1"/>
  <c r="I22" i="4"/>
  <c r="J21" i="4"/>
  <c r="I21" i="4"/>
  <c r="I20" i="4" s="1"/>
  <c r="D20" i="4"/>
  <c r="D16" i="4" s="1"/>
  <c r="J19" i="4"/>
  <c r="I19" i="4"/>
  <c r="J18" i="4"/>
  <c r="J17" i="4" s="1"/>
  <c r="I18" i="4"/>
  <c r="I17" i="4" s="1"/>
  <c r="D17" i="4"/>
  <c r="J117" i="4" l="1"/>
  <c r="J116" i="4" s="1"/>
  <c r="J114" i="4" s="1"/>
  <c r="I49" i="4"/>
  <c r="I33" i="4"/>
  <c r="J94" i="4"/>
  <c r="J92" i="4" s="1"/>
  <c r="I94" i="4"/>
  <c r="I92" i="4" s="1"/>
  <c r="I23" i="4"/>
  <c r="J49" i="4"/>
  <c r="I68" i="4"/>
  <c r="J68" i="4"/>
  <c r="J23" i="4"/>
  <c r="I61" i="4"/>
  <c r="D14" i="4"/>
  <c r="D12" i="4"/>
  <c r="I16" i="4" l="1"/>
  <c r="I14" i="4" s="1"/>
  <c r="J16" i="4"/>
  <c r="J14" i="4" s="1"/>
</calcChain>
</file>

<file path=xl/sharedStrings.xml><?xml version="1.0" encoding="utf-8"?>
<sst xmlns="http://schemas.openxmlformats.org/spreadsheetml/2006/main" count="231" uniqueCount="231">
  <si>
    <t>1</t>
  </si>
  <si>
    <t>PRESUPUESTO DE INGRESOS</t>
  </si>
  <si>
    <t>RECURSOS PROPIOS</t>
  </si>
  <si>
    <t>INGRESOS CORRIENTES</t>
  </si>
  <si>
    <t>Programas Propios</t>
  </si>
  <si>
    <t>Programas SUE</t>
  </si>
  <si>
    <t>OTROS SERVICIOS EDUCATIVOS</t>
  </si>
  <si>
    <t>Servicios educativos y complementarios</t>
  </si>
  <si>
    <t>13</t>
  </si>
  <si>
    <t>INGRESOS PROPIOS</t>
  </si>
  <si>
    <t>131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</si>
  <si>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</si>
  <si>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</si>
  <si>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</si>
  <si>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</si>
  <si>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</si>
  <si>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</si>
  <si>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</si>
  <si>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</si>
  <si>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</si>
  <si>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</si>
  <si>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</si>
  <si>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</si>
  <si>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</si>
  <si>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</si>
  <si>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</si>
  <si>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1310302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</si>
  <si>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</si>
  <si>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</si>
  <si>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</si>
  <si>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</si>
  <si>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</si>
  <si>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</si>
  <si>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</si>
  <si>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</si>
  <si>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1310404</t>
  </si>
  <si>
    <t>Programa Ingles para la Paz</t>
  </si>
  <si>
    <t>13105</t>
  </si>
  <si>
    <t>1310501</t>
  </si>
  <si>
    <t>13107</t>
  </si>
  <si>
    <t>CONVENIOS Y CONTRATOS DE EXTENSIÓN</t>
  </si>
  <si>
    <t>1310778</t>
  </si>
  <si>
    <t>CONTRATO INTERADMINISTRATIVO  MINSALUD - UNICOR N°1097-2019</t>
  </si>
  <si>
    <t>1310779</t>
  </si>
  <si>
    <t>CONTRATO N° 336-2019 SINCHI -UNICOR</t>
  </si>
  <si>
    <t>1310780</t>
  </si>
  <si>
    <t>CONTRATO INTERADMINISTRATIVO N° 0021-2020 UNICOR - URRA S.A</t>
  </si>
  <si>
    <t>1310781</t>
  </si>
  <si>
    <t>SUBVENCION EMBAJADA EEUU Y UNICOR 2020</t>
  </si>
  <si>
    <t>1310782</t>
  </si>
  <si>
    <t>CONTRATO ICFES N° 309-2020 - UNICOR</t>
  </si>
  <si>
    <t>1310783</t>
  </si>
  <si>
    <t>CONTRATO URRA N° 0026-2020 - UNICOR</t>
  </si>
  <si>
    <t>1310784</t>
  </si>
  <si>
    <t>CONTRATO N° 81065028 FEDERACION SUIZA - UNICOR</t>
  </si>
  <si>
    <t>1310785</t>
  </si>
  <si>
    <t>CONTRATO N° 2307538 FAO -UNICOR</t>
  </si>
  <si>
    <t>1310786</t>
  </si>
  <si>
    <t>CONTRATO INTERADMINISTRATIVO  N° 238-2020 MIN SALUD - UNICOR</t>
  </si>
  <si>
    <t>1310787</t>
  </si>
  <si>
    <t>CONVENIO DE COOPERACION N° 009-2020 C.V.S - UNICOR</t>
  </si>
  <si>
    <t>1310788</t>
  </si>
  <si>
    <t>CONVENIO DE COOPERACION  N° 014-2020 CVS-UNICOR</t>
  </si>
  <si>
    <t>1310789</t>
  </si>
  <si>
    <t>ACUERDO UNICOR Y PNUD N° ID 112383 OUT PUT 110941</t>
  </si>
  <si>
    <t>1310790</t>
  </si>
  <si>
    <t>CONTRATO N° 80740-440-2020 PREVISORA - UNICOR</t>
  </si>
  <si>
    <t>1310791</t>
  </si>
  <si>
    <t>CONVENIO INTERADMINISTRATIVO N° SE 048-2020 GOB DE CORDOBA - SECRE EDUCACION  Y UNICOR</t>
  </si>
  <si>
    <t>1310792</t>
  </si>
  <si>
    <t>CONVENIO INTERADMINISTRATIVO N° SE-001-2020 GOBER- CORDOBA - SECRET DE CULTURA - 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</si>
  <si>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</si>
  <si>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</si>
  <si>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</si>
  <si>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</si>
  <si>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</si>
  <si>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</si>
  <si>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</si>
  <si>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</si>
  <si>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</si>
  <si>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</si>
  <si>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</si>
  <si>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</si>
  <si>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</si>
  <si>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</si>
  <si>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</si>
  <si>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</si>
  <si>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</si>
  <si>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</si>
  <si>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</si>
  <si>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</si>
  <si>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</si>
  <si>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</si>
  <si>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</si>
  <si>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</si>
  <si>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</si>
  <si>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</si>
  <si>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</si>
  <si>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</si>
  <si>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</si>
  <si>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</si>
  <si>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</si>
  <si>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</si>
  <si>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</si>
  <si>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</si>
  <si>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</si>
  <si>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</si>
  <si>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</si>
  <si>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</si>
  <si>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</si>
  <si>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</si>
  <si>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</si>
  <si>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</si>
  <si>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</si>
  <si>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</si>
  <si>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</si>
  <si>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</si>
  <si>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</si>
  <si>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</si>
  <si>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</si>
  <si>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</si>
  <si>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</si>
  <si>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</si>
  <si>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</si>
  <si>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</si>
  <si>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</si>
  <si>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</si>
  <si>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</si>
  <si>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</si>
  <si>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</si>
  <si>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</si>
  <si>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</si>
  <si>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</si>
  <si>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</si>
  <si>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</si>
  <si>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</si>
  <si>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</si>
  <si>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</si>
  <si>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</si>
  <si>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</si>
  <si>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1320302</t>
  </si>
  <si>
    <t>EXCEDENTES DE COOPERATIVAS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</si>
  <si>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</si>
  <si>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</si>
  <si>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</si>
  <si>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</si>
  <si>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</si>
  <si>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</si>
  <si>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</si>
  <si>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</si>
  <si>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</si>
  <si>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</si>
  <si>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</si>
  <si>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</si>
  <si>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</si>
  <si>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</si>
  <si>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</si>
  <si>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</si>
  <si>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</si>
  <si>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</si>
  <si>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</si>
  <si>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</si>
  <si>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1410102</t>
  </si>
  <si>
    <t>Funcionamiento art. 87</t>
  </si>
  <si>
    <t>1410103</t>
  </si>
  <si>
    <t>Inversión</t>
  </si>
  <si>
    <t>14102</t>
  </si>
  <si>
    <t>DESCUENTO DE VOTACION (LEY 403/1997 Y RES 08685 DE 2015)</t>
  </si>
  <si>
    <t>1410202</t>
  </si>
  <si>
    <t>DESCUENTO POR VOTACION</t>
  </si>
  <si>
    <t>14105</t>
  </si>
  <si>
    <t>RECURSOS ESTAMPILLA UNIVERSIDAD NACIONAL Y OTRAS, LEY 1697 DE 2013</t>
  </si>
  <si>
    <t>1410502</t>
  </si>
  <si>
    <t>APORTES ESTAMPILLA UNAL RESOL 06096 DE 09-04-2018</t>
  </si>
  <si>
    <t>14106</t>
  </si>
  <si>
    <t>OTROS APORTES DE LA NACION</t>
  </si>
  <si>
    <t>1410604</t>
  </si>
  <si>
    <t>RECURSOS ART 142 LEY 1819-2016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</si>
  <si>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</si>
  <si>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</si>
  <si>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</si>
  <si>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</si>
  <si>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</si>
  <si>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</si>
  <si>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</si>
  <si>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</si>
  <si>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</si>
  <si>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</si>
  <si>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</si>
  <si>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</si>
  <si>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</si>
  <si>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</si>
  <si>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</si>
  <si>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</si>
  <si>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</si>
  <si>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</si>
  <si>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</si>
  <si>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</si>
  <si>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1610102</t>
  </si>
  <si>
    <t>CONSTRUCCION,CULMINACIÓN Y DOTACIÓN DEL  LAB INTEGRALES  DE LA FACIBAS COD BPIN 2019000020063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</si>
  <si>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</si>
  <si>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</si>
  <si>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</si>
  <si>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</si>
  <si>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1610105</t>
  </si>
  <si>
    <t>IMPLEMENTACION DE ESTRATEGIA SOSTENIBLE EN LA RECUPERACION DE ECOSISTEMAS DEGRADADO Y CONTAMINADOS CON MERCURIO DPTO DE CORDOBA, SUCRE Y CHOCO BPIN  2020000100055</t>
  </si>
  <si>
    <t>1610106</t>
  </si>
  <si>
    <t>PRODUCCION DE FITOPLANCTON PARA LA ACUICULTURA  MARINA  EN EL DEPARTAMENTO DE CORDOBA  BPIN 2020000100061</t>
  </si>
  <si>
    <t>1610107</t>
  </si>
  <si>
    <t>FORTALECIMIENTO DE LAS CAPACIDADES EN CIENCIAS, TECNOLOGIA E INNOVACION - CTEI DE LA UNIVERSIDAD DE CORDOBA  PBIN 2020000100063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</si>
  <si>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</si>
  <si>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</si>
  <si>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</si>
  <si>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</si>
  <si>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</si>
  <si>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</si>
  <si>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</si>
  <si>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</si>
  <si>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</si>
  <si>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</si>
  <si>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</si>
  <si>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</si>
  <si>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</si>
  <si>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</si>
  <si>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</si>
  <si>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</si>
  <si>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</si>
  <si>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31 DE OCTUBRE DE 2020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</si>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</sst>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1">
    <xf numFmtId="0" fontId="0" fillId="0" borderId="0" xfId="0"/>
    <xf numFmtId="0" fontId="3" fillId="0" borderId="1" xfId="2" applyFont="1" applyFill="1" applyBorder="1"/>
    <xf numFmtId="43" fontId="4" fillId="0" borderId="3" xfId="1" applyNumberFormat="1" applyFont="1" applyFill="1" applyBorder="1"/>
    <xf numFmtId="0" fontId="3" fillId="0" borderId="4" xfId="2" applyFont="1" applyFill="1" applyBorder="1"/>
    <xf numFmtId="0" fontId="3" fillId="0" borderId="0" xfId="2" applyFont="1" applyFill="1" applyBorder="1" applyAlignment="1">
      <alignment horizontal="center"/>
    </xf>
    <xf numFmtId="43" fontId="4" fillId="0" borderId="5" xfId="1" applyNumberFormat="1" applyFont="1" applyFill="1" applyBorder="1"/>
    <xf numFmtId="0" fontId="5" fillId="0" borderId="0" xfId="0" applyFont="1" applyFill="1"/>
    <xf numFmtId="0" fontId="3" fillId="0" borderId="0" xfId="2" applyFont="1" applyFill="1" applyBorder="1" applyAlignment="1"/>
    <xf numFmtId="164" fontId="3" fillId="0" borderId="0" xfId="1" applyNumberFormat="1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0" fontId="5" fillId="0" borderId="0" xfId="0" applyFont="1"/>
    <xf numFmtId="43" fontId="3" fillId="0" borderId="12" xfId="1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3" fontId="5" fillId="0" borderId="2" xfId="0" applyNumberFormat="1" applyFont="1" applyBorder="1" applyAlignment="1">
      <alignment vertical="top"/>
    </xf>
    <xf numFmtId="0" fontId="5" fillId="0" borderId="3" xfId="0" applyFont="1" applyBorder="1"/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3" fontId="8" fillId="0" borderId="15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2" xfId="2" applyFont="1" applyFill="1" applyBorder="1" applyAlignment="1">
      <alignment horizontal="center"/>
    </xf>
    <xf numFmtId="43" fontId="3" fillId="0" borderId="2" xfId="1" applyNumberFormat="1" applyFont="1" applyFill="1" applyBorder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57150</xdr:rowOff>
    </xdr:from>
    <xdr:to>
      <xdr:col>9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6553200" y="57150"/>
          <a:ext cx="1152525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83666</xdr:colOff>
      <xdr:row>0</xdr:row>
      <xdr:rowOff>38615</xdr:rowOff>
    </xdr:from>
    <xdr:to>
      <xdr:col>8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784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0</xdr:row>
      <xdr:rowOff>51485</xdr:rowOff>
    </xdr:from>
    <xdr:to>
      <xdr:col>2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0"/>
  <sheetViews>
    <sheetView tabSelected="1" topLeftCell="A4" workbookViewId="0">
      <selection activeCell="D11" sqref="D11:H11"/>
    </sheetView>
  </sheetViews>
  <sheetFormatPr baseColWidth="10" defaultColWidth="21.7109375" defaultRowHeight="11.25" x14ac:dyDescent="0.2"/>
  <cols>
    <col min="1" max="1" width="10.7109375" style="10" customWidth="1"/>
    <col min="2" max="2" width="8" style="10" customWidth="1"/>
    <col min="3" max="3" width="18.85546875" style="10" customWidth="1"/>
    <col min="4" max="5" width="12.85546875" style="10" customWidth="1"/>
    <col min="6" max="6" width="12" style="10" customWidth="1"/>
    <col min="7" max="8" width="12.85546875" style="10" customWidth="1"/>
    <col min="9" max="9" width="13" style="10" customWidth="1"/>
    <col min="10" max="10" width="12.85546875" style="10" customWidth="1"/>
    <col min="11" max="16384" width="21.7109375" style="10"/>
  </cols>
  <sheetData>
    <row r="1" spans="2:10" x14ac:dyDescent="0.2">
      <c r="B1" s="1"/>
      <c r="C1" s="55" t="s">
        <v>210</v>
      </c>
      <c r="D1" s="55"/>
      <c r="E1" s="55"/>
      <c r="F1" s="55"/>
      <c r="G1" s="55"/>
      <c r="H1" s="55"/>
      <c r="I1" s="56"/>
      <c r="J1" s="2"/>
    </row>
    <row r="2" spans="2:10" x14ac:dyDescent="0.2">
      <c r="B2" s="3"/>
      <c r="C2" s="4"/>
      <c r="D2" s="4"/>
      <c r="E2" s="58" t="s">
        <v>211</v>
      </c>
      <c r="F2" s="58"/>
      <c r="G2" s="4"/>
      <c r="H2" s="4"/>
      <c r="I2" s="57"/>
      <c r="J2" s="5"/>
    </row>
    <row r="3" spans="2:10" x14ac:dyDescent="0.2">
      <c r="B3" s="3"/>
      <c r="C3" s="58" t="s">
        <v>212</v>
      </c>
      <c r="D3" s="58"/>
      <c r="E3" s="58"/>
      <c r="F3" s="58"/>
      <c r="G3" s="58"/>
      <c r="H3" s="58"/>
      <c r="I3" s="57"/>
      <c r="J3" s="5"/>
    </row>
    <row r="4" spans="2:10" x14ac:dyDescent="0.2">
      <c r="B4" s="6"/>
      <c r="C4" s="58" t="s">
        <v>213</v>
      </c>
      <c r="D4" s="58"/>
      <c r="E4" s="58"/>
      <c r="F4" s="58"/>
      <c r="G4" s="58"/>
      <c r="H4" s="58"/>
      <c r="I4" s="57"/>
      <c r="J4" s="5"/>
    </row>
    <row r="5" spans="2:10" x14ac:dyDescent="0.2">
      <c r="B5" s="3"/>
      <c r="C5" s="58" t="s">
        <v>214</v>
      </c>
      <c r="D5" s="58"/>
      <c r="E5" s="58"/>
      <c r="F5" s="58"/>
      <c r="G5" s="58"/>
      <c r="H5" s="58"/>
      <c r="I5" s="57"/>
      <c r="J5" s="5"/>
    </row>
    <row r="6" spans="2:10" x14ac:dyDescent="0.2">
      <c r="B6" s="3"/>
      <c r="C6" s="58" t="s">
        <v>227</v>
      </c>
      <c r="D6" s="58"/>
      <c r="E6" s="58"/>
      <c r="F6" s="58"/>
      <c r="G6" s="58"/>
      <c r="H6" s="58"/>
      <c r="I6" s="57"/>
      <c r="J6" s="5"/>
    </row>
    <row r="7" spans="2:10" ht="12" thickBot="1" x14ac:dyDescent="0.25">
      <c r="B7" s="3"/>
      <c r="C7" s="7"/>
      <c r="D7" s="7"/>
      <c r="E7" s="7"/>
      <c r="F7" s="7"/>
      <c r="G7" s="7"/>
      <c r="H7" s="8"/>
      <c r="I7" s="57"/>
      <c r="J7" s="5"/>
    </row>
    <row r="8" spans="2:10" x14ac:dyDescent="0.2">
      <c r="B8" s="62" t="s">
        <v>215</v>
      </c>
      <c r="C8" s="64" t="s">
        <v>216</v>
      </c>
      <c r="D8" s="64" t="s">
        <v>217</v>
      </c>
      <c r="E8" s="66" t="s">
        <v>218</v>
      </c>
      <c r="F8" s="67"/>
      <c r="G8" s="64" t="s">
        <v>219</v>
      </c>
      <c r="H8" s="68" t="s">
        <v>220</v>
      </c>
      <c r="I8" s="70" t="s">
        <v>221</v>
      </c>
      <c r="J8" s="72" t="s">
        <v>222</v>
      </c>
    </row>
    <row r="9" spans="2:10" x14ac:dyDescent="0.2">
      <c r="B9" s="63"/>
      <c r="C9" s="65"/>
      <c r="D9" s="65"/>
      <c r="E9" s="9" t="s">
        <v>223</v>
      </c>
      <c r="F9" s="9" t="s">
        <v>224</v>
      </c>
      <c r="G9" s="65"/>
      <c r="H9" s="69"/>
      <c r="I9" s="71"/>
      <c r="J9" s="73"/>
    </row>
    <row r="10" spans="2:10" ht="12" thickBot="1" x14ac:dyDescent="0.25">
      <c r="B10" s="9">
        <v>1</v>
      </c>
      <c r="C10" s="9">
        <v>2</v>
      </c>
      <c r="D10" s="9">
        <v>3</v>
      </c>
      <c r="E10" s="74">
        <v>4</v>
      </c>
      <c r="F10" s="74"/>
      <c r="G10" s="9">
        <v>5</v>
      </c>
      <c r="H10" s="9">
        <v>6</v>
      </c>
      <c r="I10" s="11" t="s">
        <v>225</v>
      </c>
      <c r="J10" s="11" t="s">
        <v>226</v>
      </c>
    </row>
    <row r="11" spans="2:10" x14ac:dyDescent="0.2">
      <c r="B11" s="12"/>
      <c r="C11" s="13"/>
      <c r="D11" s="14"/>
      <c r="E11" s="14"/>
      <c r="F11" s="14"/>
      <c r="G11" s="14"/>
      <c r="H11" s="14"/>
      <c r="I11" s="13"/>
      <c r="J11" s="15"/>
    </row>
    <row r="12" spans="2:10" ht="22.5" x14ac:dyDescent="0.2">
      <c r="B12" s="28" t="s">
        <v>0</v>
      </c>
      <c r="C12" s="29" t="s">
        <v>1</v>
      </c>
      <c r="D12" s="30">
        <f>D14+D92+D106+D114</f>
        <v>192549494774</v>
      </c>
      <c r="E12" s="30">
        <v>115064512767</v>
      </c>
      <c r="F12" s="30">
        <v>0</v>
      </c>
      <c r="G12" s="30">
        <v>307614007541</v>
      </c>
      <c r="H12" s="30">
        <v>198675177441.23999</v>
      </c>
      <c r="I12" s="30">
        <f>H12-G12</f>
        <v>-108938830099.76001</v>
      </c>
      <c r="J12" s="31">
        <f>H12/G12*100</f>
        <v>64.58586818897048</v>
      </c>
    </row>
    <row r="13" spans="2:10" x14ac:dyDescent="0.2">
      <c r="B13" s="28"/>
      <c r="C13" s="29"/>
      <c r="D13" s="30"/>
      <c r="E13" s="30"/>
      <c r="F13" s="30"/>
      <c r="G13" s="30"/>
      <c r="H13" s="30"/>
      <c r="I13" s="30"/>
      <c r="J13" s="31"/>
    </row>
    <row r="14" spans="2:10" ht="12.75" customHeight="1" x14ac:dyDescent="0.2">
      <c r="B14" s="28" t="s">
        <v>8</v>
      </c>
      <c r="C14" s="29" t="s">
        <v>9</v>
      </c>
      <c r="D14" s="30">
        <f>D16+D68+D87</f>
        <v>44496372169</v>
      </c>
      <c r="E14" s="30">
        <f t="shared" ref="E14:J14" si="0">E16+E68+E87</f>
        <v>58754518183</v>
      </c>
      <c r="F14" s="30">
        <f t="shared" si="0"/>
        <v>0</v>
      </c>
      <c r="G14" s="30">
        <f t="shared" si="0"/>
        <v>103250890352</v>
      </c>
      <c r="H14" s="30">
        <f t="shared" si="0"/>
        <v>69563555947.240005</v>
      </c>
      <c r="I14" s="30">
        <f t="shared" si="0"/>
        <v>-33687334404.759995</v>
      </c>
      <c r="J14" s="32">
        <f t="shared" si="0"/>
        <v>6042.4501748459115</v>
      </c>
    </row>
    <row r="15" spans="2:10" ht="12.75" customHeight="1" x14ac:dyDescent="0.2">
      <c r="B15" s="28"/>
      <c r="C15" s="29"/>
      <c r="D15" s="30"/>
      <c r="E15" s="30"/>
      <c r="F15" s="30"/>
      <c r="G15" s="30"/>
      <c r="H15" s="30"/>
      <c r="I15" s="30"/>
      <c r="J15" s="32"/>
    </row>
    <row r="16" spans="2:10" ht="12.75" customHeight="1" x14ac:dyDescent="0.2">
      <c r="B16" s="28" t="s">
        <v>10</v>
      </c>
      <c r="C16" s="29" t="s">
        <v>3</v>
      </c>
      <c r="D16" s="30">
        <f>D17+D20+D23+D26+D31+D33+D49+D56+D61+D65</f>
        <v>35752012174</v>
      </c>
      <c r="E16" s="30">
        <f t="shared" ref="E16:J16" si="1">E17+E20+E23+E26+E31+E33+E49+E56+E61+E65</f>
        <v>17649416863</v>
      </c>
      <c r="F16" s="30">
        <f t="shared" si="1"/>
        <v>0</v>
      </c>
      <c r="G16" s="30">
        <f t="shared" si="1"/>
        <v>53401429037</v>
      </c>
      <c r="H16" s="30">
        <f t="shared" si="1"/>
        <v>33139213674.009998</v>
      </c>
      <c r="I16" s="30">
        <f t="shared" si="1"/>
        <v>-20262215362.989998</v>
      </c>
      <c r="J16" s="32">
        <f t="shared" si="1"/>
        <v>4600.0161287641777</v>
      </c>
    </row>
    <row r="17" spans="2:10" ht="12.75" customHeight="1" x14ac:dyDescent="0.2">
      <c r="B17" s="33" t="s">
        <v>11</v>
      </c>
      <c r="C17" s="34" t="s">
        <v>12</v>
      </c>
      <c r="D17" s="35">
        <f>D18+D19</f>
        <v>950605718</v>
      </c>
      <c r="E17" s="35">
        <f t="shared" ref="E17:J17" si="2">E18+E19</f>
        <v>0</v>
      </c>
      <c r="F17" s="35">
        <f t="shared" si="2"/>
        <v>0</v>
      </c>
      <c r="G17" s="35">
        <f t="shared" si="2"/>
        <v>950605718</v>
      </c>
      <c r="H17" s="35">
        <f t="shared" si="2"/>
        <v>418700722</v>
      </c>
      <c r="I17" s="35">
        <f t="shared" si="2"/>
        <v>-531904996</v>
      </c>
      <c r="J17" s="36">
        <f t="shared" si="2"/>
        <v>396.66724950895895</v>
      </c>
    </row>
    <row r="18" spans="2:10" ht="12.75" customHeight="1" x14ac:dyDescent="0.2">
      <c r="B18" s="17" t="s">
        <v>13</v>
      </c>
      <c r="C18" s="16" t="s">
        <v>14</v>
      </c>
      <c r="D18" s="18">
        <v>895438918</v>
      </c>
      <c r="E18" s="18">
        <v>0</v>
      </c>
      <c r="F18" s="18">
        <v>0</v>
      </c>
      <c r="G18" s="18">
        <v>895438918</v>
      </c>
      <c r="H18" s="18">
        <v>212994395</v>
      </c>
      <c r="I18" s="18">
        <f t="shared" ref="I18:I78" si="3">H18-G18</f>
        <v>-682444523</v>
      </c>
      <c r="J18" s="19">
        <f t="shared" ref="J18:J78" si="4">H18/G18*100</f>
        <v>23.786591214477458</v>
      </c>
    </row>
    <row r="19" spans="2:10" ht="12.75" customHeight="1" x14ac:dyDescent="0.2">
      <c r="B19" s="17" t="s">
        <v>15</v>
      </c>
      <c r="C19" s="16" t="s">
        <v>16</v>
      </c>
      <c r="D19" s="18">
        <v>55166800</v>
      </c>
      <c r="E19" s="18">
        <v>0</v>
      </c>
      <c r="F19" s="18">
        <v>0</v>
      </c>
      <c r="G19" s="18">
        <v>55166800</v>
      </c>
      <c r="H19" s="18">
        <v>205706327</v>
      </c>
      <c r="I19" s="18">
        <f t="shared" si="3"/>
        <v>150539527</v>
      </c>
      <c r="J19" s="19">
        <f t="shared" si="4"/>
        <v>372.88065829448146</v>
      </c>
    </row>
    <row r="20" spans="2:10" ht="22.5" x14ac:dyDescent="0.2">
      <c r="B20" s="33" t="s">
        <v>17</v>
      </c>
      <c r="C20" s="34" t="s">
        <v>18</v>
      </c>
      <c r="D20" s="35">
        <f>D21+D22</f>
        <v>10434792058</v>
      </c>
      <c r="E20" s="35">
        <f t="shared" ref="E20:J20" si="5">E21+E22</f>
        <v>897408551</v>
      </c>
      <c r="F20" s="35">
        <f t="shared" si="5"/>
        <v>0</v>
      </c>
      <c r="G20" s="35">
        <f t="shared" si="5"/>
        <v>11332200609</v>
      </c>
      <c r="H20" s="35">
        <f t="shared" si="5"/>
        <v>5078846949.4699993</v>
      </c>
      <c r="I20" s="35">
        <f t="shared" si="5"/>
        <v>-6253353659.5300007</v>
      </c>
      <c r="J20" s="36">
        <f t="shared" si="5"/>
        <v>88.026160281152812</v>
      </c>
    </row>
    <row r="21" spans="2:10" ht="12.75" customHeight="1" x14ac:dyDescent="0.2">
      <c r="B21" s="17" t="s">
        <v>19</v>
      </c>
      <c r="C21" s="16" t="s">
        <v>20</v>
      </c>
      <c r="D21" s="18">
        <v>5552383427</v>
      </c>
      <c r="E21" s="18">
        <v>614853253</v>
      </c>
      <c r="F21" s="18">
        <v>0</v>
      </c>
      <c r="G21" s="18">
        <v>6167236680</v>
      </c>
      <c r="H21" s="18">
        <v>3275545325.8699999</v>
      </c>
      <c r="I21" s="18">
        <f t="shared" si="3"/>
        <v>-2891691354.1300001</v>
      </c>
      <c r="J21" s="19">
        <f t="shared" si="4"/>
        <v>53.112041840268731</v>
      </c>
    </row>
    <row r="22" spans="2:10" ht="12.75" customHeight="1" x14ac:dyDescent="0.2">
      <c r="B22" s="17" t="s">
        <v>21</v>
      </c>
      <c r="C22" s="16" t="s">
        <v>22</v>
      </c>
      <c r="D22" s="18">
        <v>4882408631</v>
      </c>
      <c r="E22" s="18">
        <v>282555298</v>
      </c>
      <c r="F22" s="18">
        <v>0</v>
      </c>
      <c r="G22" s="18">
        <v>5164963929</v>
      </c>
      <c r="H22" s="18">
        <v>1803301623.5999999</v>
      </c>
      <c r="I22" s="18">
        <f t="shared" si="3"/>
        <v>-3361662305.4000001</v>
      </c>
      <c r="J22" s="19">
        <f t="shared" si="4"/>
        <v>34.914118440884081</v>
      </c>
    </row>
    <row r="23" spans="2:10" ht="22.5" x14ac:dyDescent="0.2">
      <c r="B23" s="33" t="s">
        <v>23</v>
      </c>
      <c r="C23" s="34" t="s">
        <v>24</v>
      </c>
      <c r="D23" s="35">
        <f>D24+D25</f>
        <v>6473793995</v>
      </c>
      <c r="E23" s="35">
        <f t="shared" ref="E23:J23" si="6">E24+E25</f>
        <v>0</v>
      </c>
      <c r="F23" s="35">
        <f t="shared" si="6"/>
        <v>0</v>
      </c>
      <c r="G23" s="35">
        <f t="shared" si="6"/>
        <v>6473793995</v>
      </c>
      <c r="H23" s="35">
        <f t="shared" si="6"/>
        <v>2513097305.6799998</v>
      </c>
      <c r="I23" s="35">
        <f t="shared" si="6"/>
        <v>-3960696689.3199997</v>
      </c>
      <c r="J23" s="36">
        <f t="shared" si="6"/>
        <v>73.52687800870649</v>
      </c>
    </row>
    <row r="24" spans="2:10" ht="12.75" customHeight="1" x14ac:dyDescent="0.2">
      <c r="B24" s="17" t="s">
        <v>25</v>
      </c>
      <c r="C24" s="16" t="s">
        <v>4</v>
      </c>
      <c r="D24" s="18">
        <v>3530675200</v>
      </c>
      <c r="E24" s="18">
        <v>0</v>
      </c>
      <c r="F24" s="18">
        <v>0</v>
      </c>
      <c r="G24" s="18">
        <v>3530675200</v>
      </c>
      <c r="H24" s="18">
        <v>2097854636.8199999</v>
      </c>
      <c r="I24" s="18">
        <f t="shared" si="3"/>
        <v>-1432820563.1800001</v>
      </c>
      <c r="J24" s="19">
        <f t="shared" si="4"/>
        <v>59.417944670186593</v>
      </c>
    </row>
    <row r="25" spans="2:10" ht="12.75" customHeight="1" x14ac:dyDescent="0.2">
      <c r="B25" s="17" t="s">
        <v>26</v>
      </c>
      <c r="C25" s="16" t="s">
        <v>5</v>
      </c>
      <c r="D25" s="18">
        <v>2943118795</v>
      </c>
      <c r="E25" s="18">
        <v>0</v>
      </c>
      <c r="F25" s="18">
        <v>0</v>
      </c>
      <c r="G25" s="18">
        <v>2943118795</v>
      </c>
      <c r="H25" s="18">
        <v>415242668.86000001</v>
      </c>
      <c r="I25" s="18">
        <f t="shared" si="3"/>
        <v>-2527876126.1399999</v>
      </c>
      <c r="J25" s="19">
        <f t="shared" si="4"/>
        <v>14.108933338519893</v>
      </c>
    </row>
    <row r="26" spans="2:10" ht="22.5" x14ac:dyDescent="0.2">
      <c r="B26" s="33" t="s">
        <v>27</v>
      </c>
      <c r="C26" s="34" t="s">
        <v>28</v>
      </c>
      <c r="D26" s="35">
        <f>D27+D28+D29+D30</f>
        <v>3901843658</v>
      </c>
      <c r="E26" s="35">
        <f t="shared" ref="E26:J26" si="7">E27+E28+E29+E30</f>
        <v>0</v>
      </c>
      <c r="F26" s="35">
        <f t="shared" si="7"/>
        <v>0</v>
      </c>
      <c r="G26" s="35">
        <f t="shared" si="7"/>
        <v>3901843658</v>
      </c>
      <c r="H26" s="35">
        <f t="shared" si="7"/>
        <v>2532654082.4099998</v>
      </c>
      <c r="I26" s="35">
        <f t="shared" si="7"/>
        <v>-1369189575.5899999</v>
      </c>
      <c r="J26" s="36">
        <f t="shared" si="7"/>
        <v>161.3615022420106</v>
      </c>
    </row>
    <row r="27" spans="2:10" ht="12.75" customHeight="1" x14ac:dyDescent="0.2">
      <c r="B27" s="17" t="s">
        <v>29</v>
      </c>
      <c r="C27" s="16" t="s">
        <v>30</v>
      </c>
      <c r="D27" s="18">
        <v>2418705458</v>
      </c>
      <c r="E27" s="18">
        <v>0</v>
      </c>
      <c r="F27" s="18">
        <v>0</v>
      </c>
      <c r="G27" s="18">
        <v>2418705458</v>
      </c>
      <c r="H27" s="18">
        <v>1229110297.4100001</v>
      </c>
      <c r="I27" s="18">
        <f t="shared" si="3"/>
        <v>-1189595160.5899999</v>
      </c>
      <c r="J27" s="19">
        <f t="shared" si="4"/>
        <v>50.816865416359434</v>
      </c>
    </row>
    <row r="28" spans="2:10" ht="12.75" customHeight="1" x14ac:dyDescent="0.2">
      <c r="B28" s="17" t="s">
        <v>31</v>
      </c>
      <c r="C28" s="16" t="s">
        <v>32</v>
      </c>
      <c r="D28" s="18">
        <v>1324003200</v>
      </c>
      <c r="E28" s="18">
        <v>0</v>
      </c>
      <c r="F28" s="18">
        <v>0</v>
      </c>
      <c r="G28" s="18">
        <v>1324003200</v>
      </c>
      <c r="H28" s="18">
        <v>1269307585</v>
      </c>
      <c r="I28" s="18">
        <f t="shared" si="3"/>
        <v>-54695615</v>
      </c>
      <c r="J28" s="19">
        <f t="shared" si="4"/>
        <v>95.868921238256817</v>
      </c>
    </row>
    <row r="29" spans="2:10" ht="22.5" x14ac:dyDescent="0.2">
      <c r="B29" s="17" t="s">
        <v>33</v>
      </c>
      <c r="C29" s="16" t="s">
        <v>34</v>
      </c>
      <c r="D29" s="18">
        <v>159135000</v>
      </c>
      <c r="E29" s="18">
        <v>0</v>
      </c>
      <c r="F29" s="18">
        <v>0</v>
      </c>
      <c r="G29" s="18">
        <v>159135000</v>
      </c>
      <c r="H29" s="18">
        <v>23354200</v>
      </c>
      <c r="I29" s="18">
        <f t="shared" si="3"/>
        <v>-135780800</v>
      </c>
      <c r="J29" s="19">
        <f t="shared" si="4"/>
        <v>14.67571558739435</v>
      </c>
    </row>
    <row r="30" spans="2:10" ht="22.5" x14ac:dyDescent="0.2">
      <c r="B30" s="17" t="s">
        <v>35</v>
      </c>
      <c r="C30" s="16" t="s">
        <v>36</v>
      </c>
      <c r="D30" s="18">
        <v>0</v>
      </c>
      <c r="E30" s="18">
        <v>0</v>
      </c>
      <c r="F30" s="18">
        <v>0</v>
      </c>
      <c r="G30" s="18">
        <v>0</v>
      </c>
      <c r="H30" s="18">
        <v>10882000</v>
      </c>
      <c r="I30" s="18">
        <f t="shared" si="3"/>
        <v>10882000</v>
      </c>
      <c r="J30" s="19">
        <v>0</v>
      </c>
    </row>
    <row r="31" spans="2:10" ht="22.5" x14ac:dyDescent="0.2">
      <c r="B31" s="33" t="s">
        <v>37</v>
      </c>
      <c r="C31" s="34" t="s">
        <v>6</v>
      </c>
      <c r="D31" s="35">
        <f>D32</f>
        <v>2317005600</v>
      </c>
      <c r="E31" s="35">
        <f t="shared" ref="E31:J31" si="8">E32</f>
        <v>262111076</v>
      </c>
      <c r="F31" s="35">
        <f t="shared" si="8"/>
        <v>0</v>
      </c>
      <c r="G31" s="35">
        <f t="shared" si="8"/>
        <v>2579116676</v>
      </c>
      <c r="H31" s="35">
        <f t="shared" si="8"/>
        <v>1216708855.3</v>
      </c>
      <c r="I31" s="35">
        <f t="shared" si="8"/>
        <v>-1362407820.7</v>
      </c>
      <c r="J31" s="36">
        <f t="shared" si="8"/>
        <v>47.175409574219664</v>
      </c>
    </row>
    <row r="32" spans="2:10" ht="23.25" thickBot="1" x14ac:dyDescent="0.25">
      <c r="B32" s="20" t="s">
        <v>38</v>
      </c>
      <c r="C32" s="21" t="s">
        <v>7</v>
      </c>
      <c r="D32" s="22">
        <v>2317005600</v>
      </c>
      <c r="E32" s="22">
        <v>262111076</v>
      </c>
      <c r="F32" s="22">
        <v>0</v>
      </c>
      <c r="G32" s="22">
        <v>2579116676</v>
      </c>
      <c r="H32" s="22">
        <v>1216708855.3</v>
      </c>
      <c r="I32" s="22">
        <f t="shared" si="3"/>
        <v>-1362407820.7</v>
      </c>
      <c r="J32" s="23">
        <f t="shared" si="4"/>
        <v>47.175409574219664</v>
      </c>
    </row>
    <row r="33" spans="2:10" ht="33.75" x14ac:dyDescent="0.2">
      <c r="B33" s="45" t="s">
        <v>39</v>
      </c>
      <c r="C33" s="46" t="s">
        <v>40</v>
      </c>
      <c r="D33" s="47">
        <f>D34+D35+D36+D37+D38+D39+D40+D41+D42+D43+D44+D45+D46+D47+D48</f>
        <v>0</v>
      </c>
      <c r="E33" s="47">
        <f t="shared" ref="E33:J33" si="9">E34+E35+E36+E37+E38+E39+E40+E41+E42+E43+E44+E45+E46+E47+E48</f>
        <v>14546858517</v>
      </c>
      <c r="F33" s="47">
        <f t="shared" si="9"/>
        <v>0</v>
      </c>
      <c r="G33" s="47">
        <f t="shared" si="9"/>
        <v>14546858517</v>
      </c>
      <c r="H33" s="47">
        <f t="shared" si="9"/>
        <v>7979425511.1099997</v>
      </c>
      <c r="I33" s="47">
        <f t="shared" si="9"/>
        <v>-6567433005.8899994</v>
      </c>
      <c r="J33" s="48">
        <f t="shared" si="9"/>
        <v>835.80479752997371</v>
      </c>
    </row>
    <row r="34" spans="2:10" ht="45" x14ac:dyDescent="0.2">
      <c r="B34" s="17" t="s">
        <v>41</v>
      </c>
      <c r="C34" s="16" t="s">
        <v>42</v>
      </c>
      <c r="D34" s="18">
        <v>0</v>
      </c>
      <c r="E34" s="18">
        <v>1012000000</v>
      </c>
      <c r="F34" s="18">
        <v>0</v>
      </c>
      <c r="G34" s="18">
        <v>1012000000</v>
      </c>
      <c r="H34" s="18">
        <v>708400000</v>
      </c>
      <c r="I34" s="18">
        <f t="shared" si="3"/>
        <v>-303600000</v>
      </c>
      <c r="J34" s="19">
        <f t="shared" si="4"/>
        <v>70</v>
      </c>
    </row>
    <row r="35" spans="2:10" ht="22.5" x14ac:dyDescent="0.2">
      <c r="B35" s="17" t="s">
        <v>43</v>
      </c>
      <c r="C35" s="16" t="s">
        <v>44</v>
      </c>
      <c r="D35" s="18">
        <v>0</v>
      </c>
      <c r="E35" s="18">
        <v>24575000</v>
      </c>
      <c r="F35" s="18">
        <v>0</v>
      </c>
      <c r="G35" s="18">
        <v>24575000</v>
      </c>
      <c r="H35" s="18">
        <v>0</v>
      </c>
      <c r="I35" s="18">
        <f t="shared" si="3"/>
        <v>-24575000</v>
      </c>
      <c r="J35" s="19">
        <f t="shared" si="4"/>
        <v>0</v>
      </c>
    </row>
    <row r="36" spans="2:10" ht="45" x14ac:dyDescent="0.2">
      <c r="B36" s="17" t="s">
        <v>45</v>
      </c>
      <c r="C36" s="16" t="s">
        <v>46</v>
      </c>
      <c r="D36" s="18">
        <v>0</v>
      </c>
      <c r="E36" s="18">
        <v>314791884</v>
      </c>
      <c r="F36" s="18">
        <v>0</v>
      </c>
      <c r="G36" s="18">
        <v>314791884</v>
      </c>
      <c r="H36" s="18">
        <v>283312696</v>
      </c>
      <c r="I36" s="18">
        <f t="shared" si="3"/>
        <v>-31479188</v>
      </c>
      <c r="J36" s="19">
        <f t="shared" si="4"/>
        <v>90.000000127068077</v>
      </c>
    </row>
    <row r="37" spans="2:10" ht="33.75" x14ac:dyDescent="0.2">
      <c r="B37" s="17" t="s">
        <v>47</v>
      </c>
      <c r="C37" s="16" t="s">
        <v>48</v>
      </c>
      <c r="D37" s="18">
        <v>0</v>
      </c>
      <c r="E37" s="18">
        <v>128592000</v>
      </c>
      <c r="F37" s="18">
        <v>0</v>
      </c>
      <c r="G37" s="18">
        <v>128592000</v>
      </c>
      <c r="H37" s="18">
        <v>101136913.11</v>
      </c>
      <c r="I37" s="18">
        <f t="shared" si="3"/>
        <v>-27455086.890000001</v>
      </c>
      <c r="J37" s="19">
        <f t="shared" si="4"/>
        <v>78.649459616461371</v>
      </c>
    </row>
    <row r="38" spans="2:10" ht="22.5" x14ac:dyDescent="0.2">
      <c r="B38" s="17" t="s">
        <v>49</v>
      </c>
      <c r="C38" s="16" t="s">
        <v>50</v>
      </c>
      <c r="D38" s="18">
        <v>0</v>
      </c>
      <c r="E38" s="18">
        <v>26500000</v>
      </c>
      <c r="F38" s="18">
        <v>0</v>
      </c>
      <c r="G38" s="18">
        <v>26500000</v>
      </c>
      <c r="H38" s="18">
        <v>7950000</v>
      </c>
      <c r="I38" s="18">
        <f t="shared" si="3"/>
        <v>-18550000</v>
      </c>
      <c r="J38" s="19">
        <f t="shared" si="4"/>
        <v>30</v>
      </c>
    </row>
    <row r="39" spans="2:10" ht="22.5" x14ac:dyDescent="0.2">
      <c r="B39" s="17" t="s">
        <v>51</v>
      </c>
      <c r="C39" s="16" t="s">
        <v>52</v>
      </c>
      <c r="D39" s="18">
        <v>0</v>
      </c>
      <c r="E39" s="18">
        <v>270755034</v>
      </c>
      <c r="F39" s="18">
        <v>0</v>
      </c>
      <c r="G39" s="18">
        <v>270755034</v>
      </c>
      <c r="H39" s="18">
        <v>216604024</v>
      </c>
      <c r="I39" s="18">
        <f t="shared" si="3"/>
        <v>-54151010</v>
      </c>
      <c r="J39" s="19">
        <f t="shared" si="4"/>
        <v>79.999998818119849</v>
      </c>
    </row>
    <row r="40" spans="2:10" ht="33.75" x14ac:dyDescent="0.2">
      <c r="B40" s="17" t="s">
        <v>53</v>
      </c>
      <c r="C40" s="16" t="s">
        <v>54</v>
      </c>
      <c r="D40" s="18">
        <v>0</v>
      </c>
      <c r="E40" s="18">
        <v>36000000</v>
      </c>
      <c r="F40" s="18">
        <v>0</v>
      </c>
      <c r="G40" s="18">
        <v>36000000</v>
      </c>
      <c r="H40" s="18">
        <v>35975000</v>
      </c>
      <c r="I40" s="18">
        <f t="shared" si="3"/>
        <v>-25000</v>
      </c>
      <c r="J40" s="19">
        <f t="shared" si="4"/>
        <v>99.930555555555557</v>
      </c>
    </row>
    <row r="41" spans="2:10" ht="22.5" x14ac:dyDescent="0.2">
      <c r="B41" s="17" t="s">
        <v>55</v>
      </c>
      <c r="C41" s="16" t="s">
        <v>56</v>
      </c>
      <c r="D41" s="18">
        <v>0</v>
      </c>
      <c r="E41" s="18">
        <v>86400000</v>
      </c>
      <c r="F41" s="18">
        <v>0</v>
      </c>
      <c r="G41" s="18">
        <v>86400000</v>
      </c>
      <c r="H41" s="18">
        <v>17280000</v>
      </c>
      <c r="I41" s="18">
        <f t="shared" si="3"/>
        <v>-69120000</v>
      </c>
      <c r="J41" s="19">
        <f t="shared" si="4"/>
        <v>20</v>
      </c>
    </row>
    <row r="42" spans="2:10" ht="45" x14ac:dyDescent="0.2">
      <c r="B42" s="17" t="s">
        <v>57</v>
      </c>
      <c r="C42" s="16" t="s">
        <v>58</v>
      </c>
      <c r="D42" s="18">
        <v>0</v>
      </c>
      <c r="E42" s="18">
        <v>5000000000</v>
      </c>
      <c r="F42" s="18">
        <v>0</v>
      </c>
      <c r="G42" s="18">
        <v>5000000000</v>
      </c>
      <c r="H42" s="18">
        <v>3000000000</v>
      </c>
      <c r="I42" s="18">
        <f t="shared" si="3"/>
        <v>-2000000000</v>
      </c>
      <c r="J42" s="19">
        <f t="shared" si="4"/>
        <v>60</v>
      </c>
    </row>
    <row r="43" spans="2:10" ht="33.75" x14ac:dyDescent="0.2">
      <c r="B43" s="17" t="s">
        <v>59</v>
      </c>
      <c r="C43" s="16" t="s">
        <v>60</v>
      </c>
      <c r="D43" s="18">
        <v>0</v>
      </c>
      <c r="E43" s="18">
        <v>460052437</v>
      </c>
      <c r="F43" s="18">
        <v>0</v>
      </c>
      <c r="G43" s="18">
        <v>460052437</v>
      </c>
      <c r="H43" s="18">
        <v>184020975</v>
      </c>
      <c r="I43" s="18">
        <f t="shared" si="3"/>
        <v>-276031462</v>
      </c>
      <c r="J43" s="19">
        <f t="shared" si="4"/>
        <v>40.000000043473307</v>
      </c>
    </row>
    <row r="44" spans="2:10" ht="33.75" x14ac:dyDescent="0.2">
      <c r="B44" s="17" t="s">
        <v>61</v>
      </c>
      <c r="C44" s="16" t="s">
        <v>62</v>
      </c>
      <c r="D44" s="18">
        <v>0</v>
      </c>
      <c r="E44" s="18">
        <v>506848009</v>
      </c>
      <c r="F44" s="18">
        <v>0</v>
      </c>
      <c r="G44" s="18">
        <v>506848009</v>
      </c>
      <c r="H44" s="18">
        <v>202739203</v>
      </c>
      <c r="I44" s="18">
        <f t="shared" si="3"/>
        <v>-304108806</v>
      </c>
      <c r="J44" s="19">
        <f t="shared" si="4"/>
        <v>39.999999881621321</v>
      </c>
    </row>
    <row r="45" spans="2:10" ht="33.75" x14ac:dyDescent="0.2">
      <c r="B45" s="17" t="s">
        <v>63</v>
      </c>
      <c r="C45" s="16" t="s">
        <v>64</v>
      </c>
      <c r="D45" s="18">
        <v>0</v>
      </c>
      <c r="E45" s="18">
        <v>2741804859</v>
      </c>
      <c r="F45" s="18">
        <v>0</v>
      </c>
      <c r="G45" s="18">
        <v>2741804859</v>
      </c>
      <c r="H45" s="18">
        <v>767705361</v>
      </c>
      <c r="I45" s="18">
        <f t="shared" si="3"/>
        <v>-1974099498</v>
      </c>
      <c r="J45" s="19">
        <f t="shared" si="4"/>
        <v>28.000000017506714</v>
      </c>
    </row>
    <row r="46" spans="2:10" ht="34.5" thickBot="1" x14ac:dyDescent="0.25">
      <c r="B46" s="20" t="s">
        <v>65</v>
      </c>
      <c r="C46" s="21" t="s">
        <v>66</v>
      </c>
      <c r="D46" s="22">
        <v>0</v>
      </c>
      <c r="E46" s="22">
        <v>1163429294</v>
      </c>
      <c r="F46" s="22">
        <v>0</v>
      </c>
      <c r="G46" s="22">
        <v>1163429294</v>
      </c>
      <c r="H46" s="22">
        <v>921724339</v>
      </c>
      <c r="I46" s="22">
        <f t="shared" si="3"/>
        <v>-241704955</v>
      </c>
      <c r="J46" s="23">
        <f t="shared" si="4"/>
        <v>79.224783470167637</v>
      </c>
    </row>
    <row r="47" spans="2:10" ht="56.25" x14ac:dyDescent="0.2">
      <c r="B47" s="24" t="s">
        <v>67</v>
      </c>
      <c r="C47" s="25" t="s">
        <v>68</v>
      </c>
      <c r="D47" s="26">
        <v>0</v>
      </c>
      <c r="E47" s="26">
        <v>725110000</v>
      </c>
      <c r="F47" s="26">
        <v>0</v>
      </c>
      <c r="G47" s="26">
        <v>725110000</v>
      </c>
      <c r="H47" s="26">
        <v>507577000</v>
      </c>
      <c r="I47" s="26">
        <f t="shared" si="3"/>
        <v>-217533000</v>
      </c>
      <c r="J47" s="27">
        <f t="shared" si="4"/>
        <v>70</v>
      </c>
    </row>
    <row r="48" spans="2:10" ht="56.25" x14ac:dyDescent="0.2">
      <c r="B48" s="17" t="s">
        <v>69</v>
      </c>
      <c r="C48" s="16" t="s">
        <v>70</v>
      </c>
      <c r="D48" s="18">
        <v>0</v>
      </c>
      <c r="E48" s="18">
        <v>2050000000</v>
      </c>
      <c r="F48" s="18">
        <v>0</v>
      </c>
      <c r="G48" s="18">
        <v>2050000000</v>
      </c>
      <c r="H48" s="18">
        <v>1025000000</v>
      </c>
      <c r="I48" s="18">
        <f t="shared" si="3"/>
        <v>-1025000000</v>
      </c>
      <c r="J48" s="19">
        <f t="shared" si="4"/>
        <v>50</v>
      </c>
    </row>
    <row r="49" spans="2:10" ht="22.5" x14ac:dyDescent="0.2">
      <c r="B49" s="33" t="s">
        <v>71</v>
      </c>
      <c r="C49" s="34" t="s">
        <v>72</v>
      </c>
      <c r="D49" s="35">
        <f>D50+D51+D52+D53+D54+D55</f>
        <v>1378234389</v>
      </c>
      <c r="E49" s="35">
        <f t="shared" ref="E49:J49" si="10">E50+E51+E52+E53+E54+E55</f>
        <v>270266531</v>
      </c>
      <c r="F49" s="35">
        <f t="shared" si="10"/>
        <v>0</v>
      </c>
      <c r="G49" s="35">
        <f t="shared" si="10"/>
        <v>1648500920</v>
      </c>
      <c r="H49" s="35">
        <f t="shared" si="10"/>
        <v>1762423513</v>
      </c>
      <c r="I49" s="35">
        <f t="shared" si="10"/>
        <v>113922593</v>
      </c>
      <c r="J49" s="36">
        <f t="shared" si="10"/>
        <v>285.44273827375764</v>
      </c>
    </row>
    <row r="50" spans="2:10" ht="12.75" customHeight="1" x14ac:dyDescent="0.2">
      <c r="B50" s="17" t="s">
        <v>73</v>
      </c>
      <c r="C50" s="16" t="s">
        <v>74</v>
      </c>
      <c r="D50" s="18">
        <v>880762579</v>
      </c>
      <c r="E50" s="18">
        <v>270266531</v>
      </c>
      <c r="F50" s="18">
        <v>0</v>
      </c>
      <c r="G50" s="18">
        <v>1151029110</v>
      </c>
      <c r="H50" s="18">
        <v>1410785343</v>
      </c>
      <c r="I50" s="18">
        <f t="shared" si="3"/>
        <v>259756233</v>
      </c>
      <c r="J50" s="19">
        <f t="shared" si="4"/>
        <v>122.56730353240155</v>
      </c>
    </row>
    <row r="51" spans="2:10" ht="12.75" customHeight="1" x14ac:dyDescent="0.2">
      <c r="B51" s="17" t="s">
        <v>75</v>
      </c>
      <c r="C51" s="16" t="s">
        <v>76</v>
      </c>
      <c r="D51" s="18">
        <v>63654000</v>
      </c>
      <c r="E51" s="18">
        <v>0</v>
      </c>
      <c r="F51" s="18">
        <v>0</v>
      </c>
      <c r="G51" s="18">
        <v>63654000</v>
      </c>
      <c r="H51" s="18">
        <v>17191500</v>
      </c>
      <c r="I51" s="18">
        <f t="shared" si="3"/>
        <v>-46462500</v>
      </c>
      <c r="J51" s="19">
        <f t="shared" si="4"/>
        <v>27.007729286454897</v>
      </c>
    </row>
    <row r="52" spans="2:10" ht="12.75" customHeight="1" x14ac:dyDescent="0.2">
      <c r="B52" s="17" t="s">
        <v>77</v>
      </c>
      <c r="C52" s="16" t="s">
        <v>78</v>
      </c>
      <c r="D52" s="18">
        <v>106090000</v>
      </c>
      <c r="E52" s="18">
        <v>0</v>
      </c>
      <c r="F52" s="18">
        <v>0</v>
      </c>
      <c r="G52" s="18">
        <v>106090000</v>
      </c>
      <c r="H52" s="18">
        <v>15549000</v>
      </c>
      <c r="I52" s="18">
        <f t="shared" si="3"/>
        <v>-90541000</v>
      </c>
      <c r="J52" s="19">
        <f t="shared" si="4"/>
        <v>14.656423791120746</v>
      </c>
    </row>
    <row r="53" spans="2:10" ht="12.75" customHeight="1" x14ac:dyDescent="0.2">
      <c r="B53" s="17" t="s">
        <v>79</v>
      </c>
      <c r="C53" s="16" t="s">
        <v>80</v>
      </c>
      <c r="D53" s="18">
        <v>263092400</v>
      </c>
      <c r="E53" s="18">
        <v>0</v>
      </c>
      <c r="F53" s="18">
        <v>0</v>
      </c>
      <c r="G53" s="18">
        <v>263092400</v>
      </c>
      <c r="H53" s="18">
        <v>318897670</v>
      </c>
      <c r="I53" s="18">
        <f t="shared" si="3"/>
        <v>55805270</v>
      </c>
      <c r="J53" s="19">
        <f t="shared" si="4"/>
        <v>121.21128166378048</v>
      </c>
    </row>
    <row r="54" spans="2:10" ht="12.75" customHeight="1" x14ac:dyDescent="0.2">
      <c r="B54" s="17" t="s">
        <v>81</v>
      </c>
      <c r="C54" s="16" t="s">
        <v>82</v>
      </c>
      <c r="D54" s="18">
        <v>54026410</v>
      </c>
      <c r="E54" s="18">
        <v>0</v>
      </c>
      <c r="F54" s="18">
        <v>0</v>
      </c>
      <c r="G54" s="18">
        <v>54026410</v>
      </c>
      <c r="H54" s="18">
        <v>0</v>
      </c>
      <c r="I54" s="18">
        <f t="shared" si="3"/>
        <v>-54026410</v>
      </c>
      <c r="J54" s="19">
        <f t="shared" si="4"/>
        <v>0</v>
      </c>
    </row>
    <row r="55" spans="2:10" ht="12.75" customHeight="1" x14ac:dyDescent="0.2">
      <c r="B55" s="17" t="s">
        <v>83</v>
      </c>
      <c r="C55" s="16" t="s">
        <v>84</v>
      </c>
      <c r="D55" s="18">
        <v>10609000</v>
      </c>
      <c r="E55" s="18">
        <v>0</v>
      </c>
      <c r="F55" s="18">
        <v>0</v>
      </c>
      <c r="G55" s="18">
        <v>10609000</v>
      </c>
      <c r="H55" s="18">
        <v>0</v>
      </c>
      <c r="I55" s="18">
        <f t="shared" si="3"/>
        <v>-10609000</v>
      </c>
      <c r="J55" s="19">
        <f t="shared" si="4"/>
        <v>0</v>
      </c>
    </row>
    <row r="56" spans="2:10" ht="22.5" x14ac:dyDescent="0.2">
      <c r="B56" s="33" t="s">
        <v>85</v>
      </c>
      <c r="C56" s="34" t="s">
        <v>86</v>
      </c>
      <c r="D56" s="35">
        <f>D57+D58+D59+D60</f>
        <v>136282959</v>
      </c>
      <c r="E56" s="35">
        <f t="shared" ref="E56:J56" si="11">E57+E58+E59+E60</f>
        <v>0</v>
      </c>
      <c r="F56" s="35">
        <f t="shared" si="11"/>
        <v>0</v>
      </c>
      <c r="G56" s="35">
        <f t="shared" si="11"/>
        <v>136282959</v>
      </c>
      <c r="H56" s="35">
        <f t="shared" si="11"/>
        <v>101091390</v>
      </c>
      <c r="I56" s="35">
        <f t="shared" si="11"/>
        <v>-35191569</v>
      </c>
      <c r="J56" s="36">
        <f t="shared" si="11"/>
        <v>411.00824655644931</v>
      </c>
    </row>
    <row r="57" spans="2:10" ht="12.75" customHeight="1" x14ac:dyDescent="0.2">
      <c r="B57" s="17" t="s">
        <v>87</v>
      </c>
      <c r="C57" s="16" t="s">
        <v>88</v>
      </c>
      <c r="D57" s="18">
        <v>15913500</v>
      </c>
      <c r="E57" s="18">
        <v>0</v>
      </c>
      <c r="F57" s="18">
        <v>0</v>
      </c>
      <c r="G57" s="18">
        <v>15913500</v>
      </c>
      <c r="H57" s="18">
        <v>366600</v>
      </c>
      <c r="I57" s="18">
        <f t="shared" si="3"/>
        <v>-15546900</v>
      </c>
      <c r="J57" s="19">
        <f t="shared" si="4"/>
        <v>2.3037044019228956</v>
      </c>
    </row>
    <row r="58" spans="2:10" ht="12.75" customHeight="1" x14ac:dyDescent="0.2">
      <c r="B58" s="17" t="s">
        <v>89</v>
      </c>
      <c r="C58" s="16" t="s">
        <v>90</v>
      </c>
      <c r="D58" s="18">
        <v>98180042</v>
      </c>
      <c r="E58" s="18">
        <v>0</v>
      </c>
      <c r="F58" s="18">
        <v>0</v>
      </c>
      <c r="G58" s="18">
        <v>98180042</v>
      </c>
      <c r="H58" s="18">
        <v>90088521</v>
      </c>
      <c r="I58" s="18">
        <f t="shared" si="3"/>
        <v>-8091521</v>
      </c>
      <c r="J58" s="19">
        <f t="shared" si="4"/>
        <v>91.758486923442135</v>
      </c>
    </row>
    <row r="59" spans="2:10" ht="12.75" customHeight="1" x14ac:dyDescent="0.2">
      <c r="B59" s="17" t="s">
        <v>91</v>
      </c>
      <c r="C59" s="16" t="s">
        <v>92</v>
      </c>
      <c r="D59" s="18">
        <v>21218000</v>
      </c>
      <c r="E59" s="18">
        <v>0</v>
      </c>
      <c r="F59" s="18">
        <v>0</v>
      </c>
      <c r="G59" s="18">
        <v>21218000</v>
      </c>
      <c r="H59" s="18">
        <v>7920000</v>
      </c>
      <c r="I59" s="18">
        <f t="shared" si="3"/>
        <v>-13298000</v>
      </c>
      <c r="J59" s="19">
        <f t="shared" si="4"/>
        <v>37.326798001696673</v>
      </c>
    </row>
    <row r="60" spans="2:10" ht="12.75" customHeight="1" x14ac:dyDescent="0.2">
      <c r="B60" s="17" t="s">
        <v>93</v>
      </c>
      <c r="C60" s="16" t="s">
        <v>94</v>
      </c>
      <c r="D60" s="18">
        <v>971417</v>
      </c>
      <c r="E60" s="18">
        <v>0</v>
      </c>
      <c r="F60" s="18">
        <v>0</v>
      </c>
      <c r="G60" s="18">
        <v>971417</v>
      </c>
      <c r="H60" s="18">
        <v>2716269</v>
      </c>
      <c r="I60" s="18">
        <f t="shared" si="3"/>
        <v>1744852</v>
      </c>
      <c r="J60" s="19">
        <f t="shared" si="4"/>
        <v>279.61925722938759</v>
      </c>
    </row>
    <row r="61" spans="2:10" ht="22.5" x14ac:dyDescent="0.2">
      <c r="B61" s="33" t="s">
        <v>95</v>
      </c>
      <c r="C61" s="34" t="s">
        <v>96</v>
      </c>
      <c r="D61" s="35">
        <f>D62+D63+D64</f>
        <v>559453797</v>
      </c>
      <c r="E61" s="35">
        <f t="shared" ref="E61:J61" si="12">E62+E63+E64</f>
        <v>0</v>
      </c>
      <c r="F61" s="35">
        <f t="shared" si="12"/>
        <v>0</v>
      </c>
      <c r="G61" s="35">
        <f t="shared" si="12"/>
        <v>559453797</v>
      </c>
      <c r="H61" s="35">
        <f t="shared" si="12"/>
        <v>503006764</v>
      </c>
      <c r="I61" s="35">
        <f t="shared" si="12"/>
        <v>-56447033</v>
      </c>
      <c r="J61" s="36">
        <f t="shared" si="12"/>
        <v>1176.4873032888802</v>
      </c>
    </row>
    <row r="62" spans="2:10" ht="22.5" x14ac:dyDescent="0.2">
      <c r="B62" s="17" t="s">
        <v>97</v>
      </c>
      <c r="C62" s="16" t="s">
        <v>98</v>
      </c>
      <c r="D62" s="18">
        <v>99300240</v>
      </c>
      <c r="E62" s="18">
        <v>0</v>
      </c>
      <c r="F62" s="18">
        <v>0</v>
      </c>
      <c r="G62" s="18">
        <v>99300240</v>
      </c>
      <c r="H62" s="18">
        <v>23867384</v>
      </c>
      <c r="I62" s="18">
        <f t="shared" si="3"/>
        <v>-75432856</v>
      </c>
      <c r="J62" s="19">
        <f t="shared" si="4"/>
        <v>24.035575342013271</v>
      </c>
    </row>
    <row r="63" spans="2:10" ht="22.5" x14ac:dyDescent="0.2">
      <c r="B63" s="17" t="s">
        <v>99</v>
      </c>
      <c r="C63" s="16" t="s">
        <v>100</v>
      </c>
      <c r="D63" s="18">
        <v>439221945</v>
      </c>
      <c r="E63" s="18">
        <v>0</v>
      </c>
      <c r="F63" s="18">
        <v>0</v>
      </c>
      <c r="G63" s="18">
        <v>439221945</v>
      </c>
      <c r="H63" s="18">
        <v>249818012</v>
      </c>
      <c r="I63" s="18">
        <f t="shared" si="3"/>
        <v>-189403933</v>
      </c>
      <c r="J63" s="19">
        <f t="shared" si="4"/>
        <v>56.877397599065773</v>
      </c>
    </row>
    <row r="64" spans="2:10" ht="22.5" x14ac:dyDescent="0.2">
      <c r="B64" s="17" t="s">
        <v>101</v>
      </c>
      <c r="C64" s="16" t="s">
        <v>102</v>
      </c>
      <c r="D64" s="18">
        <v>20931612</v>
      </c>
      <c r="E64" s="18">
        <v>0</v>
      </c>
      <c r="F64" s="18">
        <v>0</v>
      </c>
      <c r="G64" s="18">
        <v>20931612</v>
      </c>
      <c r="H64" s="18">
        <v>229321368</v>
      </c>
      <c r="I64" s="18">
        <f t="shared" si="3"/>
        <v>208389756</v>
      </c>
      <c r="J64" s="19">
        <f t="shared" si="4"/>
        <v>1095.5743303478012</v>
      </c>
    </row>
    <row r="65" spans="2:10" ht="12.75" customHeight="1" x14ac:dyDescent="0.2">
      <c r="B65" s="33" t="s">
        <v>103</v>
      </c>
      <c r="C65" s="34" t="s">
        <v>104</v>
      </c>
      <c r="D65" s="35">
        <f>D66+D67</f>
        <v>9600000000</v>
      </c>
      <c r="E65" s="35">
        <f t="shared" ref="E65:J65" si="13">E66+E67</f>
        <v>1672772188</v>
      </c>
      <c r="F65" s="35">
        <f t="shared" si="13"/>
        <v>0</v>
      </c>
      <c r="G65" s="35">
        <f t="shared" si="13"/>
        <v>11272772188</v>
      </c>
      <c r="H65" s="35">
        <f t="shared" si="13"/>
        <v>11033258581.040001</v>
      </c>
      <c r="I65" s="35">
        <f t="shared" si="13"/>
        <v>-239513606.96000004</v>
      </c>
      <c r="J65" s="36">
        <f t="shared" si="13"/>
        <v>1124.5158435000687</v>
      </c>
    </row>
    <row r="66" spans="2:10" ht="22.5" x14ac:dyDescent="0.2">
      <c r="B66" s="17" t="s">
        <v>105</v>
      </c>
      <c r="C66" s="16" t="s">
        <v>106</v>
      </c>
      <c r="D66" s="18">
        <v>9000000000</v>
      </c>
      <c r="E66" s="18">
        <v>1672772188</v>
      </c>
      <c r="F66" s="18">
        <v>0</v>
      </c>
      <c r="G66" s="18">
        <v>10672772188</v>
      </c>
      <c r="H66" s="18">
        <v>4541475371.04</v>
      </c>
      <c r="I66" s="18">
        <f t="shared" si="3"/>
        <v>-6131296816.96</v>
      </c>
      <c r="J66" s="19">
        <f t="shared" si="4"/>
        <v>42.551975166735382</v>
      </c>
    </row>
    <row r="67" spans="2:10" ht="22.5" x14ac:dyDescent="0.2">
      <c r="B67" s="17" t="s">
        <v>107</v>
      </c>
      <c r="C67" s="16" t="s">
        <v>108</v>
      </c>
      <c r="D67" s="18">
        <v>600000000</v>
      </c>
      <c r="E67" s="18">
        <v>0</v>
      </c>
      <c r="F67" s="18">
        <v>0</v>
      </c>
      <c r="G67" s="18">
        <v>600000000</v>
      </c>
      <c r="H67" s="18">
        <v>6491783210</v>
      </c>
      <c r="I67" s="18">
        <f t="shared" si="3"/>
        <v>5891783210</v>
      </c>
      <c r="J67" s="19">
        <f t="shared" si="4"/>
        <v>1081.9638683333333</v>
      </c>
    </row>
    <row r="68" spans="2:10" ht="12.75" customHeight="1" thickBot="1" x14ac:dyDescent="0.25">
      <c r="B68" s="41" t="s">
        <v>109</v>
      </c>
      <c r="C68" s="42" t="s">
        <v>110</v>
      </c>
      <c r="D68" s="43">
        <f>D69+D80+D82+D85</f>
        <v>2365000000</v>
      </c>
      <c r="E68" s="43">
        <f t="shared" ref="E68:J68" si="14">E69+E80+E82+E85</f>
        <v>41105101320</v>
      </c>
      <c r="F68" s="43">
        <f t="shared" si="14"/>
        <v>0</v>
      </c>
      <c r="G68" s="43">
        <f t="shared" si="14"/>
        <v>43470101320</v>
      </c>
      <c r="H68" s="43">
        <f t="shared" si="14"/>
        <v>31285589698.900002</v>
      </c>
      <c r="I68" s="43">
        <f t="shared" si="14"/>
        <v>-12184511621.1</v>
      </c>
      <c r="J68" s="44">
        <f t="shared" si="14"/>
        <v>1361.564334916904</v>
      </c>
    </row>
    <row r="69" spans="2:10" ht="22.5" x14ac:dyDescent="0.2">
      <c r="B69" s="45" t="s">
        <v>111</v>
      </c>
      <c r="C69" s="46" t="s">
        <v>112</v>
      </c>
      <c r="D69" s="47">
        <f>D70+D71+D72+D73+D74+D75+D76+D77+D78+D79</f>
        <v>0</v>
      </c>
      <c r="E69" s="47">
        <f t="shared" ref="E69:J69" si="15">E70+E71+E72+E73+E74+E75+E76+E77+E78+E79</f>
        <v>41038952698</v>
      </c>
      <c r="F69" s="47">
        <f t="shared" si="15"/>
        <v>0</v>
      </c>
      <c r="G69" s="47">
        <f t="shared" si="15"/>
        <v>41038952698</v>
      </c>
      <c r="H69" s="47">
        <f t="shared" si="15"/>
        <v>29446615463</v>
      </c>
      <c r="I69" s="47">
        <f t="shared" si="15"/>
        <v>-11592337235</v>
      </c>
      <c r="J69" s="48">
        <f t="shared" si="15"/>
        <v>927.54097283362285</v>
      </c>
    </row>
    <row r="70" spans="2:10" ht="33.75" x14ac:dyDescent="0.2">
      <c r="B70" s="17" t="s">
        <v>113</v>
      </c>
      <c r="C70" s="16" t="s">
        <v>114</v>
      </c>
      <c r="D70" s="18">
        <v>0</v>
      </c>
      <c r="E70" s="18">
        <v>2276385127</v>
      </c>
      <c r="F70" s="18">
        <v>0</v>
      </c>
      <c r="G70" s="18">
        <v>2276385127</v>
      </c>
      <c r="H70" s="18">
        <v>2276385127</v>
      </c>
      <c r="I70" s="18">
        <f t="shared" si="3"/>
        <v>0</v>
      </c>
      <c r="J70" s="19">
        <f t="shared" si="4"/>
        <v>100</v>
      </c>
    </row>
    <row r="71" spans="2:10" ht="22.5" x14ac:dyDescent="0.2">
      <c r="B71" s="17" t="s">
        <v>115</v>
      </c>
      <c r="C71" s="16" t="s">
        <v>116</v>
      </c>
      <c r="D71" s="18">
        <v>0</v>
      </c>
      <c r="E71" s="18">
        <v>19558075912</v>
      </c>
      <c r="F71" s="18">
        <v>0</v>
      </c>
      <c r="G71" s="18">
        <v>19558075912</v>
      </c>
      <c r="H71" s="18">
        <v>19558075912</v>
      </c>
      <c r="I71" s="18">
        <f t="shared" si="3"/>
        <v>0</v>
      </c>
      <c r="J71" s="19">
        <f t="shared" si="4"/>
        <v>100</v>
      </c>
    </row>
    <row r="72" spans="2:10" ht="22.5" x14ac:dyDescent="0.2">
      <c r="B72" s="17" t="s">
        <v>117</v>
      </c>
      <c r="C72" s="16" t="s">
        <v>118</v>
      </c>
      <c r="D72" s="18">
        <v>0</v>
      </c>
      <c r="E72" s="18">
        <v>345784841</v>
      </c>
      <c r="F72" s="18">
        <v>0</v>
      </c>
      <c r="G72" s="18">
        <v>345784841</v>
      </c>
      <c r="H72" s="18">
        <v>345784841</v>
      </c>
      <c r="I72" s="18">
        <f t="shared" si="3"/>
        <v>0</v>
      </c>
      <c r="J72" s="19">
        <f t="shared" si="4"/>
        <v>100</v>
      </c>
    </row>
    <row r="73" spans="2:10" ht="33.75" x14ac:dyDescent="0.2">
      <c r="B73" s="17" t="s">
        <v>119</v>
      </c>
      <c r="C73" s="16" t="s">
        <v>120</v>
      </c>
      <c r="D73" s="18">
        <v>0</v>
      </c>
      <c r="E73" s="18">
        <v>116985318</v>
      </c>
      <c r="F73" s="18">
        <v>0</v>
      </c>
      <c r="G73" s="18">
        <v>116985318</v>
      </c>
      <c r="H73" s="18">
        <v>116985318</v>
      </c>
      <c r="I73" s="18">
        <f t="shared" si="3"/>
        <v>0</v>
      </c>
      <c r="J73" s="19">
        <f t="shared" si="4"/>
        <v>100</v>
      </c>
    </row>
    <row r="74" spans="2:10" ht="33.75" x14ac:dyDescent="0.2">
      <c r="B74" s="17" t="s">
        <v>121</v>
      </c>
      <c r="C74" s="16" t="s">
        <v>122</v>
      </c>
      <c r="D74" s="18">
        <v>0</v>
      </c>
      <c r="E74" s="18">
        <v>15998472086</v>
      </c>
      <c r="F74" s="18">
        <v>0</v>
      </c>
      <c r="G74" s="18">
        <v>15998472086</v>
      </c>
      <c r="H74" s="18">
        <v>4406134851</v>
      </c>
      <c r="I74" s="18">
        <f t="shared" si="3"/>
        <v>-11592337235</v>
      </c>
      <c r="J74" s="19">
        <f t="shared" si="4"/>
        <v>27.540972833622885</v>
      </c>
    </row>
    <row r="75" spans="2:10" ht="33.75" x14ac:dyDescent="0.2">
      <c r="B75" s="17" t="s">
        <v>123</v>
      </c>
      <c r="C75" s="16" t="s">
        <v>124</v>
      </c>
      <c r="D75" s="18">
        <v>0</v>
      </c>
      <c r="E75" s="18">
        <v>90792998</v>
      </c>
      <c r="F75" s="18">
        <v>0</v>
      </c>
      <c r="G75" s="18">
        <v>90792998</v>
      </c>
      <c r="H75" s="18">
        <v>90792998</v>
      </c>
      <c r="I75" s="18">
        <f t="shared" si="3"/>
        <v>0</v>
      </c>
      <c r="J75" s="19">
        <f t="shared" si="4"/>
        <v>100</v>
      </c>
    </row>
    <row r="76" spans="2:10" ht="22.5" x14ac:dyDescent="0.2">
      <c r="B76" s="17" t="s">
        <v>125</v>
      </c>
      <c r="C76" s="16" t="s">
        <v>126</v>
      </c>
      <c r="D76" s="18">
        <v>0</v>
      </c>
      <c r="E76" s="18">
        <v>655710697</v>
      </c>
      <c r="F76" s="18">
        <v>0</v>
      </c>
      <c r="G76" s="18">
        <v>655710697</v>
      </c>
      <c r="H76" s="18">
        <v>655710697</v>
      </c>
      <c r="I76" s="18">
        <f t="shared" si="3"/>
        <v>0</v>
      </c>
      <c r="J76" s="19">
        <f t="shared" si="4"/>
        <v>100</v>
      </c>
    </row>
    <row r="77" spans="2:10" ht="12.75" customHeight="1" x14ac:dyDescent="0.2">
      <c r="B77" s="17" t="s">
        <v>127</v>
      </c>
      <c r="C77" s="16" t="s">
        <v>2</v>
      </c>
      <c r="D77" s="18">
        <v>0</v>
      </c>
      <c r="E77" s="18">
        <v>245677678</v>
      </c>
      <c r="F77" s="18">
        <v>0</v>
      </c>
      <c r="G77" s="18">
        <v>245677678</v>
      </c>
      <c r="H77" s="18">
        <v>245677678</v>
      </c>
      <c r="I77" s="18">
        <f t="shared" si="3"/>
        <v>0</v>
      </c>
      <c r="J77" s="19">
        <f t="shared" si="4"/>
        <v>100</v>
      </c>
    </row>
    <row r="78" spans="2:10" ht="22.5" x14ac:dyDescent="0.2">
      <c r="B78" s="17" t="s">
        <v>128</v>
      </c>
      <c r="C78" s="16" t="s">
        <v>129</v>
      </c>
      <c r="D78" s="18">
        <v>0</v>
      </c>
      <c r="E78" s="18">
        <v>561764310</v>
      </c>
      <c r="F78" s="18">
        <v>0</v>
      </c>
      <c r="G78" s="18">
        <v>561764310</v>
      </c>
      <c r="H78" s="18">
        <v>561764310</v>
      </c>
      <c r="I78" s="18">
        <f t="shared" si="3"/>
        <v>0</v>
      </c>
      <c r="J78" s="19">
        <f t="shared" si="4"/>
        <v>100</v>
      </c>
    </row>
    <row r="79" spans="2:10" ht="22.5" x14ac:dyDescent="0.2">
      <c r="B79" s="17" t="s">
        <v>130</v>
      </c>
      <c r="C79" s="16" t="s">
        <v>131</v>
      </c>
      <c r="D79" s="18">
        <v>0</v>
      </c>
      <c r="E79" s="18">
        <v>1189303731</v>
      </c>
      <c r="F79" s="18">
        <v>0</v>
      </c>
      <c r="G79" s="18">
        <v>1189303731</v>
      </c>
      <c r="H79" s="18">
        <v>1189303731</v>
      </c>
      <c r="I79" s="18">
        <f t="shared" ref="I79:I124" si="16">H79-G79</f>
        <v>0</v>
      </c>
      <c r="J79" s="19">
        <f t="shared" ref="J79:J124" si="17">H79/G79*100</f>
        <v>100</v>
      </c>
    </row>
    <row r="80" spans="2:10" ht="22.5" x14ac:dyDescent="0.2">
      <c r="B80" s="33" t="s">
        <v>132</v>
      </c>
      <c r="C80" s="34" t="s">
        <v>133</v>
      </c>
      <c r="D80" s="35">
        <f>D81</f>
        <v>300000000</v>
      </c>
      <c r="E80" s="35">
        <f t="shared" ref="E80:J80" si="18">E81</f>
        <v>7936202</v>
      </c>
      <c r="F80" s="35">
        <f t="shared" si="18"/>
        <v>0</v>
      </c>
      <c r="G80" s="35">
        <f t="shared" si="18"/>
        <v>307936202</v>
      </c>
      <c r="H80" s="35">
        <f t="shared" si="18"/>
        <v>330845662.97000003</v>
      </c>
      <c r="I80" s="35">
        <f t="shared" si="18"/>
        <v>22909460.970000029</v>
      </c>
      <c r="J80" s="36">
        <f t="shared" si="18"/>
        <v>107.43967770635817</v>
      </c>
    </row>
    <row r="81" spans="2:10" ht="22.5" x14ac:dyDescent="0.2">
      <c r="B81" s="17" t="s">
        <v>134</v>
      </c>
      <c r="C81" s="16" t="s">
        <v>135</v>
      </c>
      <c r="D81" s="18">
        <v>300000000</v>
      </c>
      <c r="E81" s="18">
        <v>7936202</v>
      </c>
      <c r="F81" s="18">
        <v>0</v>
      </c>
      <c r="G81" s="18">
        <v>307936202</v>
      </c>
      <c r="H81" s="18">
        <v>330845662.97000003</v>
      </c>
      <c r="I81" s="18">
        <f t="shared" si="16"/>
        <v>22909460.970000029</v>
      </c>
      <c r="J81" s="19">
        <f t="shared" si="17"/>
        <v>107.43967770635817</v>
      </c>
    </row>
    <row r="82" spans="2:10" ht="22.5" x14ac:dyDescent="0.2">
      <c r="B82" s="33" t="s">
        <v>136</v>
      </c>
      <c r="C82" s="34" t="s">
        <v>137</v>
      </c>
      <c r="D82" s="35">
        <f>D83+D84</f>
        <v>65000000</v>
      </c>
      <c r="E82" s="35">
        <f t="shared" ref="E82:J82" si="19">E83+E84</f>
        <v>58212420</v>
      </c>
      <c r="F82" s="35">
        <f t="shared" si="19"/>
        <v>0</v>
      </c>
      <c r="G82" s="35">
        <f t="shared" si="19"/>
        <v>123212420</v>
      </c>
      <c r="H82" s="35">
        <f t="shared" si="19"/>
        <v>161733990.93000001</v>
      </c>
      <c r="I82" s="35">
        <f t="shared" si="19"/>
        <v>38521570.930000007</v>
      </c>
      <c r="J82" s="36">
        <f t="shared" si="19"/>
        <v>259.26395527692307</v>
      </c>
    </row>
    <row r="83" spans="2:10" ht="22.5" x14ac:dyDescent="0.2">
      <c r="B83" s="17" t="s">
        <v>138</v>
      </c>
      <c r="C83" s="16" t="s">
        <v>139</v>
      </c>
      <c r="D83" s="18">
        <v>65000000</v>
      </c>
      <c r="E83" s="18">
        <v>0</v>
      </c>
      <c r="F83" s="18">
        <v>0</v>
      </c>
      <c r="G83" s="18">
        <v>65000000</v>
      </c>
      <c r="H83" s="18">
        <v>103521570.93000001</v>
      </c>
      <c r="I83" s="18">
        <f t="shared" si="16"/>
        <v>38521570.930000007</v>
      </c>
      <c r="J83" s="19">
        <f t="shared" si="17"/>
        <v>159.2639552769231</v>
      </c>
    </row>
    <row r="84" spans="2:10" ht="22.5" x14ac:dyDescent="0.2">
      <c r="B84" s="17" t="s">
        <v>140</v>
      </c>
      <c r="C84" s="16" t="s">
        <v>141</v>
      </c>
      <c r="D84" s="18">
        <v>0</v>
      </c>
      <c r="E84" s="18">
        <v>58212420</v>
      </c>
      <c r="F84" s="18">
        <v>0</v>
      </c>
      <c r="G84" s="18">
        <v>58212420</v>
      </c>
      <c r="H84" s="18">
        <v>58212420</v>
      </c>
      <c r="I84" s="18">
        <f t="shared" si="16"/>
        <v>0</v>
      </c>
      <c r="J84" s="19">
        <f t="shared" si="17"/>
        <v>100</v>
      </c>
    </row>
    <row r="85" spans="2:10" ht="12.75" customHeight="1" x14ac:dyDescent="0.2">
      <c r="B85" s="33" t="s">
        <v>142</v>
      </c>
      <c r="C85" s="34" t="s">
        <v>143</v>
      </c>
      <c r="D85" s="35">
        <f>D86</f>
        <v>2000000000</v>
      </c>
      <c r="E85" s="35">
        <f t="shared" ref="E85:J85" si="20">E86</f>
        <v>0</v>
      </c>
      <c r="F85" s="35">
        <f t="shared" si="20"/>
        <v>0</v>
      </c>
      <c r="G85" s="35">
        <f t="shared" si="20"/>
        <v>2000000000</v>
      </c>
      <c r="H85" s="35">
        <f t="shared" si="20"/>
        <v>1346394582</v>
      </c>
      <c r="I85" s="35">
        <f t="shared" si="20"/>
        <v>-653605418</v>
      </c>
      <c r="J85" s="36">
        <f t="shared" si="20"/>
        <v>67.319729100000004</v>
      </c>
    </row>
    <row r="86" spans="2:10" ht="12.75" customHeight="1" x14ac:dyDescent="0.2">
      <c r="B86" s="17" t="s">
        <v>144</v>
      </c>
      <c r="C86" s="16" t="s">
        <v>145</v>
      </c>
      <c r="D86" s="18">
        <v>2000000000</v>
      </c>
      <c r="E86" s="18">
        <v>0</v>
      </c>
      <c r="F86" s="18">
        <v>0</v>
      </c>
      <c r="G86" s="18">
        <v>2000000000</v>
      </c>
      <c r="H86" s="18">
        <v>1346394582</v>
      </c>
      <c r="I86" s="18">
        <f t="shared" si="16"/>
        <v>-653605418</v>
      </c>
      <c r="J86" s="19">
        <f t="shared" si="17"/>
        <v>67.319729100000004</v>
      </c>
    </row>
    <row r="87" spans="2:10" ht="12.75" customHeight="1" x14ac:dyDescent="0.2">
      <c r="B87" s="28" t="s">
        <v>146</v>
      </c>
      <c r="C87" s="29" t="s">
        <v>147</v>
      </c>
      <c r="D87" s="30">
        <f>D88</f>
        <v>6379359995</v>
      </c>
      <c r="E87" s="30">
        <f t="shared" ref="E87:J87" si="21">E88</f>
        <v>0</v>
      </c>
      <c r="F87" s="30">
        <f t="shared" si="21"/>
        <v>0</v>
      </c>
      <c r="G87" s="30">
        <f t="shared" si="21"/>
        <v>6379359995</v>
      </c>
      <c r="H87" s="30">
        <f t="shared" si="21"/>
        <v>5138752574.3299999</v>
      </c>
      <c r="I87" s="30">
        <f t="shared" si="21"/>
        <v>-1240607420.6700001</v>
      </c>
      <c r="J87" s="32">
        <f t="shared" si="21"/>
        <v>80.869711164829909</v>
      </c>
    </row>
    <row r="88" spans="2:10" ht="34.5" thickBot="1" x14ac:dyDescent="0.25">
      <c r="B88" s="37" t="s">
        <v>148</v>
      </c>
      <c r="C88" s="38" t="s">
        <v>149</v>
      </c>
      <c r="D88" s="39">
        <f>D89+D90</f>
        <v>6379359995</v>
      </c>
      <c r="E88" s="39">
        <f t="shared" ref="E88:J88" si="22">E89+E90</f>
        <v>0</v>
      </c>
      <c r="F88" s="39">
        <f t="shared" si="22"/>
        <v>0</v>
      </c>
      <c r="G88" s="39">
        <f t="shared" si="22"/>
        <v>6379359995</v>
      </c>
      <c r="H88" s="39">
        <f t="shared" si="22"/>
        <v>5138752574.3299999</v>
      </c>
      <c r="I88" s="39">
        <f t="shared" si="22"/>
        <v>-1240607420.6700001</v>
      </c>
      <c r="J88" s="40">
        <f t="shared" si="22"/>
        <v>80.869711164829909</v>
      </c>
    </row>
    <row r="89" spans="2:10" ht="22.5" x14ac:dyDescent="0.2">
      <c r="B89" s="24" t="s">
        <v>150</v>
      </c>
      <c r="C89" s="25" t="s">
        <v>151</v>
      </c>
      <c r="D89" s="26">
        <v>6354359995</v>
      </c>
      <c r="E89" s="26">
        <v>0</v>
      </c>
      <c r="F89" s="26">
        <v>0</v>
      </c>
      <c r="G89" s="26">
        <v>6354359995</v>
      </c>
      <c r="H89" s="26">
        <v>5138752574.3299999</v>
      </c>
      <c r="I89" s="26">
        <f t="shared" si="16"/>
        <v>-1215607420.6700001</v>
      </c>
      <c r="J89" s="27">
        <f t="shared" si="17"/>
        <v>80.869711164829909</v>
      </c>
    </row>
    <row r="90" spans="2:10" ht="22.5" x14ac:dyDescent="0.2">
      <c r="B90" s="17" t="s">
        <v>152</v>
      </c>
      <c r="C90" s="16" t="s">
        <v>153</v>
      </c>
      <c r="D90" s="18">
        <v>25000000</v>
      </c>
      <c r="E90" s="18">
        <v>0</v>
      </c>
      <c r="F90" s="18">
        <v>0</v>
      </c>
      <c r="G90" s="18">
        <v>25000000</v>
      </c>
      <c r="H90" s="18">
        <v>0</v>
      </c>
      <c r="I90" s="18">
        <f t="shared" si="16"/>
        <v>-25000000</v>
      </c>
      <c r="J90" s="19">
        <f t="shared" si="17"/>
        <v>0</v>
      </c>
    </row>
    <row r="91" spans="2:10" x14ac:dyDescent="0.2">
      <c r="B91" s="17"/>
      <c r="C91" s="16"/>
      <c r="D91" s="18"/>
      <c r="E91" s="18"/>
      <c r="F91" s="18"/>
      <c r="G91" s="18"/>
      <c r="H91" s="18"/>
      <c r="I91" s="18"/>
      <c r="J91" s="19"/>
    </row>
    <row r="92" spans="2:10" ht="22.5" x14ac:dyDescent="0.2">
      <c r="B92" s="28" t="s">
        <v>154</v>
      </c>
      <c r="C92" s="29" t="s">
        <v>155</v>
      </c>
      <c r="D92" s="30">
        <f>D94</f>
        <v>103099652260</v>
      </c>
      <c r="E92" s="30">
        <f t="shared" ref="E92:J92" si="23">E94</f>
        <v>12643492218</v>
      </c>
      <c r="F92" s="30">
        <f t="shared" si="23"/>
        <v>0</v>
      </c>
      <c r="G92" s="30">
        <f t="shared" si="23"/>
        <v>115743144478</v>
      </c>
      <c r="H92" s="30">
        <f t="shared" si="23"/>
        <v>94684009649</v>
      </c>
      <c r="I92" s="30">
        <f t="shared" si="23"/>
        <v>-21059134829</v>
      </c>
      <c r="J92" s="32">
        <f t="shared" si="23"/>
        <v>559.9431085848372</v>
      </c>
    </row>
    <row r="93" spans="2:10" x14ac:dyDescent="0.2">
      <c r="B93" s="28"/>
      <c r="C93" s="29"/>
      <c r="D93" s="30"/>
      <c r="E93" s="30"/>
      <c r="F93" s="30"/>
      <c r="G93" s="30"/>
      <c r="H93" s="30"/>
      <c r="I93" s="30"/>
      <c r="J93" s="32"/>
    </row>
    <row r="94" spans="2:10" ht="22.5" x14ac:dyDescent="0.2">
      <c r="B94" s="28" t="s">
        <v>156</v>
      </c>
      <c r="C94" s="29" t="s">
        <v>157</v>
      </c>
      <c r="D94" s="30">
        <f>D95+D99+D101+D103</f>
        <v>103099652260</v>
      </c>
      <c r="E94" s="30">
        <f t="shared" ref="E94:J94" si="24">E95+E99+E101+E103</f>
        <v>12643492218</v>
      </c>
      <c r="F94" s="30">
        <f t="shared" si="24"/>
        <v>0</v>
      </c>
      <c r="G94" s="30">
        <f t="shared" si="24"/>
        <v>115743144478</v>
      </c>
      <c r="H94" s="30">
        <f t="shared" si="24"/>
        <v>94684009649</v>
      </c>
      <c r="I94" s="30">
        <f t="shared" si="24"/>
        <v>-21059134829</v>
      </c>
      <c r="J94" s="32">
        <f t="shared" si="24"/>
        <v>559.9431085848372</v>
      </c>
    </row>
    <row r="95" spans="2:10" ht="22.5" x14ac:dyDescent="0.2">
      <c r="B95" s="33" t="s">
        <v>158</v>
      </c>
      <c r="C95" s="34" t="s">
        <v>159</v>
      </c>
      <c r="D95" s="35">
        <f>D96+D97+D98</f>
        <v>103099652260</v>
      </c>
      <c r="E95" s="35">
        <f t="shared" ref="E95:J95" si="25">E96+E97+E98</f>
        <v>10145313097</v>
      </c>
      <c r="F95" s="35">
        <f t="shared" si="25"/>
        <v>0</v>
      </c>
      <c r="G95" s="35">
        <f t="shared" si="25"/>
        <v>113244965357</v>
      </c>
      <c r="H95" s="35">
        <f t="shared" si="25"/>
        <v>92425309371</v>
      </c>
      <c r="I95" s="35">
        <f t="shared" si="25"/>
        <v>-20819655986</v>
      </c>
      <c r="J95" s="36">
        <f t="shared" si="25"/>
        <v>280.28958836268441</v>
      </c>
    </row>
    <row r="96" spans="2:10" ht="12.75" customHeight="1" x14ac:dyDescent="0.2">
      <c r="B96" s="17" t="s">
        <v>160</v>
      </c>
      <c r="C96" s="16" t="s">
        <v>161</v>
      </c>
      <c r="D96" s="18">
        <v>101157642473</v>
      </c>
      <c r="E96" s="18">
        <v>4470065203</v>
      </c>
      <c r="F96" s="18">
        <v>0</v>
      </c>
      <c r="G96" s="18">
        <v>105627707676</v>
      </c>
      <c r="H96" s="18">
        <v>84808051690</v>
      </c>
      <c r="I96" s="18">
        <f t="shared" si="16"/>
        <v>-20819655986</v>
      </c>
      <c r="J96" s="19">
        <f t="shared" si="17"/>
        <v>80.289588362684412</v>
      </c>
    </row>
    <row r="97" spans="2:10" ht="12.75" customHeight="1" x14ac:dyDescent="0.2">
      <c r="B97" s="17" t="s">
        <v>162</v>
      </c>
      <c r="C97" s="16" t="s">
        <v>163</v>
      </c>
      <c r="D97" s="18">
        <v>0</v>
      </c>
      <c r="E97" s="18">
        <v>1335545787</v>
      </c>
      <c r="F97" s="18">
        <v>0</v>
      </c>
      <c r="G97" s="18">
        <v>1335545787</v>
      </c>
      <c r="H97" s="18">
        <v>1335545787</v>
      </c>
      <c r="I97" s="18">
        <f t="shared" si="16"/>
        <v>0</v>
      </c>
      <c r="J97" s="19">
        <f t="shared" si="17"/>
        <v>100</v>
      </c>
    </row>
    <row r="98" spans="2:10" ht="12.75" customHeight="1" x14ac:dyDescent="0.2">
      <c r="B98" s="17" t="s">
        <v>164</v>
      </c>
      <c r="C98" s="16" t="s">
        <v>165</v>
      </c>
      <c r="D98" s="18">
        <v>1942009787</v>
      </c>
      <c r="E98" s="18">
        <v>4339702107</v>
      </c>
      <c r="F98" s="18">
        <v>0</v>
      </c>
      <c r="G98" s="18">
        <v>6281711894</v>
      </c>
      <c r="H98" s="18">
        <v>6281711894</v>
      </c>
      <c r="I98" s="18">
        <f t="shared" si="16"/>
        <v>0</v>
      </c>
      <c r="J98" s="19">
        <f t="shared" si="17"/>
        <v>100</v>
      </c>
    </row>
    <row r="99" spans="2:10" ht="45" x14ac:dyDescent="0.2">
      <c r="B99" s="33" t="s">
        <v>166</v>
      </c>
      <c r="C99" s="34" t="s">
        <v>167</v>
      </c>
      <c r="D99" s="35">
        <f>D100</f>
        <v>0</v>
      </c>
      <c r="E99" s="35">
        <f t="shared" ref="E99:J99" si="26">E100</f>
        <v>251713270</v>
      </c>
      <c r="F99" s="35">
        <f t="shared" si="26"/>
        <v>0</v>
      </c>
      <c r="G99" s="35">
        <f t="shared" si="26"/>
        <v>251713270</v>
      </c>
      <c r="H99" s="35">
        <f t="shared" si="26"/>
        <v>251713270</v>
      </c>
      <c r="I99" s="35">
        <f t="shared" si="26"/>
        <v>0</v>
      </c>
      <c r="J99" s="36">
        <f t="shared" si="26"/>
        <v>100</v>
      </c>
    </row>
    <row r="100" spans="2:10" ht="22.5" x14ac:dyDescent="0.2">
      <c r="B100" s="17" t="s">
        <v>168</v>
      </c>
      <c r="C100" s="16" t="s">
        <v>169</v>
      </c>
      <c r="D100" s="18">
        <v>0</v>
      </c>
      <c r="E100" s="18">
        <v>251713270</v>
      </c>
      <c r="F100" s="18">
        <v>0</v>
      </c>
      <c r="G100" s="18">
        <v>251713270</v>
      </c>
      <c r="H100" s="18">
        <v>251713270</v>
      </c>
      <c r="I100" s="18">
        <f t="shared" si="16"/>
        <v>0</v>
      </c>
      <c r="J100" s="19">
        <f t="shared" si="17"/>
        <v>100</v>
      </c>
    </row>
    <row r="101" spans="2:10" ht="56.25" x14ac:dyDescent="0.2">
      <c r="B101" s="33" t="s">
        <v>170</v>
      </c>
      <c r="C101" s="34" t="s">
        <v>171</v>
      </c>
      <c r="D101" s="35">
        <f>D102</f>
        <v>0</v>
      </c>
      <c r="E101" s="35">
        <f t="shared" ref="E101:J101" si="27">E102</f>
        <v>1177003814</v>
      </c>
      <c r="F101" s="35">
        <f t="shared" si="27"/>
        <v>0</v>
      </c>
      <c r="G101" s="35">
        <f t="shared" si="27"/>
        <v>1177003814</v>
      </c>
      <c r="H101" s="35">
        <f t="shared" si="27"/>
        <v>937524971</v>
      </c>
      <c r="I101" s="35">
        <f t="shared" si="27"/>
        <v>-239478843</v>
      </c>
      <c r="J101" s="36">
        <f t="shared" si="27"/>
        <v>79.653520222152821</v>
      </c>
    </row>
    <row r="102" spans="2:10" ht="33.75" x14ac:dyDescent="0.2">
      <c r="B102" s="17" t="s">
        <v>172</v>
      </c>
      <c r="C102" s="16" t="s">
        <v>173</v>
      </c>
      <c r="D102" s="18">
        <v>0</v>
      </c>
      <c r="E102" s="18">
        <v>1177003814</v>
      </c>
      <c r="F102" s="18">
        <v>0</v>
      </c>
      <c r="G102" s="18">
        <v>1177003814</v>
      </c>
      <c r="H102" s="18">
        <v>937524971</v>
      </c>
      <c r="I102" s="18">
        <f t="shared" si="16"/>
        <v>-239478843</v>
      </c>
      <c r="J102" s="19">
        <f t="shared" si="17"/>
        <v>79.653520222152821</v>
      </c>
    </row>
    <row r="103" spans="2:10" ht="22.5" x14ac:dyDescent="0.2">
      <c r="B103" s="33" t="s">
        <v>174</v>
      </c>
      <c r="C103" s="34" t="s">
        <v>175</v>
      </c>
      <c r="D103" s="35">
        <f>D104</f>
        <v>0</v>
      </c>
      <c r="E103" s="35">
        <f t="shared" ref="E103:J103" si="28">E104</f>
        <v>1069462037</v>
      </c>
      <c r="F103" s="35">
        <f t="shared" si="28"/>
        <v>0</v>
      </c>
      <c r="G103" s="35">
        <f t="shared" si="28"/>
        <v>1069462037</v>
      </c>
      <c r="H103" s="35">
        <f t="shared" si="28"/>
        <v>1069462037</v>
      </c>
      <c r="I103" s="35">
        <f t="shared" si="28"/>
        <v>0</v>
      </c>
      <c r="J103" s="36">
        <f t="shared" si="28"/>
        <v>100</v>
      </c>
    </row>
    <row r="104" spans="2:10" ht="22.5" x14ac:dyDescent="0.2">
      <c r="B104" s="17" t="s">
        <v>176</v>
      </c>
      <c r="C104" s="16" t="s">
        <v>177</v>
      </c>
      <c r="D104" s="18">
        <v>0</v>
      </c>
      <c r="E104" s="18">
        <v>1069462037</v>
      </c>
      <c r="F104" s="18">
        <v>0</v>
      </c>
      <c r="G104" s="18">
        <v>1069462037</v>
      </c>
      <c r="H104" s="18">
        <v>1069462037</v>
      </c>
      <c r="I104" s="18">
        <f t="shared" si="16"/>
        <v>0</v>
      </c>
      <c r="J104" s="19">
        <f t="shared" si="17"/>
        <v>100</v>
      </c>
    </row>
    <row r="105" spans="2:10" x14ac:dyDescent="0.2">
      <c r="B105" s="17"/>
      <c r="C105" s="16"/>
      <c r="D105" s="18"/>
      <c r="E105" s="18"/>
      <c r="F105" s="18"/>
      <c r="G105" s="18"/>
      <c r="H105" s="18"/>
      <c r="I105" s="18"/>
      <c r="J105" s="19"/>
    </row>
    <row r="106" spans="2:10" ht="22.5" x14ac:dyDescent="0.2">
      <c r="B106" s="28" t="s">
        <v>178</v>
      </c>
      <c r="C106" s="29" t="s">
        <v>179</v>
      </c>
      <c r="D106" s="30">
        <f>D108</f>
        <v>44953470345</v>
      </c>
      <c r="E106" s="30">
        <f t="shared" ref="E106:J106" si="29">E108</f>
        <v>623381590</v>
      </c>
      <c r="F106" s="30">
        <f t="shared" si="29"/>
        <v>0</v>
      </c>
      <c r="G106" s="30">
        <f t="shared" si="29"/>
        <v>45576851935</v>
      </c>
      <c r="H106" s="30">
        <f t="shared" si="29"/>
        <v>34427611845</v>
      </c>
      <c r="I106" s="30">
        <f t="shared" si="29"/>
        <v>-11149240090</v>
      </c>
      <c r="J106" s="32">
        <f t="shared" si="29"/>
        <v>113.72524081174436</v>
      </c>
    </row>
    <row r="107" spans="2:10" x14ac:dyDescent="0.2">
      <c r="B107" s="28"/>
      <c r="C107" s="29"/>
      <c r="D107" s="30"/>
      <c r="E107" s="30"/>
      <c r="F107" s="30"/>
      <c r="G107" s="30"/>
      <c r="H107" s="30"/>
      <c r="I107" s="30"/>
      <c r="J107" s="32"/>
    </row>
    <row r="108" spans="2:10" ht="12.75" customHeight="1" x14ac:dyDescent="0.2">
      <c r="B108" s="28" t="s">
        <v>180</v>
      </c>
      <c r="C108" s="29" t="s">
        <v>181</v>
      </c>
      <c r="D108" s="30">
        <f>D109</f>
        <v>44953470345</v>
      </c>
      <c r="E108" s="30">
        <f t="shared" ref="E108:J108" si="30">E109</f>
        <v>623381590</v>
      </c>
      <c r="F108" s="30">
        <f t="shared" si="30"/>
        <v>0</v>
      </c>
      <c r="G108" s="30">
        <f t="shared" si="30"/>
        <v>45576851935</v>
      </c>
      <c r="H108" s="30">
        <f t="shared" si="30"/>
        <v>34427611845</v>
      </c>
      <c r="I108" s="30">
        <f t="shared" si="30"/>
        <v>-11149240090</v>
      </c>
      <c r="J108" s="32">
        <f t="shared" si="30"/>
        <v>113.72524081174436</v>
      </c>
    </row>
    <row r="109" spans="2:10" ht="23.25" thickBot="1" x14ac:dyDescent="0.25">
      <c r="B109" s="37" t="s">
        <v>182</v>
      </c>
      <c r="C109" s="38" t="s">
        <v>183</v>
      </c>
      <c r="D109" s="39">
        <f>D110+D111+D112</f>
        <v>44953470345</v>
      </c>
      <c r="E109" s="39">
        <f t="shared" ref="E109:J109" si="31">E110+E111+E112</f>
        <v>623381590</v>
      </c>
      <c r="F109" s="39">
        <f t="shared" si="31"/>
        <v>0</v>
      </c>
      <c r="G109" s="39">
        <f t="shared" si="31"/>
        <v>45576851935</v>
      </c>
      <c r="H109" s="39">
        <f t="shared" si="31"/>
        <v>34427611845</v>
      </c>
      <c r="I109" s="39">
        <f t="shared" si="31"/>
        <v>-11149240090</v>
      </c>
      <c r="J109" s="40">
        <f t="shared" si="31"/>
        <v>113.72524081174436</v>
      </c>
    </row>
    <row r="110" spans="2:10" ht="12.75" customHeight="1" x14ac:dyDescent="0.2">
      <c r="B110" s="24" t="s">
        <v>184</v>
      </c>
      <c r="C110" s="25" t="s">
        <v>185</v>
      </c>
      <c r="D110" s="26">
        <v>42553470345</v>
      </c>
      <c r="E110" s="26">
        <v>208248132</v>
      </c>
      <c r="F110" s="26">
        <v>0</v>
      </c>
      <c r="G110" s="26">
        <v>42761718477</v>
      </c>
      <c r="H110" s="26">
        <v>31689354963</v>
      </c>
      <c r="I110" s="26">
        <f t="shared" si="16"/>
        <v>-11072363514</v>
      </c>
      <c r="J110" s="27">
        <f t="shared" si="17"/>
        <v>74.106832212659029</v>
      </c>
    </row>
    <row r="111" spans="2:10" ht="22.5" x14ac:dyDescent="0.2">
      <c r="B111" s="17" t="s">
        <v>186</v>
      </c>
      <c r="C111" s="16" t="s">
        <v>187</v>
      </c>
      <c r="D111" s="18">
        <v>2400000000</v>
      </c>
      <c r="E111" s="18">
        <v>415133458</v>
      </c>
      <c r="F111" s="18">
        <v>0</v>
      </c>
      <c r="G111" s="18">
        <v>2815133458</v>
      </c>
      <c r="H111" s="18">
        <v>1115311076</v>
      </c>
      <c r="I111" s="18">
        <f t="shared" si="16"/>
        <v>-1699822382</v>
      </c>
      <c r="J111" s="19">
        <f t="shared" si="17"/>
        <v>39.618408599085328</v>
      </c>
    </row>
    <row r="112" spans="2:10" ht="33.75" x14ac:dyDescent="0.2">
      <c r="B112" s="17" t="s">
        <v>188</v>
      </c>
      <c r="C112" s="16" t="s">
        <v>189</v>
      </c>
      <c r="D112" s="18">
        <v>0</v>
      </c>
      <c r="E112" s="18">
        <v>0</v>
      </c>
      <c r="F112" s="18">
        <v>0</v>
      </c>
      <c r="G112" s="18">
        <v>0</v>
      </c>
      <c r="H112" s="18">
        <v>1622945806</v>
      </c>
      <c r="I112" s="18">
        <f t="shared" si="16"/>
        <v>1622945806</v>
      </c>
      <c r="J112" s="19">
        <v>0</v>
      </c>
    </row>
    <row r="113" spans="2:10" x14ac:dyDescent="0.2">
      <c r="B113" s="17"/>
      <c r="C113" s="16"/>
      <c r="D113" s="18"/>
      <c r="E113" s="18"/>
      <c r="F113" s="18"/>
      <c r="G113" s="18"/>
      <c r="H113" s="18"/>
      <c r="I113" s="18"/>
      <c r="J113" s="19"/>
    </row>
    <row r="114" spans="2:10" ht="22.5" x14ac:dyDescent="0.2">
      <c r="B114" s="28" t="s">
        <v>190</v>
      </c>
      <c r="C114" s="29" t="s">
        <v>191</v>
      </c>
      <c r="D114" s="30">
        <f>D116</f>
        <v>0</v>
      </c>
      <c r="E114" s="30">
        <f t="shared" ref="E114:J114" si="32">E116</f>
        <v>43043120776</v>
      </c>
      <c r="F114" s="30">
        <f t="shared" si="32"/>
        <v>0</v>
      </c>
      <c r="G114" s="30">
        <f t="shared" si="32"/>
        <v>43043120776</v>
      </c>
      <c r="H114" s="30">
        <f t="shared" si="32"/>
        <v>0</v>
      </c>
      <c r="I114" s="30">
        <f t="shared" si="32"/>
        <v>-43043120776</v>
      </c>
      <c r="J114" s="32">
        <f t="shared" si="32"/>
        <v>0</v>
      </c>
    </row>
    <row r="115" spans="2:10" x14ac:dyDescent="0.2">
      <c r="B115" s="28"/>
      <c r="C115" s="29"/>
      <c r="D115" s="30"/>
      <c r="E115" s="30"/>
      <c r="F115" s="30"/>
      <c r="G115" s="30"/>
      <c r="H115" s="30"/>
      <c r="I115" s="30"/>
      <c r="J115" s="32"/>
    </row>
    <row r="116" spans="2:10" ht="22.5" x14ac:dyDescent="0.2">
      <c r="B116" s="28" t="s">
        <v>192</v>
      </c>
      <c r="C116" s="29" t="s">
        <v>193</v>
      </c>
      <c r="D116" s="30">
        <f>D117</f>
        <v>0</v>
      </c>
      <c r="E116" s="30">
        <f t="shared" ref="E116:J116" si="33">E117</f>
        <v>43043120776</v>
      </c>
      <c r="F116" s="30">
        <f t="shared" si="33"/>
        <v>0</v>
      </c>
      <c r="G116" s="30">
        <f t="shared" si="33"/>
        <v>43043120776</v>
      </c>
      <c r="H116" s="30">
        <f t="shared" si="33"/>
        <v>0</v>
      </c>
      <c r="I116" s="30">
        <f t="shared" si="33"/>
        <v>-43043120776</v>
      </c>
      <c r="J116" s="32">
        <f t="shared" si="33"/>
        <v>0</v>
      </c>
    </row>
    <row r="117" spans="2:10" ht="22.5" x14ac:dyDescent="0.2">
      <c r="B117" s="33" t="s">
        <v>194</v>
      </c>
      <c r="C117" s="34" t="s">
        <v>195</v>
      </c>
      <c r="D117" s="35">
        <f>D118+D119+D120+D121+D122+D123+D124</f>
        <v>0</v>
      </c>
      <c r="E117" s="35">
        <f t="shared" ref="E117:J117" si="34">E118+E119+E120+E121+E122+E123+E124</f>
        <v>43043120776</v>
      </c>
      <c r="F117" s="35">
        <f t="shared" si="34"/>
        <v>0</v>
      </c>
      <c r="G117" s="35">
        <f t="shared" si="34"/>
        <v>43043120776</v>
      </c>
      <c r="H117" s="35">
        <f t="shared" si="34"/>
        <v>0</v>
      </c>
      <c r="I117" s="35">
        <f t="shared" si="34"/>
        <v>-43043120776</v>
      </c>
      <c r="J117" s="36">
        <f t="shared" si="34"/>
        <v>0</v>
      </c>
    </row>
    <row r="118" spans="2:10" ht="33.75" x14ac:dyDescent="0.2">
      <c r="B118" s="17" t="s">
        <v>196</v>
      </c>
      <c r="C118" s="16" t="s">
        <v>197</v>
      </c>
      <c r="D118" s="18">
        <v>0</v>
      </c>
      <c r="E118" s="18">
        <v>2500000000</v>
      </c>
      <c r="F118" s="18">
        <v>0</v>
      </c>
      <c r="G118" s="18">
        <v>2500000000</v>
      </c>
      <c r="H118" s="18">
        <v>0</v>
      </c>
      <c r="I118" s="18">
        <f t="shared" si="16"/>
        <v>-2500000000</v>
      </c>
      <c r="J118" s="19">
        <f t="shared" si="17"/>
        <v>0</v>
      </c>
    </row>
    <row r="119" spans="2:10" ht="56.25" x14ac:dyDescent="0.2">
      <c r="B119" s="17" t="s">
        <v>198</v>
      </c>
      <c r="C119" s="16" t="s">
        <v>199</v>
      </c>
      <c r="D119" s="18">
        <v>0</v>
      </c>
      <c r="E119" s="18">
        <v>22581702968</v>
      </c>
      <c r="F119" s="18">
        <v>0</v>
      </c>
      <c r="G119" s="18">
        <v>22581702968</v>
      </c>
      <c r="H119" s="18">
        <v>0</v>
      </c>
      <c r="I119" s="18">
        <f t="shared" si="16"/>
        <v>-22581702968</v>
      </c>
      <c r="J119" s="19">
        <f t="shared" si="17"/>
        <v>0</v>
      </c>
    </row>
    <row r="120" spans="2:10" ht="67.5" x14ac:dyDescent="0.2">
      <c r="B120" s="17" t="s">
        <v>200</v>
      </c>
      <c r="C120" s="16" t="s">
        <v>201</v>
      </c>
      <c r="D120" s="18">
        <v>0</v>
      </c>
      <c r="E120" s="18">
        <v>3934401649</v>
      </c>
      <c r="F120" s="18">
        <v>0</v>
      </c>
      <c r="G120" s="18">
        <v>3934401649</v>
      </c>
      <c r="H120" s="18">
        <v>0</v>
      </c>
      <c r="I120" s="18">
        <f t="shared" si="16"/>
        <v>-3934401649</v>
      </c>
      <c r="J120" s="19">
        <f t="shared" si="17"/>
        <v>0</v>
      </c>
    </row>
    <row r="121" spans="2:10" ht="102" thickBot="1" x14ac:dyDescent="0.25">
      <c r="B121" s="20" t="s">
        <v>202</v>
      </c>
      <c r="C121" s="21" t="s">
        <v>203</v>
      </c>
      <c r="D121" s="22">
        <v>0</v>
      </c>
      <c r="E121" s="22">
        <v>8065003813</v>
      </c>
      <c r="F121" s="22">
        <v>0</v>
      </c>
      <c r="G121" s="22">
        <v>8065003813</v>
      </c>
      <c r="H121" s="22">
        <v>0</v>
      </c>
      <c r="I121" s="22">
        <f t="shared" si="16"/>
        <v>-8065003813</v>
      </c>
      <c r="J121" s="23">
        <f t="shared" si="17"/>
        <v>0</v>
      </c>
    </row>
    <row r="122" spans="2:10" ht="123.75" x14ac:dyDescent="0.2">
      <c r="B122" s="24" t="s">
        <v>204</v>
      </c>
      <c r="C122" s="25" t="s">
        <v>205</v>
      </c>
      <c r="D122" s="26">
        <v>0</v>
      </c>
      <c r="E122" s="26">
        <v>1999833255</v>
      </c>
      <c r="F122" s="26">
        <v>0</v>
      </c>
      <c r="G122" s="26">
        <v>1999833255</v>
      </c>
      <c r="H122" s="26">
        <v>0</v>
      </c>
      <c r="I122" s="26">
        <f t="shared" si="16"/>
        <v>-1999833255</v>
      </c>
      <c r="J122" s="27">
        <f t="shared" si="17"/>
        <v>0</v>
      </c>
    </row>
    <row r="123" spans="2:10" ht="78.75" x14ac:dyDescent="0.2">
      <c r="B123" s="17" t="s">
        <v>206</v>
      </c>
      <c r="C123" s="16" t="s">
        <v>207</v>
      </c>
      <c r="D123" s="18">
        <v>0</v>
      </c>
      <c r="E123" s="18">
        <v>1996235775</v>
      </c>
      <c r="F123" s="18">
        <v>0</v>
      </c>
      <c r="G123" s="18">
        <v>1996235775</v>
      </c>
      <c r="H123" s="18">
        <v>0</v>
      </c>
      <c r="I123" s="18">
        <f t="shared" si="16"/>
        <v>-1996235775</v>
      </c>
      <c r="J123" s="19">
        <f t="shared" si="17"/>
        <v>0</v>
      </c>
    </row>
    <row r="124" spans="2:10" ht="78.75" x14ac:dyDescent="0.2">
      <c r="B124" s="17" t="s">
        <v>208</v>
      </c>
      <c r="C124" s="16" t="s">
        <v>209</v>
      </c>
      <c r="D124" s="18">
        <v>0</v>
      </c>
      <c r="E124" s="18">
        <v>1965943316</v>
      </c>
      <c r="F124" s="18">
        <v>0</v>
      </c>
      <c r="G124" s="18">
        <v>1965943316</v>
      </c>
      <c r="H124" s="18">
        <v>0</v>
      </c>
      <c r="I124" s="18">
        <f t="shared" si="16"/>
        <v>-1965943316</v>
      </c>
      <c r="J124" s="19">
        <f t="shared" si="17"/>
        <v>0</v>
      </c>
    </row>
    <row r="125" spans="2:10" x14ac:dyDescent="0.2">
      <c r="B125" s="49"/>
      <c r="C125" s="50"/>
      <c r="D125" s="50"/>
      <c r="E125" s="50"/>
      <c r="F125" s="50"/>
      <c r="G125" s="50"/>
      <c r="H125" s="50"/>
      <c r="I125" s="50"/>
      <c r="J125" s="51"/>
    </row>
    <row r="126" spans="2:10" x14ac:dyDescent="0.2">
      <c r="B126" s="49"/>
      <c r="C126" s="50"/>
      <c r="D126" s="50"/>
      <c r="E126" s="50"/>
      <c r="F126" s="50"/>
      <c r="G126" s="50"/>
      <c r="H126" s="50"/>
      <c r="I126" s="50"/>
      <c r="J126" s="51"/>
    </row>
    <row r="127" spans="2:10" x14ac:dyDescent="0.2">
      <c r="B127" s="75" t="s">
        <v>228</v>
      </c>
      <c r="C127" s="76"/>
      <c r="D127" s="76"/>
      <c r="E127" s="76"/>
      <c r="F127" s="76"/>
      <c r="G127" s="76"/>
      <c r="H127" s="76"/>
      <c r="I127" s="76"/>
      <c r="J127" s="77"/>
    </row>
    <row r="128" spans="2:10" x14ac:dyDescent="0.2">
      <c r="B128" s="78" t="s">
        <v>229</v>
      </c>
      <c r="C128" s="79"/>
      <c r="D128" s="79"/>
      <c r="E128" s="79"/>
      <c r="F128" s="79"/>
      <c r="G128" s="79"/>
      <c r="H128" s="79"/>
      <c r="I128" s="79"/>
      <c r="J128" s="80"/>
    </row>
    <row r="129" spans="2:10" x14ac:dyDescent="0.2">
      <c r="B129" s="59" t="s">
        <v>230</v>
      </c>
      <c r="C129" s="60"/>
      <c r="D129" s="60"/>
      <c r="E129" s="60"/>
      <c r="F129" s="60"/>
      <c r="G129" s="60"/>
      <c r="H129" s="60"/>
      <c r="I129" s="60"/>
      <c r="J129" s="61"/>
    </row>
    <row r="130" spans="2:10" x14ac:dyDescent="0.2">
      <c r="B130" s="49"/>
      <c r="C130" s="50"/>
      <c r="D130" s="50"/>
      <c r="E130" s="50"/>
      <c r="F130" s="50"/>
      <c r="G130" s="50"/>
      <c r="H130" s="50"/>
      <c r="I130" s="50"/>
      <c r="J130" s="51"/>
    </row>
    <row r="131" spans="2:10" x14ac:dyDescent="0.2">
      <c r="B131" s="49"/>
      <c r="C131" s="50"/>
      <c r="D131" s="50"/>
      <c r="E131" s="50"/>
      <c r="F131" s="50"/>
      <c r="G131" s="50"/>
      <c r="H131" s="50"/>
      <c r="I131" s="50"/>
      <c r="J131" s="51"/>
    </row>
    <row r="132" spans="2:10" x14ac:dyDescent="0.2">
      <c r="B132" s="49"/>
      <c r="C132" s="50"/>
      <c r="D132" s="50"/>
      <c r="E132" s="50"/>
      <c r="F132" s="50"/>
      <c r="G132" s="50"/>
      <c r="H132" s="50"/>
      <c r="I132" s="50"/>
      <c r="J132" s="51"/>
    </row>
    <row r="133" spans="2:10" x14ac:dyDescent="0.2">
      <c r="B133" s="49"/>
      <c r="C133" s="50"/>
      <c r="D133" s="50"/>
      <c r="E133" s="50"/>
      <c r="F133" s="50"/>
      <c r="G133" s="50"/>
      <c r="H133" s="50"/>
      <c r="I133" s="50"/>
      <c r="J133" s="51"/>
    </row>
    <row r="134" spans="2:10" x14ac:dyDescent="0.2">
      <c r="B134" s="49"/>
      <c r="C134" s="50"/>
      <c r="D134" s="50"/>
      <c r="E134" s="50"/>
      <c r="F134" s="50"/>
      <c r="G134" s="50"/>
      <c r="H134" s="50"/>
      <c r="I134" s="50"/>
      <c r="J134" s="51"/>
    </row>
    <row r="135" spans="2:10" x14ac:dyDescent="0.2">
      <c r="B135" s="49"/>
      <c r="C135" s="50"/>
      <c r="D135" s="50"/>
      <c r="E135" s="50"/>
      <c r="F135" s="50"/>
      <c r="G135" s="50"/>
      <c r="H135" s="50"/>
      <c r="I135" s="50"/>
      <c r="J135" s="51"/>
    </row>
    <row r="136" spans="2:10" x14ac:dyDescent="0.2">
      <c r="B136" s="49"/>
      <c r="C136" s="50"/>
      <c r="D136" s="50"/>
      <c r="E136" s="50"/>
      <c r="F136" s="50"/>
      <c r="G136" s="50"/>
      <c r="H136" s="50"/>
      <c r="I136" s="50"/>
      <c r="J136" s="51"/>
    </row>
    <row r="137" spans="2:10" x14ac:dyDescent="0.2">
      <c r="B137" s="49"/>
      <c r="C137" s="50"/>
      <c r="D137" s="50"/>
      <c r="E137" s="50"/>
      <c r="F137" s="50"/>
      <c r="G137" s="50"/>
      <c r="H137" s="50"/>
      <c r="I137" s="50"/>
      <c r="J137" s="51"/>
    </row>
    <row r="138" spans="2:10" x14ac:dyDescent="0.2">
      <c r="B138" s="49"/>
      <c r="C138" s="50"/>
      <c r="D138" s="50"/>
      <c r="E138" s="50"/>
      <c r="F138" s="50"/>
      <c r="G138" s="50"/>
      <c r="H138" s="50"/>
      <c r="I138" s="50"/>
      <c r="J138" s="51"/>
    </row>
    <row r="139" spans="2:10" x14ac:dyDescent="0.2">
      <c r="B139" s="49"/>
      <c r="C139" s="50"/>
      <c r="D139" s="50"/>
      <c r="E139" s="50"/>
      <c r="F139" s="50"/>
      <c r="G139" s="50"/>
      <c r="H139" s="50"/>
      <c r="I139" s="50"/>
      <c r="J139" s="51"/>
    </row>
    <row r="140" spans="2:10" ht="12" thickBot="1" x14ac:dyDescent="0.25">
      <c r="B140" s="52"/>
      <c r="C140" s="53"/>
      <c r="D140" s="53"/>
      <c r="E140" s="53"/>
      <c r="F140" s="53"/>
      <c r="G140" s="53"/>
      <c r="H140" s="53"/>
      <c r="I140" s="53"/>
      <c r="J140" s="54"/>
    </row>
  </sheetData>
  <mergeCells count="19">
    <mergeCell ref="B129:J129"/>
    <mergeCell ref="B8:B9"/>
    <mergeCell ref="C8:C9"/>
    <mergeCell ref="D8:D9"/>
    <mergeCell ref="E8:F8"/>
    <mergeCell ref="G8:G9"/>
    <mergeCell ref="H8:H9"/>
    <mergeCell ref="I8:I9"/>
    <mergeCell ref="J8:J9"/>
    <mergeCell ref="E10:F10"/>
    <mergeCell ref="B127:J127"/>
    <mergeCell ref="B128:J128"/>
    <mergeCell ref="C1:H1"/>
    <mergeCell ref="I1:I7"/>
    <mergeCell ref="E2:F2"/>
    <mergeCell ref="C3:H3"/>
    <mergeCell ref="C4:H4"/>
    <mergeCell ref="C5:H5"/>
    <mergeCell ref="C6:H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2020-12-09T14:29:12Z</cp:lastPrinted>
  <dcterms:created xsi:type="dcterms:W3CDTF">2020-12-07T13:43:35Z</dcterms:created>
  <dcterms:modified xsi:type="dcterms:W3CDTF">2020-12-09T14:47:39Z</dcterms:modified>
</cp:coreProperties>
</file>