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OCTUBRE\"/>
    </mc:Choice>
  </mc:AlternateContent>
  <bookViews>
    <workbookView xWindow="0" yWindow="0" windowWidth="28800" windowHeight="12030"/>
  </bookViews>
  <sheets>
    <sheet name="Hoja1" sheetId="3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L31" i="3" l="1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7" i="3"/>
  <c r="L98" i="3"/>
  <c r="L99" i="3"/>
  <c r="L100" i="3"/>
  <c r="L101" i="3"/>
  <c r="L102" i="3"/>
  <c r="L103" i="3"/>
  <c r="L104" i="3"/>
  <c r="L107" i="3"/>
  <c r="L108" i="3"/>
  <c r="L109" i="3"/>
  <c r="L110" i="3"/>
  <c r="L111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7" i="3"/>
  <c r="L128" i="3"/>
  <c r="L129" i="3"/>
  <c r="L131" i="3"/>
  <c r="L132" i="3"/>
  <c r="L133" i="3"/>
  <c r="L135" i="3"/>
  <c r="L136" i="3"/>
  <c r="L137" i="3"/>
  <c r="L138" i="3"/>
  <c r="L139" i="3"/>
  <c r="L141" i="3"/>
  <c r="L143" i="3"/>
  <c r="L144" i="3"/>
  <c r="L145" i="3"/>
  <c r="L147" i="3"/>
  <c r="L148" i="3"/>
  <c r="L149" i="3"/>
  <c r="L150" i="3"/>
  <c r="L151" i="3"/>
  <c r="L152" i="3"/>
  <c r="L153" i="3"/>
  <c r="L155" i="3"/>
  <c r="L157" i="3"/>
  <c r="L158" i="3"/>
  <c r="L159" i="3"/>
  <c r="L160" i="3"/>
  <c r="L161" i="3"/>
  <c r="L162" i="3"/>
  <c r="L163" i="3"/>
  <c r="L165" i="3"/>
  <c r="L167" i="3"/>
  <c r="L168" i="3"/>
  <c r="L169" i="3"/>
  <c r="L170" i="3"/>
  <c r="L171" i="3"/>
  <c r="L172" i="3"/>
  <c r="L173" i="3"/>
  <c r="L175" i="3"/>
  <c r="L176" i="3"/>
  <c r="L177" i="3"/>
  <c r="L178" i="3"/>
  <c r="L179" i="3"/>
  <c r="L180" i="3"/>
  <c r="L181" i="3"/>
  <c r="L182" i="3"/>
  <c r="L183" i="3"/>
  <c r="L184" i="3"/>
  <c r="L185" i="3"/>
  <c r="L188" i="3"/>
  <c r="L190" i="3"/>
  <c r="L191" i="3"/>
  <c r="L192" i="3"/>
  <c r="L193" i="3"/>
  <c r="L195" i="3"/>
  <c r="L196" i="3"/>
  <c r="L197" i="3"/>
  <c r="L198" i="3"/>
  <c r="L199" i="3"/>
  <c r="L201" i="3"/>
  <c r="L202" i="3"/>
  <c r="L203" i="3"/>
  <c r="L204" i="3"/>
  <c r="L205" i="3"/>
  <c r="L206" i="3"/>
  <c r="L207" i="3"/>
  <c r="L208" i="3"/>
  <c r="L209" i="3"/>
  <c r="L211" i="3"/>
  <c r="L213" i="3"/>
  <c r="L214" i="3"/>
  <c r="L215" i="3"/>
  <c r="L216" i="3"/>
  <c r="L217" i="3"/>
  <c r="L218" i="3"/>
  <c r="L219" i="3"/>
  <c r="L220" i="3"/>
  <c r="L221" i="3"/>
  <c r="L222" i="3"/>
  <c r="L223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41" i="3"/>
  <c r="L242" i="3"/>
  <c r="L243" i="3"/>
  <c r="L246" i="3"/>
  <c r="L247" i="3"/>
  <c r="L248" i="3"/>
  <c r="L249" i="3"/>
  <c r="L25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7" i="3"/>
  <c r="K98" i="3"/>
  <c r="K99" i="3"/>
  <c r="K100" i="3"/>
  <c r="K101" i="3"/>
  <c r="K102" i="3"/>
  <c r="K103" i="3"/>
  <c r="K104" i="3"/>
  <c r="K107" i="3"/>
  <c r="K108" i="3"/>
  <c r="K109" i="3"/>
  <c r="K110" i="3"/>
  <c r="K111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7" i="3"/>
  <c r="K128" i="3"/>
  <c r="K129" i="3"/>
  <c r="K131" i="3"/>
  <c r="K132" i="3"/>
  <c r="K133" i="3"/>
  <c r="K134" i="3"/>
  <c r="K135" i="3"/>
  <c r="K136" i="3"/>
  <c r="K137" i="3"/>
  <c r="K138" i="3"/>
  <c r="K139" i="3"/>
  <c r="K141" i="3"/>
  <c r="K143" i="3"/>
  <c r="K144" i="3"/>
  <c r="K145" i="3"/>
  <c r="K147" i="3"/>
  <c r="K148" i="3"/>
  <c r="K149" i="3"/>
  <c r="K150" i="3"/>
  <c r="K151" i="3"/>
  <c r="K152" i="3"/>
  <c r="K153" i="3"/>
  <c r="K155" i="3"/>
  <c r="K157" i="3"/>
  <c r="K158" i="3"/>
  <c r="K159" i="3"/>
  <c r="K160" i="3"/>
  <c r="K161" i="3"/>
  <c r="K162" i="3"/>
  <c r="K163" i="3"/>
  <c r="K165" i="3"/>
  <c r="K167" i="3"/>
  <c r="K168" i="3"/>
  <c r="K169" i="3"/>
  <c r="K170" i="3"/>
  <c r="K171" i="3"/>
  <c r="K172" i="3"/>
  <c r="K173" i="3"/>
  <c r="K175" i="3"/>
  <c r="K176" i="3"/>
  <c r="K177" i="3"/>
  <c r="K178" i="3"/>
  <c r="K179" i="3"/>
  <c r="K180" i="3"/>
  <c r="K181" i="3"/>
  <c r="K182" i="3"/>
  <c r="K183" i="3"/>
  <c r="K184" i="3"/>
  <c r="K185" i="3"/>
  <c r="K188" i="3"/>
  <c r="K190" i="3"/>
  <c r="K191" i="3"/>
  <c r="K192" i="3"/>
  <c r="K193" i="3"/>
  <c r="K195" i="3"/>
  <c r="K196" i="3"/>
  <c r="K197" i="3"/>
  <c r="K198" i="3"/>
  <c r="K199" i="3"/>
  <c r="K201" i="3"/>
  <c r="K202" i="3"/>
  <c r="K203" i="3"/>
  <c r="K204" i="3"/>
  <c r="K205" i="3"/>
  <c r="K206" i="3"/>
  <c r="K207" i="3"/>
  <c r="K208" i="3"/>
  <c r="K209" i="3"/>
  <c r="K211" i="3"/>
  <c r="K213" i="3"/>
  <c r="K214" i="3"/>
  <c r="K215" i="3"/>
  <c r="K216" i="3"/>
  <c r="K217" i="3"/>
  <c r="K218" i="3"/>
  <c r="K219" i="3"/>
  <c r="K220" i="3"/>
  <c r="K221" i="3"/>
  <c r="K222" i="3"/>
  <c r="K223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41" i="3"/>
  <c r="K242" i="3"/>
  <c r="K243" i="3"/>
  <c r="K246" i="3"/>
  <c r="K247" i="3"/>
  <c r="K248" i="3"/>
  <c r="K249" i="3"/>
  <c r="K250" i="3"/>
  <c r="K251" i="3"/>
  <c r="K252" i="3"/>
  <c r="K253" i="3"/>
  <c r="K255" i="3"/>
  <c r="K256" i="3"/>
  <c r="K257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7" i="3"/>
  <c r="J98" i="3"/>
  <c r="J99" i="3"/>
  <c r="J100" i="3"/>
  <c r="J101" i="3"/>
  <c r="J102" i="3"/>
  <c r="J103" i="3"/>
  <c r="J104" i="3"/>
  <c r="J106" i="3"/>
  <c r="J107" i="3"/>
  <c r="J108" i="3"/>
  <c r="J109" i="3"/>
  <c r="J110" i="3"/>
  <c r="J111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1" i="3"/>
  <c r="J132" i="3"/>
  <c r="J133" i="3"/>
  <c r="J134" i="3"/>
  <c r="J135" i="3"/>
  <c r="J136" i="3"/>
  <c r="J137" i="3"/>
  <c r="J138" i="3"/>
  <c r="J139" i="3"/>
  <c r="J141" i="3"/>
  <c r="J143" i="3"/>
  <c r="J144" i="3"/>
  <c r="J145" i="3"/>
  <c r="J147" i="3"/>
  <c r="J148" i="3"/>
  <c r="J149" i="3"/>
  <c r="J150" i="3"/>
  <c r="J151" i="3"/>
  <c r="J152" i="3"/>
  <c r="J153" i="3"/>
  <c r="J155" i="3"/>
  <c r="J157" i="3"/>
  <c r="J158" i="3"/>
  <c r="J159" i="3"/>
  <c r="J160" i="3"/>
  <c r="J161" i="3"/>
  <c r="J162" i="3"/>
  <c r="J163" i="3"/>
  <c r="J165" i="3"/>
  <c r="J167" i="3"/>
  <c r="J168" i="3"/>
  <c r="J169" i="3"/>
  <c r="J170" i="3"/>
  <c r="J171" i="3"/>
  <c r="J172" i="3"/>
  <c r="J173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8" i="3"/>
  <c r="J190" i="3"/>
  <c r="J191" i="3"/>
  <c r="J192" i="3"/>
  <c r="J193" i="3"/>
  <c r="J195" i="3"/>
  <c r="J196" i="3"/>
  <c r="J197" i="3"/>
  <c r="J198" i="3"/>
  <c r="J199" i="3"/>
  <c r="J201" i="3"/>
  <c r="J202" i="3"/>
  <c r="J203" i="3"/>
  <c r="J204" i="3"/>
  <c r="J205" i="3"/>
  <c r="J206" i="3"/>
  <c r="J207" i="3"/>
  <c r="J208" i="3"/>
  <c r="J209" i="3"/>
  <c r="J211" i="3"/>
  <c r="J213" i="3"/>
  <c r="J214" i="3"/>
  <c r="J215" i="3"/>
  <c r="J216" i="3"/>
  <c r="J217" i="3"/>
  <c r="J218" i="3"/>
  <c r="J219" i="3"/>
  <c r="J220" i="3"/>
  <c r="J221" i="3"/>
  <c r="J222" i="3"/>
  <c r="J223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41" i="3"/>
  <c r="J242" i="3"/>
  <c r="J243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7" i="3"/>
  <c r="I48" i="3"/>
  <c r="I49" i="3"/>
  <c r="I50" i="3"/>
  <c r="I51" i="3"/>
  <c r="I53" i="3"/>
  <c r="I54" i="3"/>
  <c r="I55" i="3"/>
  <c r="I56" i="3"/>
  <c r="I57" i="3"/>
  <c r="I58" i="3"/>
  <c r="I59" i="3"/>
  <c r="I62" i="3"/>
  <c r="I64" i="3"/>
  <c r="I65" i="3"/>
  <c r="I66" i="3"/>
  <c r="I67" i="3"/>
  <c r="I68" i="3"/>
  <c r="I70" i="3"/>
  <c r="I72" i="3"/>
  <c r="I76" i="3"/>
  <c r="I78" i="3"/>
  <c r="I79" i="3"/>
  <c r="I80" i="3"/>
  <c r="I82" i="3"/>
  <c r="I86" i="3"/>
  <c r="I88" i="3"/>
  <c r="I92" i="3"/>
  <c r="I96" i="3"/>
  <c r="I97" i="3"/>
  <c r="I99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5" i="3"/>
  <c r="I116" i="3"/>
  <c r="I117" i="3"/>
  <c r="I118" i="3"/>
  <c r="I119" i="3"/>
  <c r="I120" i="3"/>
  <c r="I121" i="3"/>
  <c r="I122" i="3"/>
  <c r="I124" i="3"/>
  <c r="I125" i="3"/>
  <c r="I126" i="3"/>
  <c r="I128" i="3"/>
  <c r="I129" i="3"/>
  <c r="I130" i="3"/>
  <c r="I131" i="3"/>
  <c r="I132" i="3"/>
  <c r="I133" i="3"/>
  <c r="I134" i="3"/>
  <c r="I135" i="3"/>
  <c r="I137" i="3"/>
  <c r="I138" i="3"/>
  <c r="I139" i="3"/>
  <c r="I145" i="3"/>
  <c r="I146" i="3"/>
  <c r="I148" i="3"/>
  <c r="I151" i="3"/>
  <c r="I153" i="3"/>
  <c r="I158" i="3"/>
  <c r="I160" i="3"/>
  <c r="I163" i="3"/>
  <c r="I164" i="3"/>
  <c r="I165" i="3"/>
  <c r="I166" i="3"/>
  <c r="I167" i="3"/>
  <c r="I168" i="3"/>
  <c r="I169" i="3"/>
  <c r="I170" i="3"/>
  <c r="I171" i="3"/>
  <c r="I174" i="3"/>
  <c r="I175" i="3"/>
  <c r="I179" i="3"/>
  <c r="I180" i="3"/>
  <c r="I181" i="3"/>
  <c r="I182" i="3"/>
  <c r="I183" i="3"/>
  <c r="I185" i="3"/>
  <c r="I186" i="3"/>
  <c r="I187" i="3"/>
  <c r="I188" i="3"/>
  <c r="I189" i="3"/>
  <c r="I190" i="3"/>
  <c r="I191" i="3"/>
  <c r="I192" i="3"/>
  <c r="I193" i="3"/>
  <c r="I194" i="3"/>
  <c r="I195" i="3"/>
  <c r="I197" i="3"/>
  <c r="I198" i="3"/>
  <c r="I199" i="3"/>
  <c r="I200" i="3"/>
  <c r="I201" i="3"/>
  <c r="I205" i="3"/>
  <c r="I206" i="3"/>
  <c r="I209" i="3"/>
  <c r="I216" i="3"/>
  <c r="I219" i="3"/>
  <c r="I223" i="3"/>
  <c r="I224" i="3"/>
  <c r="I227" i="3"/>
  <c r="I228" i="3"/>
  <c r="I230" i="3"/>
  <c r="I231" i="3"/>
  <c r="I232" i="3"/>
  <c r="I235" i="3"/>
  <c r="I236" i="3"/>
  <c r="I237" i="3"/>
  <c r="I238" i="3"/>
  <c r="I239" i="3"/>
  <c r="I240" i="3"/>
  <c r="I242" i="3"/>
  <c r="I243" i="3"/>
  <c r="I244" i="3"/>
  <c r="I245" i="3"/>
  <c r="I248" i="3"/>
  <c r="I250" i="3"/>
  <c r="I254" i="3"/>
  <c r="I255" i="3"/>
  <c r="I256" i="3"/>
  <c r="I257" i="3"/>
  <c r="I258" i="3"/>
  <c r="I259" i="3"/>
  <c r="I260" i="3"/>
  <c r="L30" i="3"/>
  <c r="K30" i="3"/>
  <c r="J30" i="3"/>
  <c r="H15" i="3"/>
  <c r="G15" i="3"/>
  <c r="F15" i="3"/>
  <c r="E15" i="3"/>
  <c r="H18" i="3"/>
  <c r="G18" i="3"/>
  <c r="F18" i="3"/>
  <c r="E18" i="3"/>
  <c r="H19" i="3"/>
  <c r="G19" i="3"/>
  <c r="F19" i="3"/>
  <c r="E19" i="3"/>
  <c r="H20" i="3"/>
  <c r="G20" i="3"/>
  <c r="K20" i="3" s="1"/>
  <c r="F20" i="3"/>
  <c r="E20" i="3"/>
  <c r="H24" i="3"/>
  <c r="H12" i="3" s="1"/>
  <c r="G24" i="3"/>
  <c r="K24" i="3" s="1"/>
  <c r="F24" i="3"/>
  <c r="E24" i="3"/>
  <c r="H25" i="3"/>
  <c r="H14" i="3" s="1"/>
  <c r="G25" i="3"/>
  <c r="G14" i="3" s="1"/>
  <c r="F25" i="3"/>
  <c r="E25" i="3"/>
  <c r="E14" i="3" s="1"/>
  <c r="H26" i="3"/>
  <c r="H16" i="3" s="1"/>
  <c r="G26" i="3"/>
  <c r="G16" i="3" s="1"/>
  <c r="K16" i="3" s="1"/>
  <c r="F26" i="3"/>
  <c r="F16" i="3" s="1"/>
  <c r="E26" i="3"/>
  <c r="E16" i="3" s="1"/>
  <c r="H27" i="3"/>
  <c r="H17" i="3" s="1"/>
  <c r="L17" i="3" s="1"/>
  <c r="G27" i="3"/>
  <c r="G17" i="3" s="1"/>
  <c r="F27" i="3"/>
  <c r="E27" i="3"/>
  <c r="E17" i="3" s="1"/>
  <c r="H28" i="3"/>
  <c r="H13" i="3" s="1"/>
  <c r="G28" i="3"/>
  <c r="K28" i="3" s="1"/>
  <c r="F28" i="3"/>
  <c r="E28" i="3"/>
  <c r="D15" i="3"/>
  <c r="D18" i="3"/>
  <c r="D253" i="3"/>
  <c r="D252" i="3" s="1"/>
  <c r="D251" i="3" s="1"/>
  <c r="I251" i="3" s="1"/>
  <c r="D249" i="3"/>
  <c r="D248" i="3" s="1"/>
  <c r="D247" i="3" s="1"/>
  <c r="D246" i="3" s="1"/>
  <c r="I246" i="3" s="1"/>
  <c r="D241" i="3"/>
  <c r="I241" i="3" s="1"/>
  <c r="D234" i="3"/>
  <c r="I234" i="3" s="1"/>
  <c r="D229" i="3"/>
  <c r="I229" i="3" s="1"/>
  <c r="D226" i="3"/>
  <c r="I226" i="3" s="1"/>
  <c r="D222" i="3"/>
  <c r="D221" i="3" s="1"/>
  <c r="I221" i="3" s="1"/>
  <c r="D218" i="3"/>
  <c r="D217" i="3" s="1"/>
  <c r="I217" i="3" s="1"/>
  <c r="D215" i="3"/>
  <c r="D214" i="3" s="1"/>
  <c r="I214" i="3" s="1"/>
  <c r="D208" i="3"/>
  <c r="D207" i="3" s="1"/>
  <c r="I207" i="3" s="1"/>
  <c r="D204" i="3"/>
  <c r="D203" i="3" s="1"/>
  <c r="D202" i="3" s="1"/>
  <c r="I202" i="3" s="1"/>
  <c r="D196" i="3"/>
  <c r="I196" i="3" s="1"/>
  <c r="D185" i="3"/>
  <c r="D184" i="3" s="1"/>
  <c r="I184" i="3" s="1"/>
  <c r="D178" i="3"/>
  <c r="D177" i="3" s="1"/>
  <c r="I177" i="3" s="1"/>
  <c r="D173" i="3"/>
  <c r="D172" i="3" s="1"/>
  <c r="I172" i="3" s="1"/>
  <c r="D162" i="3"/>
  <c r="D161" i="3" s="1"/>
  <c r="I161" i="3" s="1"/>
  <c r="D159" i="3"/>
  <c r="D158" i="3" s="1"/>
  <c r="D152" i="3"/>
  <c r="I152" i="3" s="1"/>
  <c r="D150" i="3"/>
  <c r="I150" i="3" s="1"/>
  <c r="D147" i="3"/>
  <c r="I147" i="3" s="1"/>
  <c r="D144" i="3"/>
  <c r="I144" i="3" s="1"/>
  <c r="D136" i="3"/>
  <c r="I136" i="3" s="1"/>
  <c r="D127" i="3"/>
  <c r="I127" i="3" s="1"/>
  <c r="D123" i="3"/>
  <c r="I123" i="3" s="1"/>
  <c r="D114" i="3"/>
  <c r="I114" i="3" s="1"/>
  <c r="D100" i="3"/>
  <c r="I100" i="3" s="1"/>
  <c r="D98" i="3"/>
  <c r="I98" i="3" s="1"/>
  <c r="D95" i="3"/>
  <c r="I95" i="3" s="1"/>
  <c r="D91" i="3"/>
  <c r="D90" i="3" s="1"/>
  <c r="D89" i="3" s="1"/>
  <c r="D27" i="3" s="1"/>
  <c r="D17" i="3" s="1"/>
  <c r="D87" i="3"/>
  <c r="D85" i="3"/>
  <c r="I85" i="3" s="1"/>
  <c r="D81" i="3"/>
  <c r="I81" i="3" s="1"/>
  <c r="D78" i="3"/>
  <c r="D75" i="3"/>
  <c r="D74" i="3" s="1"/>
  <c r="I74" i="3" s="1"/>
  <c r="D71" i="3"/>
  <c r="I71" i="3" s="1"/>
  <c r="D69" i="3"/>
  <c r="I69" i="3" s="1"/>
  <c r="D63" i="3"/>
  <c r="I63" i="3" s="1"/>
  <c r="D61" i="3"/>
  <c r="D52" i="3"/>
  <c r="I52" i="3" s="1"/>
  <c r="D46" i="3"/>
  <c r="I46" i="3" s="1"/>
  <c r="D31" i="3"/>
  <c r="D60" i="3" l="1"/>
  <c r="D84" i="3"/>
  <c r="D83" i="3" s="1"/>
  <c r="D26" i="3" s="1"/>
  <c r="I26" i="3" s="1"/>
  <c r="I247" i="3"/>
  <c r="I215" i="3"/>
  <c r="I204" i="3"/>
  <c r="L14" i="3"/>
  <c r="L19" i="3"/>
  <c r="I218" i="3"/>
  <c r="I208" i="3"/>
  <c r="D30" i="3"/>
  <c r="I30" i="3" s="1"/>
  <c r="D77" i="3"/>
  <c r="I77" i="3" s="1"/>
  <c r="D143" i="3"/>
  <c r="I143" i="3" s="1"/>
  <c r="D213" i="3"/>
  <c r="I213" i="3" s="1"/>
  <c r="D225" i="3"/>
  <c r="I225" i="3" s="1"/>
  <c r="L25" i="3"/>
  <c r="I253" i="3"/>
  <c r="I249" i="3"/>
  <c r="I203" i="3"/>
  <c r="I159" i="3"/>
  <c r="I91" i="3"/>
  <c r="I61" i="3"/>
  <c r="I222" i="3"/>
  <c r="L24" i="3"/>
  <c r="I252" i="3"/>
  <c r="I178" i="3"/>
  <c r="I162" i="3"/>
  <c r="I60" i="3"/>
  <c r="L26" i="3"/>
  <c r="L28" i="3"/>
  <c r="L16" i="3"/>
  <c r="D233" i="3"/>
  <c r="I233" i="3" s="1"/>
  <c r="D20" i="3"/>
  <c r="I20" i="3" s="1"/>
  <c r="J28" i="3"/>
  <c r="J27" i="3"/>
  <c r="K25" i="3"/>
  <c r="J24" i="3"/>
  <c r="J20" i="3"/>
  <c r="K19" i="3"/>
  <c r="L27" i="3"/>
  <c r="I173" i="3"/>
  <c r="I87" i="3"/>
  <c r="I75" i="3"/>
  <c r="I31" i="3"/>
  <c r="I90" i="3"/>
  <c r="I89" i="3"/>
  <c r="H11" i="3"/>
  <c r="I17" i="3"/>
  <c r="J16" i="3"/>
  <c r="H22" i="3"/>
  <c r="J26" i="3"/>
  <c r="K27" i="3"/>
  <c r="D149" i="3"/>
  <c r="D19" i="3"/>
  <c r="I19" i="3" s="1"/>
  <c r="E22" i="3"/>
  <c r="E13" i="3"/>
  <c r="E12" i="3"/>
  <c r="J25" i="3"/>
  <c r="J19" i="3"/>
  <c r="K26" i="3"/>
  <c r="F22" i="3"/>
  <c r="F17" i="3"/>
  <c r="J17" i="3" s="1"/>
  <c r="F14" i="3"/>
  <c r="J14" i="3" s="1"/>
  <c r="F13" i="3"/>
  <c r="J13" i="3" s="1"/>
  <c r="F12" i="3"/>
  <c r="I27" i="3"/>
  <c r="G22" i="3"/>
  <c r="K22" i="3" s="1"/>
  <c r="G13" i="3"/>
  <c r="G12" i="3"/>
  <c r="L12" i="3" s="1"/>
  <c r="D113" i="3"/>
  <c r="I113" i="3" s="1"/>
  <c r="D94" i="3"/>
  <c r="I94" i="3" s="1"/>
  <c r="D157" i="3"/>
  <c r="D176" i="3"/>
  <c r="D220" i="3"/>
  <c r="D16" i="3" l="1"/>
  <c r="I16" i="3" s="1"/>
  <c r="I83" i="3"/>
  <c r="I84" i="3"/>
  <c r="D211" i="3"/>
  <c r="I211" i="3" s="1"/>
  <c r="I220" i="3"/>
  <c r="D155" i="3"/>
  <c r="I155" i="3" s="1"/>
  <c r="I176" i="3"/>
  <c r="D73" i="3"/>
  <c r="L22" i="3"/>
  <c r="I157" i="3"/>
  <c r="D141" i="3"/>
  <c r="I141" i="3" s="1"/>
  <c r="I149" i="3"/>
  <c r="D24" i="3"/>
  <c r="I24" i="3" s="1"/>
  <c r="K13" i="3"/>
  <c r="L13" i="3"/>
  <c r="K12" i="3"/>
  <c r="G11" i="3"/>
  <c r="J12" i="3"/>
  <c r="F11" i="3"/>
  <c r="J22" i="3"/>
  <c r="E11" i="3"/>
  <c r="K14" i="3"/>
  <c r="K17" i="3"/>
  <c r="L11" i="3"/>
  <c r="D93" i="3"/>
  <c r="J11" i="3" l="1"/>
  <c r="D28" i="3"/>
  <c r="I28" i="3" s="1"/>
  <c r="I93" i="3"/>
  <c r="D25" i="3"/>
  <c r="I73" i="3"/>
  <c r="K11" i="3"/>
  <c r="D12" i="3"/>
  <c r="I12" i="3" s="1"/>
  <c r="D22" i="3" l="1"/>
  <c r="I22" i="3" s="1"/>
  <c r="D13" i="3"/>
  <c r="I13" i="3" s="1"/>
  <c r="I25" i="3"/>
  <c r="D14" i="3"/>
  <c r="I14" i="3" s="1"/>
  <c r="D11" i="3" l="1"/>
  <c r="I11" i="3" s="1"/>
</calcChain>
</file>

<file path=xl/sharedStrings.xml><?xml version="1.0" encoding="utf-8"?>
<sst xmlns="http://schemas.openxmlformats.org/spreadsheetml/2006/main" count="506" uniqueCount="487">
  <si>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</si>
  <si>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</si>
  <si>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</si>
  <si>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</si>
  <si>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</si>
  <si>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</si>
  <si>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</si>
  <si>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</si>
  <si>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</si>
  <si>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</si>
  <si>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</si>
  <si>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</si>
  <si>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</si>
  <si>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</si>
  <si>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</si>
  <si>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</si>
  <si>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</si>
  <si>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</si>
  <si>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</si>
  <si>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</si>
  <si>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</si>
  <si>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</si>
  <si>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</si>
  <si>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</si>
  <si>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</si>
  <si>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</si>
  <si>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</si>
  <si>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</si>
  <si>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</si>
  <si>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</si>
  <si>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</si>
  <si>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</si>
  <si>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</si>
  <si>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</si>
  <si>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2105117</t>
  </si>
  <si>
    <t>Concurso Docente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</si>
  <si>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</si>
  <si>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</si>
  <si>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</si>
  <si>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</si>
  <si>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</si>
  <si>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</si>
  <si>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</si>
  <si>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</si>
  <si>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</si>
  <si>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</si>
  <si>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</si>
  <si>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</si>
  <si>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</si>
  <si>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</si>
  <si>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</si>
  <si>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</si>
  <si>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</si>
  <si>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</si>
  <si>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</si>
  <si>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</si>
  <si>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</si>
  <si>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</si>
  <si>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</si>
  <si>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</si>
  <si>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</si>
  <si>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</si>
  <si>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</si>
  <si>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</si>
  <si>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</si>
  <si>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</si>
  <si>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</si>
  <si>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</si>
  <si>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</si>
  <si>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</si>
  <si>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</si>
  <si>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</si>
  <si>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</si>
  <si>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</si>
  <si>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</si>
  <si>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</si>
  <si>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</si>
  <si>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</si>
  <si>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</si>
  <si>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</si>
  <si>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2106212</t>
  </si>
  <si>
    <t>Seguros y pólizas</t>
  </si>
  <si>
    <t>21063</t>
  </si>
  <si>
    <t>Bienestar Institucional - Nación</t>
  </si>
  <si>
    <t>2106301</t>
  </si>
  <si>
    <t>Programas de bienestar</t>
  </si>
  <si>
    <t>21064</t>
  </si>
  <si>
    <t>Otros gastos generales - Nación</t>
  </si>
  <si>
    <t>2106402</t>
  </si>
  <si>
    <t>Prácticas académicas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</si>
  <si>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</si>
  <si>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</si>
  <si>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</si>
  <si>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</si>
  <si>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</si>
  <si>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</si>
  <si>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</si>
  <si>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</si>
  <si>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2156</t>
  </si>
  <si>
    <t>GASTOS GENERALES - RECURSOS DEL BALANCE</t>
  </si>
  <si>
    <t>21562</t>
  </si>
  <si>
    <t>ADQUISICION DE SERVICIOS-RECURSOS DEL BALANCE</t>
  </si>
  <si>
    <t>2156210</t>
  </si>
  <si>
    <t>FINANCIACION DEL DEFICIT FINANCIERO</t>
  </si>
  <si>
    <t>2156214</t>
  </si>
  <si>
    <t>MANTENIMIENTO DE INFRAESTRUCTURA FISICA- REC. ESTAMPILLA REC. DEL BALANCE</t>
  </si>
  <si>
    <t>21563</t>
  </si>
  <si>
    <t>BIENESTAR UNIVERSITARIO - RECURSOS DEL BALANCE</t>
  </si>
  <si>
    <t>2156304</t>
  </si>
  <si>
    <t>Programas de Bienestar-  Rec de estampillas - Recursos de Balance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</si>
  <si>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</si>
  <si>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</si>
  <si>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</si>
  <si>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</si>
  <si>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</si>
  <si>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</si>
  <si>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</si>
  <si>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Mantenimiento de infraestructura física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</si>
  <si>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</si>
  <si>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</si>
  <si>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</si>
  <si>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</si>
  <si>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</si>
  <si>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</si>
  <si>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</si>
  <si>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</si>
  <si>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</si>
  <si>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</si>
  <si>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</si>
  <si>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</si>
  <si>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</si>
  <si>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</si>
  <si>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</si>
  <si>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29051</t>
  </si>
  <si>
    <t>Servicios personales asociados a la nómina - Planta (Propios)</t>
  </si>
  <si>
    <t>2905101</t>
  </si>
  <si>
    <t>2905106</t>
  </si>
  <si>
    <t>29052</t>
  </si>
  <si>
    <t>Contribuciones inherentes a la nómina - Planta (Propios)</t>
  </si>
  <si>
    <t>2905205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</si>
  <si>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</si>
  <si>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</si>
  <si>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</si>
  <si>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</si>
  <si>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</si>
  <si>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</si>
  <si>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</si>
  <si>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</si>
  <si>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</si>
  <si>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</si>
  <si>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</si>
  <si>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</si>
  <si>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</si>
  <si>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</si>
  <si>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</si>
  <si>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</si>
  <si>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</si>
  <si>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</si>
  <si>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</si>
  <si>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</si>
  <si>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</si>
  <si>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</si>
  <si>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</si>
  <si>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</si>
  <si>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</si>
  <si>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</si>
  <si>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</si>
  <si>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</si>
  <si>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</si>
  <si>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</si>
  <si>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</si>
  <si>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Mantenimiento de vehículos, maquinaria y equipos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</si>
  <si>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</si>
  <si>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</si>
  <si>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</si>
  <si>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</si>
  <si>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</si>
  <si>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</si>
  <si>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</si>
  <si>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</si>
  <si>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</si>
  <si>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</si>
  <si>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2906211</t>
  </si>
  <si>
    <t>Comunicaciones y transporte de archivo</t>
  </si>
  <si>
    <t>2906212</t>
  </si>
  <si>
    <t>29063</t>
  </si>
  <si>
    <t>Bienestar Institucional - Propios</t>
  </si>
  <si>
    <t>2906301</t>
  </si>
  <si>
    <t>2906302</t>
  </si>
  <si>
    <t>Plan padrino</t>
  </si>
  <si>
    <t>2906303</t>
  </si>
  <si>
    <t>Bienestar Laboral</t>
  </si>
  <si>
    <t>29064</t>
  </si>
  <si>
    <t>Otros gastos generales - Propios</t>
  </si>
  <si>
    <t>2906401</t>
  </si>
  <si>
    <t>Impuestos y multas</t>
  </si>
  <si>
    <t>2906404</t>
  </si>
  <si>
    <t>Afiliaciones, suscripciones y aportes</t>
  </si>
  <si>
    <t>2906405</t>
  </si>
  <si>
    <t>Servicios financieros</t>
  </si>
  <si>
    <t>2906407</t>
  </si>
  <si>
    <t>Sentencias y conciliaciones</t>
  </si>
  <si>
    <t>2906408</t>
  </si>
  <si>
    <t>Funcionamiento del consejo superior</t>
  </si>
  <si>
    <t>2906409</t>
  </si>
  <si>
    <t>Otros gastos generales no clasificados</t>
  </si>
  <si>
    <t>2906413</t>
  </si>
  <si>
    <t>PROYECTOS EXCEDENTES DE COOPERATIVAS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</si>
  <si>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</si>
  <si>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</si>
  <si>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</si>
  <si>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</si>
  <si>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</si>
  <si>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</si>
  <si>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</si>
  <si>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</si>
  <si>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</si>
  <si>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</si>
  <si>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</si>
  <si>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</si>
  <si>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</si>
  <si>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</si>
  <si>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</si>
  <si>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</si>
  <si>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</si>
  <si>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</si>
  <si>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310103</t>
  </si>
  <si>
    <t>CONCURRENCIAS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</si>
  <si>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</si>
  <si>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</si>
  <si>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</si>
  <si>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</si>
  <si>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</si>
  <si>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</si>
  <si>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</si>
  <si>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315103</t>
  </si>
  <si>
    <t>Pensionados Docentes y no Docentes-Rec nación- Rec. Balance</t>
  </si>
  <si>
    <t>3152</t>
  </si>
  <si>
    <t>TRANSFERENCIA SECTOR PUBLICO</t>
  </si>
  <si>
    <t>315203</t>
  </si>
  <si>
    <t>CONTRALORIA TRANSFERENCIA SECTOR PUBLICO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</si>
  <si>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</si>
  <si>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</si>
  <si>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</si>
  <si>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</si>
  <si>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</si>
  <si>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</si>
  <si>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</si>
  <si>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</si>
  <si>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</si>
  <si>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</si>
  <si>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</si>
  <si>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</si>
  <si>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</si>
  <si>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</si>
  <si>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</si>
  <si>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</si>
  <si>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</si>
  <si>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</si>
  <si>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</si>
  <si>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</si>
  <si>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</si>
  <si>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</si>
  <si>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</si>
  <si>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</si>
  <si>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</si>
  <si>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</si>
  <si>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</si>
  <si>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</si>
  <si>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</si>
  <si>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</si>
  <si>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41042</t>
  </si>
  <si>
    <t>FONDO DE INVESTIGACION-NACION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</si>
  <si>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</si>
  <si>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</si>
  <si>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</si>
  <si>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</si>
  <si>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</si>
  <si>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</si>
  <si>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</si>
  <si>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</si>
  <si>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</si>
  <si>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</si>
  <si>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</si>
  <si>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</si>
  <si>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</si>
  <si>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</si>
  <si>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</si>
  <si>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</si>
  <si>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</si>
  <si>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</si>
  <si>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</si>
  <si>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</si>
  <si>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</si>
  <si>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</si>
  <si>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4153108</t>
  </si>
  <si>
    <t>RECURSOS PARA PROYECTOS Y CONVENIOS DE INVESTIGACIÓN - CREE</t>
  </si>
  <si>
    <t>4154</t>
  </si>
  <si>
    <t>FONDO DE INVESTIGACIÓN - NACIÓN-RECURSOS DE BALANCE</t>
  </si>
  <si>
    <t>41541</t>
  </si>
  <si>
    <t>RECURSOS ACTIVIDADES DE INVESTIGACIÓN</t>
  </si>
  <si>
    <t>4154101</t>
  </si>
  <si>
    <t>ASISTENCIA  A EVENTOS CIENTIFICOS</t>
  </si>
  <si>
    <t>4154102</t>
  </si>
  <si>
    <t>REALIZACION DE EVENTOS CIENTIFICOS</t>
  </si>
  <si>
    <t>4154103</t>
  </si>
  <si>
    <t>EDICION Y PUBLICACION CIENTIFICA</t>
  </si>
  <si>
    <t>4154104</t>
  </si>
  <si>
    <t>JOVENES INVESTIGADORES Y SEMILLEROS DE INVESTIGACION</t>
  </si>
  <si>
    <t>4154105</t>
  </si>
  <si>
    <t>BASES DE DATOS Y PLATAFORMA DE INVESTIGACIÓN</t>
  </si>
  <si>
    <t>4154106</t>
  </si>
  <si>
    <t>MOVILIDAD ESTUDIANTIL NACIONAL E INTERNACIONAL</t>
  </si>
  <si>
    <t>4154107</t>
  </si>
  <si>
    <t>INTERCAMBIO CIENTIFICO</t>
  </si>
  <si>
    <t>4154108</t>
  </si>
  <si>
    <t>GESTION DE INVESTIGACIÓN</t>
  </si>
  <si>
    <t>41542</t>
  </si>
  <si>
    <t>PROYECTOS Y CONVENIOS DE INVESTIGACION - REC. DEL BALANCE</t>
  </si>
  <si>
    <t>41544</t>
  </si>
  <si>
    <t>FONDO DE INVESTIGACION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</si>
  <si>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</si>
  <si>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</si>
  <si>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</si>
  <si>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</si>
  <si>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</si>
  <si>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</si>
  <si>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</si>
  <si>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</si>
  <si>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</si>
  <si>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</si>
  <si>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</si>
  <si>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</si>
  <si>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</si>
  <si>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</si>
  <si>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</si>
  <si>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</si>
  <si>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</si>
  <si>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</si>
  <si>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</si>
  <si>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</si>
  <si>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</si>
  <si>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</si>
  <si>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</si>
  <si>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</si>
  <si>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</si>
  <si>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</si>
  <si>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</si>
  <si>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</si>
  <si>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</si>
  <si>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</si>
  <si>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5152</t>
  </si>
  <si>
    <t>FORMACION AVANZADA - REC. DEL BALANCE</t>
  </si>
  <si>
    <t>51521</t>
  </si>
  <si>
    <t>POSTGRADOS - REC DEL BALANCE</t>
  </si>
  <si>
    <t>5152102</t>
  </si>
  <si>
    <t>PROGRAMA SUE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</si>
  <si>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</si>
  <si>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</si>
  <si>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</si>
  <si>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</si>
  <si>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</si>
  <si>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</si>
  <si>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</si>
  <si>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</si>
  <si>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</si>
  <si>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FONDOS ESPECIALES</t>
  </si>
  <si>
    <t>59011</t>
  </si>
  <si>
    <t>UNIDAD ADMINISTRATIVA ESPECIAL DE SALUD</t>
  </si>
  <si>
    <t>5901101</t>
  </si>
  <si>
    <t>Servicios de Salud</t>
  </si>
  <si>
    <t>5901102</t>
  </si>
  <si>
    <t>FONDO DE CONTINGENCIAS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</si>
  <si>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</si>
  <si>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</si>
  <si>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</si>
  <si>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</si>
  <si>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</si>
  <si>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</si>
  <si>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</si>
  <si>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</si>
  <si>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</si>
  <si>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</si>
  <si>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</si>
  <si>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</si>
  <si>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</si>
  <si>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</si>
  <si>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</si>
  <si>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</si>
  <si>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</si>
  <si>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</si>
  <si>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</si>
  <si>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</si>
  <si>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</si>
  <si>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</si>
  <si>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</si>
  <si>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</si>
  <si>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</si>
  <si>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</si>
  <si>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</si>
  <si>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</si>
  <si>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</si>
  <si>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</si>
  <si>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</si>
  <si>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</si>
  <si>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</si>
  <si>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</si>
  <si>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</si>
  <si>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</si>
  <si>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</si>
  <si>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</si>
  <si>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</si>
  <si>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5903204</t>
  </si>
  <si>
    <t>Tienda universitaria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</si>
  <si>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</si>
  <si>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</si>
  <si>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</si>
  <si>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</si>
  <si>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</si>
  <si>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</si>
  <si>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</si>
  <si>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</si>
  <si>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</si>
  <si>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</si>
  <si>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</si>
  <si>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</si>
  <si>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</si>
  <si>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</si>
  <si>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</si>
  <si>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</si>
  <si>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</si>
  <si>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9401102</t>
  </si>
  <si>
    <t>CONSTRUCCION,CULMINACIÓN Y DOTACIÓN DEL  LAB INTEGRALES  DE LA FACIBAS COD BPIN 2019000020063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</si>
  <si>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</si>
  <si>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</si>
  <si>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</si>
  <si>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</si>
  <si>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9401105</t>
  </si>
  <si>
    <t>IMPLEMENTACION DE ESTRATEGIA SOSTENIBLE EN LA RECUPERACION DE ECOSISTEMAS DEGRADADO Y CONTAMINADOS CON MERCURIO DPTO DE CORDOBA, SUCRE Y CHOCO BPIN  2020000100055</t>
  </si>
  <si>
    <t>9401106</t>
  </si>
  <si>
    <t>PRODUCCION DE FITOPLANCTON PARA LA ACUICULTURA  MARINA  EN EL DEPARTAMENTO DE CORDOBA  BPIN 2020000100061</t>
  </si>
  <si>
    <t>9401107</t>
  </si>
  <si>
    <t>FORTALECIMIENTO DE LAS CAPACIDADES EN CIENCIAS, TECNOLOGIA E INNOVACION - CTEI DE LA UNIVERSIDAD DE CORDOBA  PBIN 2020000100063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</si>
  <si>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</si>
  <si>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</si>
  <si>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</si>
  <si>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</si>
  <si>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</si>
  <si>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</si>
  <si>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</si>
  <si>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</si>
  <si>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</si>
  <si>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</si>
  <si>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</si>
  <si>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</si>
  <si>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</si>
  <si>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</si>
  <si>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</si>
  <si>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</si>
  <si>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</si>
  <si>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</si>
  <si>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</si>
  <si>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</si>
  <si>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</si>
  <si>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</si>
  <si>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</si>
  <si>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</si>
  <si>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</si>
  <si>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</si>
  <si>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</si>
  <si>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</si>
  <si>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</si>
  <si>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</si>
  <si>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</si>
  <si>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</si>
  <si>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</si>
  <si>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</si>
  <si>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</si>
  <si>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</si>
  <si>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</si>
  <si>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</si>
  <si>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</si>
  <si>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</si>
  <si>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DEL 01 DE ENERO AL 31 DE OCTUBRE DE 2020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</si>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</sst>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2" x14ac:knownFonts="1">
    <font>
      <sz val="10"/>
      <color rgb="FF000000"/>
      <name val="ARIAL"/>
      <charset val="1"/>
    </font>
    <font>
      <b/>
      <sz val="8"/>
      <color theme="9" tint="-0.249977111117893"/>
      <name val="ARIAL"/>
      <family val="2"/>
    </font>
    <font>
      <sz val="10"/>
      <color rgb="FF000000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8">
    <xf numFmtId="0" fontId="0" fillId="0" borderId="0" xfId="0"/>
    <xf numFmtId="0" fontId="1" fillId="0" borderId="1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2" xfId="1" applyFont="1" applyFill="1" applyBorder="1"/>
    <xf numFmtId="0" fontId="5" fillId="0" borderId="1" xfId="1" applyFont="1" applyFill="1" applyBorder="1"/>
    <xf numFmtId="10" fontId="6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2" fontId="6" fillId="0" borderId="13" xfId="1" applyNumberFormat="1" applyFont="1" applyFill="1" applyBorder="1" applyAlignment="1">
      <alignment horizontal="center" vertical="center" wrapText="1"/>
    </xf>
    <xf numFmtId="4" fontId="6" fillId="0" borderId="14" xfId="1" applyNumberFormat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top" wrapText="1"/>
    </xf>
    <xf numFmtId="49" fontId="6" fillId="0" borderId="13" xfId="1" applyNumberFormat="1" applyFont="1" applyFill="1" applyBorder="1" applyAlignment="1">
      <alignment horizontal="center" vertical="top" wrapText="1"/>
    </xf>
    <xf numFmtId="0" fontId="8" fillId="0" borderId="0" xfId="0" applyFont="1"/>
    <xf numFmtId="0" fontId="8" fillId="0" borderId="2" xfId="0" applyFont="1" applyBorder="1"/>
    <xf numFmtId="0" fontId="8" fillId="0" borderId="3" xfId="0" applyFont="1" applyBorder="1"/>
    <xf numFmtId="3" fontId="8" fillId="0" borderId="3" xfId="0" applyNumberFormat="1" applyFont="1" applyBorder="1" applyAlignment="1">
      <alignment vertical="top"/>
    </xf>
    <xf numFmtId="0" fontId="8" fillId="0" borderId="4" xfId="0" applyFont="1" applyBorder="1"/>
    <xf numFmtId="3" fontId="3" fillId="0" borderId="0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2" fontId="9" fillId="0" borderId="7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0" fontId="8" fillId="0" borderId="1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6" fillId="0" borderId="3" xfId="1" applyFont="1" applyFill="1" applyBorder="1" applyAlignment="1">
      <alignment horizontal="center" vertical="top"/>
    </xf>
    <xf numFmtId="0" fontId="7" fillId="0" borderId="3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6" fillId="0" borderId="7" xfId="1" applyFont="1" applyFill="1" applyBorder="1" applyAlignment="1">
      <alignment horizontal="center" vertical="top"/>
    </xf>
    <xf numFmtId="0" fontId="6" fillId="0" borderId="10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top" wrapText="1"/>
    </xf>
    <xf numFmtId="3" fontId="6" fillId="0" borderId="11" xfId="1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3" fontId="10" fillId="0" borderId="5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0"/>
          <a:ext cx="8096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74"/>
  <sheetViews>
    <sheetView tabSelected="1" workbookViewId="0">
      <selection activeCell="P17" sqref="P17"/>
    </sheetView>
  </sheetViews>
  <sheetFormatPr baseColWidth="10" defaultColWidth="22.140625" defaultRowHeight="11.25" x14ac:dyDescent="0.2"/>
  <cols>
    <col min="1" max="1" width="10.7109375" style="15" customWidth="1"/>
    <col min="2" max="2" width="11.7109375" style="15" customWidth="1"/>
    <col min="3" max="3" width="23.85546875" style="15" customWidth="1"/>
    <col min="4" max="8" width="12.7109375" style="15" customWidth="1"/>
    <col min="9" max="9" width="5.7109375" style="15" customWidth="1"/>
    <col min="10" max="11" width="5.85546875" style="15" customWidth="1"/>
    <col min="12" max="12" width="6.5703125" style="15" customWidth="1"/>
    <col min="13" max="16384" width="22.140625" style="15"/>
  </cols>
  <sheetData>
    <row r="1" spans="2:12" x14ac:dyDescent="0.2">
      <c r="B1" s="7"/>
      <c r="C1" s="83" t="s">
        <v>462</v>
      </c>
      <c r="D1" s="83"/>
      <c r="E1" s="83"/>
      <c r="F1" s="83"/>
      <c r="G1" s="83"/>
      <c r="H1" s="83"/>
      <c r="I1" s="83"/>
      <c r="J1" s="83"/>
      <c r="K1" s="84"/>
      <c r="L1" s="85"/>
    </row>
    <row r="2" spans="2:12" x14ac:dyDescent="0.2">
      <c r="B2" s="8"/>
      <c r="C2" s="90" t="s">
        <v>463</v>
      </c>
      <c r="D2" s="90"/>
      <c r="E2" s="90"/>
      <c r="F2" s="90"/>
      <c r="G2" s="90"/>
      <c r="H2" s="90"/>
      <c r="I2" s="90"/>
      <c r="J2" s="90"/>
      <c r="K2" s="86"/>
      <c r="L2" s="87"/>
    </row>
    <row r="3" spans="2:12" x14ac:dyDescent="0.2">
      <c r="B3" s="8"/>
      <c r="C3" s="90" t="s">
        <v>464</v>
      </c>
      <c r="D3" s="90"/>
      <c r="E3" s="90"/>
      <c r="F3" s="90"/>
      <c r="G3" s="90"/>
      <c r="H3" s="90"/>
      <c r="I3" s="90"/>
      <c r="J3" s="90"/>
      <c r="K3" s="86"/>
      <c r="L3" s="87"/>
    </row>
    <row r="4" spans="2:12" x14ac:dyDescent="0.2">
      <c r="B4" s="8"/>
      <c r="C4" s="90" t="s">
        <v>465</v>
      </c>
      <c r="D4" s="90"/>
      <c r="E4" s="90"/>
      <c r="F4" s="90"/>
      <c r="G4" s="90"/>
      <c r="H4" s="90"/>
      <c r="I4" s="90"/>
      <c r="J4" s="90"/>
      <c r="K4" s="86"/>
      <c r="L4" s="87"/>
    </row>
    <row r="5" spans="2:12" x14ac:dyDescent="0.2">
      <c r="B5" s="8"/>
      <c r="C5" s="90" t="s">
        <v>466</v>
      </c>
      <c r="D5" s="90"/>
      <c r="E5" s="90"/>
      <c r="F5" s="90"/>
      <c r="G5" s="90"/>
      <c r="H5" s="90"/>
      <c r="I5" s="90"/>
      <c r="J5" s="90"/>
      <c r="K5" s="86"/>
      <c r="L5" s="87"/>
    </row>
    <row r="6" spans="2:12" ht="12" thickBot="1" x14ac:dyDescent="0.25">
      <c r="B6" s="91" t="s">
        <v>483</v>
      </c>
      <c r="C6" s="92"/>
      <c r="D6" s="92"/>
      <c r="E6" s="92"/>
      <c r="F6" s="92"/>
      <c r="G6" s="92"/>
      <c r="H6" s="92"/>
      <c r="I6" s="92"/>
      <c r="J6" s="92"/>
      <c r="K6" s="88"/>
      <c r="L6" s="89"/>
    </row>
    <row r="7" spans="2:12" x14ac:dyDescent="0.2">
      <c r="B7" s="106" t="s">
        <v>467</v>
      </c>
      <c r="C7" s="93" t="s">
        <v>468</v>
      </c>
      <c r="D7" s="93" t="s">
        <v>469</v>
      </c>
      <c r="E7" s="93" t="s">
        <v>470</v>
      </c>
      <c r="F7" s="93" t="s">
        <v>471</v>
      </c>
      <c r="G7" s="93" t="s">
        <v>472</v>
      </c>
      <c r="H7" s="93" t="s">
        <v>473</v>
      </c>
      <c r="I7" s="95" t="s">
        <v>474</v>
      </c>
      <c r="J7" s="95"/>
      <c r="K7" s="95"/>
      <c r="L7" s="96"/>
    </row>
    <row r="8" spans="2:12" ht="21.75" customHeight="1" x14ac:dyDescent="0.2">
      <c r="B8" s="107"/>
      <c r="C8" s="94"/>
      <c r="D8" s="94"/>
      <c r="E8" s="94"/>
      <c r="F8" s="94"/>
      <c r="G8" s="94"/>
      <c r="H8" s="94"/>
      <c r="I8" s="9" t="s">
        <v>475</v>
      </c>
      <c r="J8" s="10" t="s">
        <v>476</v>
      </c>
      <c r="K8" s="11" t="s">
        <v>477</v>
      </c>
      <c r="L8" s="12" t="s">
        <v>478</v>
      </c>
    </row>
    <row r="9" spans="2:12" ht="12" thickBot="1" x14ac:dyDescent="0.25">
      <c r="B9" s="13">
        <v>1</v>
      </c>
      <c r="C9" s="13">
        <v>2</v>
      </c>
      <c r="D9" s="13">
        <v>3</v>
      </c>
      <c r="E9" s="13">
        <v>4</v>
      </c>
      <c r="F9" s="13">
        <v>5</v>
      </c>
      <c r="G9" s="13">
        <v>6</v>
      </c>
      <c r="H9" s="13">
        <v>7</v>
      </c>
      <c r="I9" s="14" t="s">
        <v>479</v>
      </c>
      <c r="J9" s="14" t="s">
        <v>480</v>
      </c>
      <c r="K9" s="14" t="s">
        <v>481</v>
      </c>
      <c r="L9" s="14" t="s">
        <v>482</v>
      </c>
    </row>
    <row r="10" spans="2:12" x14ac:dyDescent="0.2">
      <c r="B10" s="16"/>
      <c r="C10" s="17"/>
      <c r="D10" s="18"/>
      <c r="E10" s="18"/>
      <c r="F10" s="18"/>
      <c r="G10" s="18"/>
      <c r="H10" s="18"/>
      <c r="I10" s="17"/>
      <c r="J10" s="17"/>
      <c r="K10" s="17"/>
      <c r="L10" s="19"/>
    </row>
    <row r="11" spans="2:12" x14ac:dyDescent="0.2">
      <c r="B11" s="1"/>
      <c r="C11" s="2" t="s">
        <v>443</v>
      </c>
      <c r="D11" s="20">
        <f>D12+D13+D14+D15+D16+D17+D18+D19+D20</f>
        <v>307614007541</v>
      </c>
      <c r="E11" s="20">
        <f t="shared" ref="E11:H11" si="0">E12+E13+E14+E15+E16+E17+E18+E19+E20</f>
        <v>216169523212</v>
      </c>
      <c r="F11" s="20">
        <f t="shared" si="0"/>
        <v>176401381987</v>
      </c>
      <c r="G11" s="20">
        <f t="shared" si="0"/>
        <v>153280800712.99997</v>
      </c>
      <c r="H11" s="20">
        <f t="shared" si="0"/>
        <v>152025414900.97998</v>
      </c>
      <c r="I11" s="21">
        <f>E11/D11*100</f>
        <v>70.27297779448098</v>
      </c>
      <c r="J11" s="21">
        <f>F11/E11*100</f>
        <v>81.603261813184034</v>
      </c>
      <c r="K11" s="22">
        <f>G11/F11*100</f>
        <v>86.893197199722678</v>
      </c>
      <c r="L11" s="23">
        <f>H11/G11*100</f>
        <v>99.180989526293942</v>
      </c>
    </row>
    <row r="12" spans="2:12" x14ac:dyDescent="0.2">
      <c r="B12" s="3" t="s">
        <v>444</v>
      </c>
      <c r="C12" s="2" t="s">
        <v>445</v>
      </c>
      <c r="D12" s="20">
        <f>D24+D143+D157</f>
        <v>161397283510</v>
      </c>
      <c r="E12" s="20">
        <f t="shared" ref="E12:H12" si="1">E24+E143+E157</f>
        <v>119296290154</v>
      </c>
      <c r="F12" s="20">
        <f t="shared" si="1"/>
        <v>110306799181</v>
      </c>
      <c r="G12" s="20">
        <f t="shared" si="1"/>
        <v>108928768458.32999</v>
      </c>
      <c r="H12" s="20">
        <f t="shared" si="1"/>
        <v>108912251714.32999</v>
      </c>
      <c r="I12" s="21">
        <f t="shared" ref="I12:I75" si="2">E12/D12*100</f>
        <v>73.914682799855512</v>
      </c>
      <c r="J12" s="21">
        <f t="shared" ref="J12:J75" si="3">F12/E12*100</f>
        <v>92.4645678743275</v>
      </c>
      <c r="K12" s="22">
        <f t="shared" ref="K12:K75" si="4">G12/F12*100</f>
        <v>98.750729118330383</v>
      </c>
      <c r="L12" s="23">
        <f t="shared" ref="L12:L75" si="5">H12/G12*100</f>
        <v>99.984837114902007</v>
      </c>
    </row>
    <row r="13" spans="2:12" x14ac:dyDescent="0.2">
      <c r="B13" s="3" t="s">
        <v>446</v>
      </c>
      <c r="C13" s="2" t="s">
        <v>447</v>
      </c>
      <c r="D13" s="20">
        <f>D28+D207+D220</f>
        <v>49854036699</v>
      </c>
      <c r="E13" s="20">
        <f t="shared" ref="E13:H13" si="6">E28+E207+E220</f>
        <v>41035436529</v>
      </c>
      <c r="F13" s="20">
        <f t="shared" si="6"/>
        <v>35323519994</v>
      </c>
      <c r="G13" s="20">
        <f t="shared" si="6"/>
        <v>23825209844.389999</v>
      </c>
      <c r="H13" s="20">
        <f t="shared" si="6"/>
        <v>23027454695.389999</v>
      </c>
      <c r="I13" s="21">
        <f t="shared" si="2"/>
        <v>82.311161234057323</v>
      </c>
      <c r="J13" s="21">
        <f t="shared" si="3"/>
        <v>86.080526934413498</v>
      </c>
      <c r="K13" s="22">
        <f t="shared" si="4"/>
        <v>67.448572080123697</v>
      </c>
      <c r="L13" s="23">
        <f t="shared" si="5"/>
        <v>96.651634322591946</v>
      </c>
    </row>
    <row r="14" spans="2:12" ht="22.5" x14ac:dyDescent="0.2">
      <c r="B14" s="3" t="s">
        <v>448</v>
      </c>
      <c r="C14" s="2" t="s">
        <v>449</v>
      </c>
      <c r="D14" s="20">
        <f>D25+D149+D176+D213</f>
        <v>40341472554</v>
      </c>
      <c r="E14" s="20">
        <f t="shared" ref="E14:H14" si="7">E25+E149+E176+E213</f>
        <v>17899296515</v>
      </c>
      <c r="F14" s="20">
        <f t="shared" si="7"/>
        <v>16871582715</v>
      </c>
      <c r="G14" s="20">
        <f t="shared" si="7"/>
        <v>14474217190.01</v>
      </c>
      <c r="H14" s="20">
        <f t="shared" si="7"/>
        <v>14431471271.01</v>
      </c>
      <c r="I14" s="21">
        <f t="shared" si="2"/>
        <v>44.369467403651385</v>
      </c>
      <c r="J14" s="21">
        <f t="shared" si="3"/>
        <v>94.258356471502921</v>
      </c>
      <c r="K14" s="22">
        <f t="shared" si="4"/>
        <v>85.790511978117053</v>
      </c>
      <c r="L14" s="23">
        <f t="shared" si="5"/>
        <v>99.704675434679103</v>
      </c>
    </row>
    <row r="15" spans="2:12" ht="22.5" x14ac:dyDescent="0.2">
      <c r="B15" s="4" t="s">
        <v>450</v>
      </c>
      <c r="C15" s="5" t="s">
        <v>451</v>
      </c>
      <c r="D15" s="24">
        <f>0</f>
        <v>0</v>
      </c>
      <c r="E15" s="24">
        <f>0</f>
        <v>0</v>
      </c>
      <c r="F15" s="24">
        <f>0</f>
        <v>0</v>
      </c>
      <c r="G15" s="24">
        <f>0</f>
        <v>0</v>
      </c>
      <c r="H15" s="24">
        <f>0</f>
        <v>0</v>
      </c>
      <c r="I15" s="21">
        <v>0</v>
      </c>
      <c r="J15" s="21">
        <v>0</v>
      </c>
      <c r="K15" s="22">
        <v>0</v>
      </c>
      <c r="L15" s="23">
        <v>0</v>
      </c>
    </row>
    <row r="16" spans="2:12" ht="22.5" x14ac:dyDescent="0.2">
      <c r="B16" s="3" t="s">
        <v>452</v>
      </c>
      <c r="C16" s="2" t="s">
        <v>453</v>
      </c>
      <c r="D16" s="20">
        <f>D26+D202</f>
        <v>11272772188</v>
      </c>
      <c r="E16" s="20">
        <f t="shared" ref="E16:H16" si="8">E26+E202</f>
        <v>10507972210</v>
      </c>
      <c r="F16" s="20">
        <f t="shared" si="8"/>
        <v>9512417557</v>
      </c>
      <c r="G16" s="20">
        <f t="shared" si="8"/>
        <v>5619437220.2700005</v>
      </c>
      <c r="H16" s="20">
        <f t="shared" si="8"/>
        <v>5619437220.25</v>
      </c>
      <c r="I16" s="21">
        <f t="shared" si="2"/>
        <v>93.215511098377917</v>
      </c>
      <c r="J16" s="21">
        <f t="shared" si="3"/>
        <v>90.525720537664043</v>
      </c>
      <c r="K16" s="22">
        <f t="shared" si="4"/>
        <v>59.074753464063065</v>
      </c>
      <c r="L16" s="23">
        <f t="shared" si="5"/>
        <v>99.999999999644089</v>
      </c>
    </row>
    <row r="17" spans="2:12" ht="22.5" x14ac:dyDescent="0.2">
      <c r="B17" s="3" t="s">
        <v>454</v>
      </c>
      <c r="C17" s="2" t="s">
        <v>455</v>
      </c>
      <c r="D17" s="20">
        <f>D27</f>
        <v>1177003814</v>
      </c>
      <c r="E17" s="20">
        <f t="shared" ref="E17:H17" si="9">E27</f>
        <v>467863200</v>
      </c>
      <c r="F17" s="20">
        <f t="shared" si="9"/>
        <v>52200000</v>
      </c>
      <c r="G17" s="20">
        <f t="shared" si="9"/>
        <v>34800000</v>
      </c>
      <c r="H17" s="20">
        <f t="shared" si="9"/>
        <v>34800000</v>
      </c>
      <c r="I17" s="21">
        <f t="shared" si="2"/>
        <v>39.750355473359576</v>
      </c>
      <c r="J17" s="21">
        <f t="shared" si="3"/>
        <v>11.157107462181253</v>
      </c>
      <c r="K17" s="22">
        <f t="shared" si="4"/>
        <v>66.666666666666657</v>
      </c>
      <c r="L17" s="23">
        <f t="shared" si="5"/>
        <v>100</v>
      </c>
    </row>
    <row r="18" spans="2:12" x14ac:dyDescent="0.2">
      <c r="B18" s="3" t="s">
        <v>456</v>
      </c>
      <c r="C18" s="2" t="s">
        <v>457</v>
      </c>
      <c r="D18" s="24">
        <f>0</f>
        <v>0</v>
      </c>
      <c r="E18" s="24">
        <f>0</f>
        <v>0</v>
      </c>
      <c r="F18" s="24">
        <f>0</f>
        <v>0</v>
      </c>
      <c r="G18" s="24">
        <f>0</f>
        <v>0</v>
      </c>
      <c r="H18" s="24">
        <f>0</f>
        <v>0</v>
      </c>
      <c r="I18" s="21">
        <v>0</v>
      </c>
      <c r="J18" s="21">
        <v>0</v>
      </c>
      <c r="K18" s="22">
        <v>0</v>
      </c>
      <c r="L18" s="23">
        <v>0</v>
      </c>
    </row>
    <row r="19" spans="2:12" x14ac:dyDescent="0.2">
      <c r="B19" s="3" t="s">
        <v>458</v>
      </c>
      <c r="C19" s="6" t="s">
        <v>459</v>
      </c>
      <c r="D19" s="20">
        <f>D247</f>
        <v>528318000</v>
      </c>
      <c r="E19" s="20">
        <f t="shared" ref="E19:H19" si="10">E247</f>
        <v>398368000</v>
      </c>
      <c r="F19" s="20">
        <f t="shared" si="10"/>
        <v>398368000</v>
      </c>
      <c r="G19" s="20">
        <f t="shared" si="10"/>
        <v>398368000</v>
      </c>
      <c r="H19" s="20">
        <f t="shared" si="10"/>
        <v>0</v>
      </c>
      <c r="I19" s="21">
        <f t="shared" si="2"/>
        <v>75.403071634886558</v>
      </c>
      <c r="J19" s="21">
        <f t="shared" si="3"/>
        <v>100</v>
      </c>
      <c r="K19" s="22">
        <f t="shared" si="4"/>
        <v>100</v>
      </c>
      <c r="L19" s="23">
        <f t="shared" si="5"/>
        <v>0</v>
      </c>
    </row>
    <row r="20" spans="2:12" ht="22.5" x14ac:dyDescent="0.2">
      <c r="B20" s="3" t="s">
        <v>460</v>
      </c>
      <c r="C20" s="6" t="s">
        <v>461</v>
      </c>
      <c r="D20" s="20">
        <f>D251</f>
        <v>43043120776</v>
      </c>
      <c r="E20" s="20">
        <f t="shared" ref="E20:H20" si="11">E251</f>
        <v>26564296604</v>
      </c>
      <c r="F20" s="20">
        <f t="shared" si="11"/>
        <v>3936494540</v>
      </c>
      <c r="G20" s="20">
        <f t="shared" si="11"/>
        <v>0</v>
      </c>
      <c r="H20" s="20">
        <f t="shared" si="11"/>
        <v>0</v>
      </c>
      <c r="I20" s="21">
        <f t="shared" si="2"/>
        <v>61.715545074537751</v>
      </c>
      <c r="J20" s="21">
        <f t="shared" si="3"/>
        <v>14.818741857472148</v>
      </c>
      <c r="K20" s="22">
        <f t="shared" si="4"/>
        <v>0</v>
      </c>
      <c r="L20" s="23">
        <v>0</v>
      </c>
    </row>
    <row r="21" spans="2:12" x14ac:dyDescent="0.2">
      <c r="B21" s="3"/>
      <c r="C21" s="6"/>
      <c r="D21" s="24"/>
      <c r="E21" s="24"/>
      <c r="F21" s="24"/>
      <c r="G21" s="24"/>
      <c r="H21" s="24"/>
      <c r="I21" s="21">
        <v>0</v>
      </c>
      <c r="J21" s="21">
        <v>0</v>
      </c>
      <c r="K21" s="22">
        <v>0</v>
      </c>
      <c r="L21" s="23">
        <v>0</v>
      </c>
    </row>
    <row r="22" spans="2:12" x14ac:dyDescent="0.2">
      <c r="B22" s="4" t="s">
        <v>0</v>
      </c>
      <c r="C22" s="5" t="s">
        <v>1</v>
      </c>
      <c r="D22" s="20">
        <f>D24+D25+D26+D27+D28</f>
        <v>122217150117</v>
      </c>
      <c r="E22" s="20">
        <f t="shared" ref="E22:H22" si="12">E24+E25+E26+E27+E28</f>
        <v>110027723776</v>
      </c>
      <c r="F22" s="20">
        <f t="shared" si="12"/>
        <v>102102016589</v>
      </c>
      <c r="G22" s="20">
        <f t="shared" si="12"/>
        <v>97847858338.069992</v>
      </c>
      <c r="H22" s="20">
        <f t="shared" si="12"/>
        <v>97411378250.059982</v>
      </c>
      <c r="I22" s="21">
        <f t="shared" si="2"/>
        <v>90.026419099667336</v>
      </c>
      <c r="J22" s="21">
        <f t="shared" si="3"/>
        <v>92.796627145413325</v>
      </c>
      <c r="K22" s="22">
        <f t="shared" si="4"/>
        <v>95.833423870505285</v>
      </c>
      <c r="L22" s="23">
        <f t="shared" si="5"/>
        <v>99.553919630512553</v>
      </c>
    </row>
    <row r="23" spans="2:12" x14ac:dyDescent="0.2">
      <c r="B23" s="4"/>
      <c r="C23" s="5"/>
      <c r="D23" s="24"/>
      <c r="E23" s="24"/>
      <c r="F23" s="24"/>
      <c r="G23" s="24"/>
      <c r="H23" s="24"/>
      <c r="I23" s="21">
        <v>0</v>
      </c>
      <c r="J23" s="21">
        <v>0</v>
      </c>
      <c r="K23" s="22">
        <v>0</v>
      </c>
      <c r="L23" s="23">
        <v>0</v>
      </c>
    </row>
    <row r="24" spans="2:12" x14ac:dyDescent="0.2">
      <c r="B24" s="4" t="s">
        <v>2</v>
      </c>
      <c r="C24" s="5" t="s">
        <v>3</v>
      </c>
      <c r="D24" s="20">
        <f>D30+D60</f>
        <v>103202569201</v>
      </c>
      <c r="E24" s="20">
        <f t="shared" ref="E24:H24" si="13">E30+E60</f>
        <v>93538987516</v>
      </c>
      <c r="F24" s="20">
        <f t="shared" si="13"/>
        <v>87339913232</v>
      </c>
      <c r="G24" s="20">
        <f t="shared" si="13"/>
        <v>86702333364.289993</v>
      </c>
      <c r="H24" s="20">
        <f t="shared" si="13"/>
        <v>86696056620.289993</v>
      </c>
      <c r="I24" s="21">
        <f t="shared" si="2"/>
        <v>90.636297371455015</v>
      </c>
      <c r="J24" s="21">
        <f t="shared" si="3"/>
        <v>93.372737455662929</v>
      </c>
      <c r="K24" s="22">
        <f t="shared" si="4"/>
        <v>99.270001716149622</v>
      </c>
      <c r="L24" s="23">
        <f t="shared" si="5"/>
        <v>99.99276058237831</v>
      </c>
    </row>
    <row r="25" spans="2:12" ht="22.5" x14ac:dyDescent="0.2">
      <c r="B25" s="4" t="s">
        <v>90</v>
      </c>
      <c r="C25" s="5" t="s">
        <v>91</v>
      </c>
      <c r="D25" s="20">
        <f>D73</f>
        <v>929316680</v>
      </c>
      <c r="E25" s="20">
        <f t="shared" ref="E25:H25" si="14">E73</f>
        <v>741985385</v>
      </c>
      <c r="F25" s="20">
        <f t="shared" si="14"/>
        <v>640634667</v>
      </c>
      <c r="G25" s="20">
        <f t="shared" si="14"/>
        <v>639734360.25999999</v>
      </c>
      <c r="H25" s="20">
        <f t="shared" si="14"/>
        <v>639734360.25999999</v>
      </c>
      <c r="I25" s="21">
        <f t="shared" si="2"/>
        <v>79.842038883881855</v>
      </c>
      <c r="J25" s="21">
        <f t="shared" si="3"/>
        <v>86.340604538996416</v>
      </c>
      <c r="K25" s="22">
        <f t="shared" si="4"/>
        <v>99.859466434400744</v>
      </c>
      <c r="L25" s="23">
        <f t="shared" si="5"/>
        <v>100</v>
      </c>
    </row>
    <row r="26" spans="2:12" ht="22.5" x14ac:dyDescent="0.2">
      <c r="B26" s="4" t="s">
        <v>110</v>
      </c>
      <c r="C26" s="5" t="s">
        <v>111</v>
      </c>
      <c r="D26" s="20">
        <f>D83</f>
        <v>3100000000</v>
      </c>
      <c r="E26" s="20">
        <f t="shared" ref="E26:H26" si="15">E83</f>
        <v>3100000000</v>
      </c>
      <c r="F26" s="20">
        <f t="shared" si="15"/>
        <v>3050000000</v>
      </c>
      <c r="G26" s="20">
        <f t="shared" si="15"/>
        <v>2502600315.1300001</v>
      </c>
      <c r="H26" s="20">
        <f t="shared" si="15"/>
        <v>2502600315.1199999</v>
      </c>
      <c r="I26" s="21">
        <f t="shared" si="2"/>
        <v>100</v>
      </c>
      <c r="J26" s="21">
        <f t="shared" si="3"/>
        <v>98.387096774193552</v>
      </c>
      <c r="K26" s="22">
        <f t="shared" si="4"/>
        <v>82.052469348524596</v>
      </c>
      <c r="L26" s="23">
        <f t="shared" si="5"/>
        <v>99.999999999600405</v>
      </c>
    </row>
    <row r="27" spans="2:12" ht="33.75" x14ac:dyDescent="0.2">
      <c r="B27" s="4" t="s">
        <v>122</v>
      </c>
      <c r="C27" s="5" t="s">
        <v>123</v>
      </c>
      <c r="D27" s="20">
        <f>D89</f>
        <v>1177003814</v>
      </c>
      <c r="E27" s="20">
        <f t="shared" ref="E27:H27" si="16">E89</f>
        <v>467863200</v>
      </c>
      <c r="F27" s="20">
        <f t="shared" si="16"/>
        <v>52200000</v>
      </c>
      <c r="G27" s="20">
        <f t="shared" si="16"/>
        <v>34800000</v>
      </c>
      <c r="H27" s="20">
        <f t="shared" si="16"/>
        <v>34800000</v>
      </c>
      <c r="I27" s="21">
        <f t="shared" si="2"/>
        <v>39.750355473359576</v>
      </c>
      <c r="J27" s="21">
        <f t="shared" si="3"/>
        <v>11.157107462181253</v>
      </c>
      <c r="K27" s="22">
        <f t="shared" si="4"/>
        <v>66.666666666666657</v>
      </c>
      <c r="L27" s="23">
        <f t="shared" si="5"/>
        <v>100</v>
      </c>
    </row>
    <row r="28" spans="2:12" x14ac:dyDescent="0.2">
      <c r="B28" s="4" t="s">
        <v>129</v>
      </c>
      <c r="C28" s="5" t="s">
        <v>130</v>
      </c>
      <c r="D28" s="20">
        <f>D93</f>
        <v>13808260422</v>
      </c>
      <c r="E28" s="20">
        <f t="shared" ref="E28:H28" si="17">E93</f>
        <v>12178887675</v>
      </c>
      <c r="F28" s="20">
        <f t="shared" si="17"/>
        <v>11019268690</v>
      </c>
      <c r="G28" s="20">
        <f t="shared" si="17"/>
        <v>7968390298.3900003</v>
      </c>
      <c r="H28" s="20">
        <f t="shared" si="17"/>
        <v>7538186954.3900003</v>
      </c>
      <c r="I28" s="21">
        <f t="shared" si="2"/>
        <v>88.200014359491632</v>
      </c>
      <c r="J28" s="21">
        <f t="shared" si="3"/>
        <v>90.47844913308144</v>
      </c>
      <c r="K28" s="22">
        <f t="shared" si="4"/>
        <v>72.31324076543595</v>
      </c>
      <c r="L28" s="23">
        <f t="shared" si="5"/>
        <v>94.601126100877337</v>
      </c>
    </row>
    <row r="29" spans="2:12" x14ac:dyDescent="0.2">
      <c r="B29" s="25"/>
      <c r="C29" s="26"/>
      <c r="D29" s="27"/>
      <c r="E29" s="27"/>
      <c r="F29" s="27"/>
      <c r="G29" s="27"/>
      <c r="H29" s="27"/>
      <c r="I29" s="28"/>
      <c r="J29" s="28"/>
      <c r="K29" s="29"/>
      <c r="L29" s="30"/>
    </row>
    <row r="30" spans="2:12" ht="22.5" x14ac:dyDescent="0.2">
      <c r="B30" s="31" t="s">
        <v>4</v>
      </c>
      <c r="C30" s="32" t="s">
        <v>5</v>
      </c>
      <c r="D30" s="20">
        <f>D31+D46+D52</f>
        <v>94971654589</v>
      </c>
      <c r="E30" s="20">
        <v>87442359333</v>
      </c>
      <c r="F30" s="20">
        <v>82549626107</v>
      </c>
      <c r="G30" s="20">
        <v>82383316307</v>
      </c>
      <c r="H30" s="20">
        <v>82383316307</v>
      </c>
      <c r="I30" s="21">
        <f t="shared" si="2"/>
        <v>92.072060565245678</v>
      </c>
      <c r="J30" s="21">
        <f t="shared" si="3"/>
        <v>94.404618924602218</v>
      </c>
      <c r="K30" s="22">
        <f t="shared" si="4"/>
        <v>99.798533551461006</v>
      </c>
      <c r="L30" s="23">
        <f t="shared" si="5"/>
        <v>100</v>
      </c>
    </row>
    <row r="31" spans="2:12" ht="34.5" thickBot="1" x14ac:dyDescent="0.25">
      <c r="B31" s="33" t="s">
        <v>6</v>
      </c>
      <c r="C31" s="34" t="s">
        <v>7</v>
      </c>
      <c r="D31" s="35">
        <f>D32+D33+D34+D35+D36+D37+D38+D39+D40+D41+D42+D43+D44+D45</f>
        <v>52805935204</v>
      </c>
      <c r="E31" s="35">
        <v>46590257052</v>
      </c>
      <c r="F31" s="35">
        <v>46581257052</v>
      </c>
      <c r="G31" s="35">
        <v>46581257052</v>
      </c>
      <c r="H31" s="35">
        <v>46581257052</v>
      </c>
      <c r="I31" s="36">
        <f t="shared" si="2"/>
        <v>88.22920543308706</v>
      </c>
      <c r="J31" s="36">
        <f t="shared" si="3"/>
        <v>99.980682656483395</v>
      </c>
      <c r="K31" s="37">
        <f t="shared" si="4"/>
        <v>100</v>
      </c>
      <c r="L31" s="38">
        <f t="shared" si="5"/>
        <v>100</v>
      </c>
    </row>
    <row r="32" spans="2:12" ht="22.5" x14ac:dyDescent="0.2">
      <c r="B32" s="39" t="s">
        <v>8</v>
      </c>
      <c r="C32" s="40" t="s">
        <v>9</v>
      </c>
      <c r="D32" s="41">
        <v>39509005445</v>
      </c>
      <c r="E32" s="41">
        <v>38023214559</v>
      </c>
      <c r="F32" s="41">
        <v>38023214559</v>
      </c>
      <c r="G32" s="41">
        <v>38023214559</v>
      </c>
      <c r="H32" s="41">
        <v>38023214559</v>
      </c>
      <c r="I32" s="42">
        <f t="shared" si="2"/>
        <v>96.239361458823993</v>
      </c>
      <c r="J32" s="42">
        <f t="shared" si="3"/>
        <v>100</v>
      </c>
      <c r="K32" s="43">
        <f t="shared" si="4"/>
        <v>100</v>
      </c>
      <c r="L32" s="44">
        <f t="shared" si="5"/>
        <v>100</v>
      </c>
    </row>
    <row r="33" spans="2:12" ht="22.5" x14ac:dyDescent="0.2">
      <c r="B33" s="25" t="s">
        <v>10</v>
      </c>
      <c r="C33" s="26" t="s">
        <v>11</v>
      </c>
      <c r="D33" s="45">
        <v>1297857868</v>
      </c>
      <c r="E33" s="45">
        <v>1263398971</v>
      </c>
      <c r="F33" s="45">
        <v>1263398971</v>
      </c>
      <c r="G33" s="45">
        <v>1263398971</v>
      </c>
      <c r="H33" s="45">
        <v>1263398971</v>
      </c>
      <c r="I33" s="28">
        <f t="shared" si="2"/>
        <v>97.344940624885126</v>
      </c>
      <c r="J33" s="28">
        <f t="shared" si="3"/>
        <v>100</v>
      </c>
      <c r="K33" s="29">
        <f t="shared" si="4"/>
        <v>100</v>
      </c>
      <c r="L33" s="30">
        <f t="shared" si="5"/>
        <v>100</v>
      </c>
    </row>
    <row r="34" spans="2:12" ht="12.75" customHeight="1" x14ac:dyDescent="0.2">
      <c r="B34" s="25" t="s">
        <v>12</v>
      </c>
      <c r="C34" s="26" t="s">
        <v>13</v>
      </c>
      <c r="D34" s="45">
        <v>104455331</v>
      </c>
      <c r="E34" s="45">
        <v>55309130</v>
      </c>
      <c r="F34" s="45">
        <v>55309130</v>
      </c>
      <c r="G34" s="45">
        <v>55309130</v>
      </c>
      <c r="H34" s="45">
        <v>55309130</v>
      </c>
      <c r="I34" s="28">
        <f t="shared" si="2"/>
        <v>52.950030860559906</v>
      </c>
      <c r="J34" s="28">
        <f t="shared" si="3"/>
        <v>100</v>
      </c>
      <c r="K34" s="29">
        <f t="shared" si="4"/>
        <v>100</v>
      </c>
      <c r="L34" s="30">
        <f t="shared" si="5"/>
        <v>100</v>
      </c>
    </row>
    <row r="35" spans="2:12" ht="12.75" customHeight="1" x14ac:dyDescent="0.2">
      <c r="B35" s="25" t="s">
        <v>14</v>
      </c>
      <c r="C35" s="26" t="s">
        <v>15</v>
      </c>
      <c r="D35" s="45">
        <v>4274500000</v>
      </c>
      <c r="E35" s="45">
        <v>2394424</v>
      </c>
      <c r="F35" s="45">
        <v>2394424</v>
      </c>
      <c r="G35" s="45">
        <v>2394424</v>
      </c>
      <c r="H35" s="45">
        <v>2394424</v>
      </c>
      <c r="I35" s="28">
        <f t="shared" si="2"/>
        <v>5.6016469762545332E-2</v>
      </c>
      <c r="J35" s="28">
        <f t="shared" si="3"/>
        <v>100</v>
      </c>
      <c r="K35" s="29">
        <f t="shared" si="4"/>
        <v>100</v>
      </c>
      <c r="L35" s="30">
        <f t="shared" si="5"/>
        <v>100</v>
      </c>
    </row>
    <row r="36" spans="2:12" ht="12.75" customHeight="1" x14ac:dyDescent="0.2">
      <c r="B36" s="25" t="s">
        <v>16</v>
      </c>
      <c r="C36" s="26" t="s">
        <v>17</v>
      </c>
      <c r="D36" s="45">
        <v>3200000000</v>
      </c>
      <c r="E36" s="45">
        <v>3197925990</v>
      </c>
      <c r="F36" s="45">
        <v>3197925990</v>
      </c>
      <c r="G36" s="45">
        <v>3197925990</v>
      </c>
      <c r="H36" s="45">
        <v>3197925990</v>
      </c>
      <c r="I36" s="28">
        <f t="shared" si="2"/>
        <v>99.935187187499992</v>
      </c>
      <c r="J36" s="28">
        <f t="shared" si="3"/>
        <v>100</v>
      </c>
      <c r="K36" s="29">
        <f t="shared" si="4"/>
        <v>100</v>
      </c>
      <c r="L36" s="30">
        <f t="shared" si="5"/>
        <v>100</v>
      </c>
    </row>
    <row r="37" spans="2:12" ht="12.75" customHeight="1" x14ac:dyDescent="0.2">
      <c r="B37" s="25" t="s">
        <v>18</v>
      </c>
      <c r="C37" s="26" t="s">
        <v>19</v>
      </c>
      <c r="D37" s="45">
        <v>2142132</v>
      </c>
      <c r="E37" s="45">
        <v>2142132</v>
      </c>
      <c r="F37" s="45">
        <v>2142132</v>
      </c>
      <c r="G37" s="45">
        <v>2142132</v>
      </c>
      <c r="H37" s="45">
        <v>2142132</v>
      </c>
      <c r="I37" s="28">
        <f t="shared" si="2"/>
        <v>100</v>
      </c>
      <c r="J37" s="28">
        <f t="shared" si="3"/>
        <v>100</v>
      </c>
      <c r="K37" s="29">
        <f t="shared" si="4"/>
        <v>100</v>
      </c>
      <c r="L37" s="30">
        <f t="shared" si="5"/>
        <v>100</v>
      </c>
    </row>
    <row r="38" spans="2:12" ht="12.75" customHeight="1" x14ac:dyDescent="0.2">
      <c r="B38" s="25" t="s">
        <v>20</v>
      </c>
      <c r="C38" s="26" t="s">
        <v>21</v>
      </c>
      <c r="D38" s="45">
        <v>60419412</v>
      </c>
      <c r="E38" s="45">
        <v>58857842</v>
      </c>
      <c r="F38" s="45">
        <v>58857842</v>
      </c>
      <c r="G38" s="45">
        <v>58857842</v>
      </c>
      <c r="H38" s="45">
        <v>58857842</v>
      </c>
      <c r="I38" s="28">
        <f t="shared" si="2"/>
        <v>97.41544985575166</v>
      </c>
      <c r="J38" s="28">
        <f t="shared" si="3"/>
        <v>100</v>
      </c>
      <c r="K38" s="29">
        <f t="shared" si="4"/>
        <v>100</v>
      </c>
      <c r="L38" s="30">
        <f t="shared" si="5"/>
        <v>100</v>
      </c>
    </row>
    <row r="39" spans="2:12" ht="12.75" customHeight="1" x14ac:dyDescent="0.2">
      <c r="B39" s="25" t="s">
        <v>22</v>
      </c>
      <c r="C39" s="26" t="s">
        <v>23</v>
      </c>
      <c r="D39" s="45">
        <v>142031316</v>
      </c>
      <c r="E39" s="45">
        <v>142031316</v>
      </c>
      <c r="F39" s="45">
        <v>142031316</v>
      </c>
      <c r="G39" s="45">
        <v>142031316</v>
      </c>
      <c r="H39" s="45">
        <v>142031316</v>
      </c>
      <c r="I39" s="28">
        <f t="shared" si="2"/>
        <v>100</v>
      </c>
      <c r="J39" s="28">
        <f t="shared" si="3"/>
        <v>100</v>
      </c>
      <c r="K39" s="29">
        <f t="shared" si="4"/>
        <v>100</v>
      </c>
      <c r="L39" s="30">
        <f t="shared" si="5"/>
        <v>100</v>
      </c>
    </row>
    <row r="40" spans="2:12" ht="12.75" customHeight="1" x14ac:dyDescent="0.2">
      <c r="B40" s="25" t="s">
        <v>24</v>
      </c>
      <c r="C40" s="26" t="s">
        <v>25</v>
      </c>
      <c r="D40" s="45">
        <v>784867339</v>
      </c>
      <c r="E40" s="45">
        <v>521935108</v>
      </c>
      <c r="F40" s="45">
        <v>521935108</v>
      </c>
      <c r="G40" s="45">
        <v>521935108</v>
      </c>
      <c r="H40" s="45">
        <v>521935108</v>
      </c>
      <c r="I40" s="28">
        <f t="shared" si="2"/>
        <v>66.499786914945119</v>
      </c>
      <c r="J40" s="28">
        <f t="shared" si="3"/>
        <v>100</v>
      </c>
      <c r="K40" s="29">
        <f t="shared" si="4"/>
        <v>100</v>
      </c>
      <c r="L40" s="30">
        <f t="shared" si="5"/>
        <v>100</v>
      </c>
    </row>
    <row r="41" spans="2:12" ht="12.75" customHeight="1" x14ac:dyDescent="0.2">
      <c r="B41" s="25" t="s">
        <v>26</v>
      </c>
      <c r="C41" s="26" t="s">
        <v>27</v>
      </c>
      <c r="D41" s="45">
        <v>2115870929</v>
      </c>
      <c r="E41" s="45">
        <v>2115870929</v>
      </c>
      <c r="F41" s="45">
        <v>2115870929</v>
      </c>
      <c r="G41" s="45">
        <v>2115870929</v>
      </c>
      <c r="H41" s="45">
        <v>2115870929</v>
      </c>
      <c r="I41" s="28">
        <f t="shared" si="2"/>
        <v>100</v>
      </c>
      <c r="J41" s="28">
        <f t="shared" si="3"/>
        <v>100</v>
      </c>
      <c r="K41" s="29">
        <f t="shared" si="4"/>
        <v>100</v>
      </c>
      <c r="L41" s="30">
        <f t="shared" si="5"/>
        <v>100</v>
      </c>
    </row>
    <row r="42" spans="2:12" ht="12.75" customHeight="1" x14ac:dyDescent="0.2">
      <c r="B42" s="25" t="s">
        <v>28</v>
      </c>
      <c r="C42" s="26" t="s">
        <v>29</v>
      </c>
      <c r="D42" s="45">
        <v>565785432</v>
      </c>
      <c r="E42" s="45">
        <v>521216859</v>
      </c>
      <c r="F42" s="45">
        <v>521216859</v>
      </c>
      <c r="G42" s="45">
        <v>521216859</v>
      </c>
      <c r="H42" s="45">
        <v>521216859</v>
      </c>
      <c r="I42" s="28">
        <f t="shared" si="2"/>
        <v>92.122707570879982</v>
      </c>
      <c r="J42" s="28">
        <f t="shared" si="3"/>
        <v>100</v>
      </c>
      <c r="K42" s="29">
        <f t="shared" si="4"/>
        <v>100</v>
      </c>
      <c r="L42" s="30">
        <f t="shared" si="5"/>
        <v>100</v>
      </c>
    </row>
    <row r="43" spans="2:12" ht="22.5" x14ac:dyDescent="0.2">
      <c r="B43" s="25" t="s">
        <v>30</v>
      </c>
      <c r="C43" s="26" t="s">
        <v>31</v>
      </c>
      <c r="D43" s="45">
        <v>600000000</v>
      </c>
      <c r="E43" s="45">
        <v>576000183</v>
      </c>
      <c r="F43" s="45">
        <v>576000183</v>
      </c>
      <c r="G43" s="45">
        <v>576000183</v>
      </c>
      <c r="H43" s="45">
        <v>576000183</v>
      </c>
      <c r="I43" s="28">
        <f t="shared" si="2"/>
        <v>96.000030499999994</v>
      </c>
      <c r="J43" s="28">
        <f t="shared" si="3"/>
        <v>100</v>
      </c>
      <c r="K43" s="29">
        <f t="shared" si="4"/>
        <v>100</v>
      </c>
      <c r="L43" s="30">
        <f t="shared" si="5"/>
        <v>100</v>
      </c>
    </row>
    <row r="44" spans="2:12" ht="12.75" customHeight="1" x14ac:dyDescent="0.2">
      <c r="B44" s="25" t="s">
        <v>32</v>
      </c>
      <c r="C44" s="26" t="s">
        <v>33</v>
      </c>
      <c r="D44" s="45">
        <v>140000000</v>
      </c>
      <c r="E44" s="45">
        <v>100959609</v>
      </c>
      <c r="F44" s="45">
        <v>100959609</v>
      </c>
      <c r="G44" s="45">
        <v>100959609</v>
      </c>
      <c r="H44" s="45">
        <v>100959609</v>
      </c>
      <c r="I44" s="28">
        <f t="shared" si="2"/>
        <v>72.114006428571429</v>
      </c>
      <c r="J44" s="28">
        <f t="shared" si="3"/>
        <v>100</v>
      </c>
      <c r="K44" s="29">
        <f t="shared" si="4"/>
        <v>100</v>
      </c>
      <c r="L44" s="30">
        <f t="shared" si="5"/>
        <v>100</v>
      </c>
    </row>
    <row r="45" spans="2:12" ht="12.75" customHeight="1" x14ac:dyDescent="0.2">
      <c r="B45" s="25" t="s">
        <v>34</v>
      </c>
      <c r="C45" s="26" t="s">
        <v>35</v>
      </c>
      <c r="D45" s="45">
        <v>9000000</v>
      </c>
      <c r="E45" s="45">
        <v>9000000</v>
      </c>
      <c r="F45" s="45">
        <v>0</v>
      </c>
      <c r="G45" s="45">
        <v>0</v>
      </c>
      <c r="H45" s="45">
        <v>0</v>
      </c>
      <c r="I45" s="28">
        <f t="shared" si="2"/>
        <v>100</v>
      </c>
      <c r="J45" s="28">
        <f t="shared" si="3"/>
        <v>0</v>
      </c>
      <c r="K45" s="29">
        <v>0</v>
      </c>
      <c r="L45" s="30">
        <v>0</v>
      </c>
    </row>
    <row r="46" spans="2:12" ht="22.5" x14ac:dyDescent="0.2">
      <c r="B46" s="46" t="s">
        <v>36</v>
      </c>
      <c r="C46" s="47" t="s">
        <v>37</v>
      </c>
      <c r="D46" s="48">
        <f>D47+D48+D49+D50+D51</f>
        <v>14175048511</v>
      </c>
      <c r="E46" s="48">
        <v>14030353842</v>
      </c>
      <c r="F46" s="48">
        <v>12564195166</v>
      </c>
      <c r="G46" s="48">
        <v>12564195166</v>
      </c>
      <c r="H46" s="48">
        <v>12564195166</v>
      </c>
      <c r="I46" s="49">
        <f t="shared" si="2"/>
        <v>98.979229814362085</v>
      </c>
      <c r="J46" s="49">
        <f t="shared" si="3"/>
        <v>89.550094797958408</v>
      </c>
      <c r="K46" s="50">
        <f t="shared" si="4"/>
        <v>100</v>
      </c>
      <c r="L46" s="51">
        <f t="shared" si="5"/>
        <v>100</v>
      </c>
    </row>
    <row r="47" spans="2:12" ht="12.75" customHeight="1" x14ac:dyDescent="0.2">
      <c r="B47" s="25" t="s">
        <v>38</v>
      </c>
      <c r="C47" s="26" t="s">
        <v>39</v>
      </c>
      <c r="D47" s="45">
        <v>3432354688</v>
      </c>
      <c r="E47" s="45">
        <v>3300000000</v>
      </c>
      <c r="F47" s="45">
        <v>3135804063</v>
      </c>
      <c r="G47" s="45">
        <v>3135804063</v>
      </c>
      <c r="H47" s="45">
        <v>3135804063</v>
      </c>
      <c r="I47" s="28">
        <f t="shared" si="2"/>
        <v>96.143909938482437</v>
      </c>
      <c r="J47" s="28">
        <f t="shared" si="3"/>
        <v>95.024365545454543</v>
      </c>
      <c r="K47" s="29">
        <f t="shared" si="4"/>
        <v>100</v>
      </c>
      <c r="L47" s="30">
        <f t="shared" si="5"/>
        <v>100</v>
      </c>
    </row>
    <row r="48" spans="2:12" ht="12.75" customHeight="1" x14ac:dyDescent="0.2">
      <c r="B48" s="25" t="s">
        <v>40</v>
      </c>
      <c r="C48" s="26" t="s">
        <v>41</v>
      </c>
      <c r="D48" s="45">
        <v>4500000000</v>
      </c>
      <c r="E48" s="45">
        <v>4500000000</v>
      </c>
      <c r="F48" s="45">
        <v>3623840736</v>
      </c>
      <c r="G48" s="45">
        <v>3623840736</v>
      </c>
      <c r="H48" s="45">
        <v>3623840736</v>
      </c>
      <c r="I48" s="28">
        <f t="shared" si="2"/>
        <v>100</v>
      </c>
      <c r="J48" s="28">
        <f t="shared" si="3"/>
        <v>80.529794133333326</v>
      </c>
      <c r="K48" s="29">
        <f t="shared" si="4"/>
        <v>100</v>
      </c>
      <c r="L48" s="30">
        <f t="shared" si="5"/>
        <v>100</v>
      </c>
    </row>
    <row r="49" spans="2:12" ht="12.75" customHeight="1" x14ac:dyDescent="0.2">
      <c r="B49" s="25" t="s">
        <v>42</v>
      </c>
      <c r="C49" s="26" t="s">
        <v>43</v>
      </c>
      <c r="D49" s="45">
        <v>1270000000</v>
      </c>
      <c r="E49" s="45">
        <v>1270000000</v>
      </c>
      <c r="F49" s="45">
        <v>1077385200</v>
      </c>
      <c r="G49" s="45">
        <v>1077385200</v>
      </c>
      <c r="H49" s="45">
        <v>1077385200</v>
      </c>
      <c r="I49" s="28">
        <f t="shared" si="2"/>
        <v>100</v>
      </c>
      <c r="J49" s="28">
        <f t="shared" si="3"/>
        <v>84.833480314960624</v>
      </c>
      <c r="K49" s="29">
        <f t="shared" si="4"/>
        <v>100</v>
      </c>
      <c r="L49" s="30">
        <f t="shared" si="5"/>
        <v>100</v>
      </c>
    </row>
    <row r="50" spans="2:12" ht="22.5" x14ac:dyDescent="0.2">
      <c r="B50" s="25" t="s">
        <v>44</v>
      </c>
      <c r="C50" s="26" t="s">
        <v>45</v>
      </c>
      <c r="D50" s="45">
        <v>438388200</v>
      </c>
      <c r="E50" s="45">
        <v>426048219</v>
      </c>
      <c r="F50" s="45">
        <v>399461400</v>
      </c>
      <c r="G50" s="45">
        <v>399461400</v>
      </c>
      <c r="H50" s="45">
        <v>399461400</v>
      </c>
      <c r="I50" s="28">
        <f t="shared" si="2"/>
        <v>97.18514754731082</v>
      </c>
      <c r="J50" s="28">
        <f t="shared" si="3"/>
        <v>93.759669019998881</v>
      </c>
      <c r="K50" s="29">
        <f t="shared" si="4"/>
        <v>100</v>
      </c>
      <c r="L50" s="30">
        <f t="shared" si="5"/>
        <v>100</v>
      </c>
    </row>
    <row r="51" spans="2:12" ht="12.75" customHeight="1" x14ac:dyDescent="0.2">
      <c r="B51" s="25" t="s">
        <v>46</v>
      </c>
      <c r="C51" s="26" t="s">
        <v>47</v>
      </c>
      <c r="D51" s="45">
        <v>4534305623</v>
      </c>
      <c r="E51" s="45">
        <v>4534305623</v>
      </c>
      <c r="F51" s="45">
        <v>4327703767</v>
      </c>
      <c r="G51" s="45">
        <v>4327703767</v>
      </c>
      <c r="H51" s="45">
        <v>4327703767</v>
      </c>
      <c r="I51" s="28">
        <f t="shared" si="2"/>
        <v>100</v>
      </c>
      <c r="J51" s="28">
        <f t="shared" si="3"/>
        <v>95.4435833581216</v>
      </c>
      <c r="K51" s="29">
        <f t="shared" si="4"/>
        <v>100</v>
      </c>
      <c r="L51" s="30">
        <f t="shared" si="5"/>
        <v>100</v>
      </c>
    </row>
    <row r="52" spans="2:12" ht="22.5" x14ac:dyDescent="0.2">
      <c r="B52" s="46" t="s">
        <v>48</v>
      </c>
      <c r="C52" s="47" t="s">
        <v>49</v>
      </c>
      <c r="D52" s="48">
        <f>D53+D54+D55+D56+D57+D58+D59</f>
        <v>27990670874</v>
      </c>
      <c r="E52" s="48">
        <v>26821748439</v>
      </c>
      <c r="F52" s="48">
        <v>23404173889</v>
      </c>
      <c r="G52" s="48">
        <v>23237864089</v>
      </c>
      <c r="H52" s="48">
        <v>23237864089</v>
      </c>
      <c r="I52" s="49">
        <f t="shared" si="2"/>
        <v>95.823885607237131</v>
      </c>
      <c r="J52" s="49">
        <f t="shared" si="3"/>
        <v>87.258196244094606</v>
      </c>
      <c r="K52" s="50">
        <f t="shared" si="4"/>
        <v>99.289401109439851</v>
      </c>
      <c r="L52" s="51">
        <f t="shared" si="5"/>
        <v>100</v>
      </c>
    </row>
    <row r="53" spans="2:12" ht="22.5" x14ac:dyDescent="0.2">
      <c r="B53" s="25" t="s">
        <v>50</v>
      </c>
      <c r="C53" s="26" t="s">
        <v>51</v>
      </c>
      <c r="D53" s="45">
        <v>6838467199</v>
      </c>
      <c r="E53" s="45">
        <v>6838467199</v>
      </c>
      <c r="F53" s="45">
        <v>5615782897</v>
      </c>
      <c r="G53" s="45">
        <v>5615782897</v>
      </c>
      <c r="H53" s="45">
        <v>5615782897</v>
      </c>
      <c r="I53" s="28">
        <f t="shared" si="2"/>
        <v>100</v>
      </c>
      <c r="J53" s="28">
        <f t="shared" si="3"/>
        <v>82.120491823389969</v>
      </c>
      <c r="K53" s="29">
        <f t="shared" si="4"/>
        <v>100</v>
      </c>
      <c r="L53" s="30">
        <f t="shared" si="5"/>
        <v>100</v>
      </c>
    </row>
    <row r="54" spans="2:12" ht="12.75" customHeight="1" x14ac:dyDescent="0.2">
      <c r="B54" s="25" t="s">
        <v>52</v>
      </c>
      <c r="C54" s="26" t="s">
        <v>53</v>
      </c>
      <c r="D54" s="45">
        <v>1201347970</v>
      </c>
      <c r="E54" s="45">
        <v>1201347970</v>
      </c>
      <c r="F54" s="45">
        <v>977973903</v>
      </c>
      <c r="G54" s="45">
        <v>977973903</v>
      </c>
      <c r="H54" s="45">
        <v>977973903</v>
      </c>
      <c r="I54" s="28">
        <f t="shared" si="2"/>
        <v>100</v>
      </c>
      <c r="J54" s="28">
        <f t="shared" si="3"/>
        <v>81.406380784078735</v>
      </c>
      <c r="K54" s="29">
        <f t="shared" si="4"/>
        <v>100</v>
      </c>
      <c r="L54" s="30">
        <f t="shared" si="5"/>
        <v>100</v>
      </c>
    </row>
    <row r="55" spans="2:12" ht="12.75" customHeight="1" x14ac:dyDescent="0.2">
      <c r="B55" s="25" t="s">
        <v>54</v>
      </c>
      <c r="C55" s="26" t="s">
        <v>55</v>
      </c>
      <c r="D55" s="45">
        <v>18967661328</v>
      </c>
      <c r="E55" s="45">
        <v>18007664022</v>
      </c>
      <c r="F55" s="45">
        <v>16097142692</v>
      </c>
      <c r="G55" s="45">
        <v>16097142692</v>
      </c>
      <c r="H55" s="45">
        <v>16097142692</v>
      </c>
      <c r="I55" s="28">
        <f t="shared" si="2"/>
        <v>94.938768204476247</v>
      </c>
      <c r="J55" s="28">
        <f t="shared" si="3"/>
        <v>89.390509909192488</v>
      </c>
      <c r="K55" s="29">
        <f t="shared" si="4"/>
        <v>100</v>
      </c>
      <c r="L55" s="30">
        <f t="shared" si="5"/>
        <v>100</v>
      </c>
    </row>
    <row r="56" spans="2:12" ht="12.75" customHeight="1" x14ac:dyDescent="0.2">
      <c r="B56" s="25" t="s">
        <v>56</v>
      </c>
      <c r="C56" s="26" t="s">
        <v>57</v>
      </c>
      <c r="D56" s="45">
        <v>132000000</v>
      </c>
      <c r="E56" s="45">
        <v>70000000</v>
      </c>
      <c r="F56" s="45">
        <v>59833034</v>
      </c>
      <c r="G56" s="45">
        <v>59723234</v>
      </c>
      <c r="H56" s="45">
        <v>59723234</v>
      </c>
      <c r="I56" s="28">
        <f t="shared" si="2"/>
        <v>53.030303030303031</v>
      </c>
      <c r="J56" s="28">
        <f t="shared" si="3"/>
        <v>85.475762857142854</v>
      </c>
      <c r="K56" s="29">
        <f t="shared" si="4"/>
        <v>99.816489332631875</v>
      </c>
      <c r="L56" s="30">
        <f t="shared" si="5"/>
        <v>100</v>
      </c>
    </row>
    <row r="57" spans="2:12" ht="12.75" customHeight="1" x14ac:dyDescent="0.2">
      <c r="B57" s="25" t="s">
        <v>58</v>
      </c>
      <c r="C57" s="26" t="s">
        <v>59</v>
      </c>
      <c r="D57" s="45">
        <v>120000000</v>
      </c>
      <c r="E57" s="45">
        <v>70000000</v>
      </c>
      <c r="F57" s="45">
        <v>66116115</v>
      </c>
      <c r="G57" s="45">
        <v>66116115</v>
      </c>
      <c r="H57" s="45">
        <v>66116115</v>
      </c>
      <c r="I57" s="28">
        <f t="shared" si="2"/>
        <v>58.333333333333336</v>
      </c>
      <c r="J57" s="28">
        <f t="shared" si="3"/>
        <v>94.451592857142856</v>
      </c>
      <c r="K57" s="29">
        <f t="shared" si="4"/>
        <v>100</v>
      </c>
      <c r="L57" s="30">
        <f t="shared" si="5"/>
        <v>100</v>
      </c>
    </row>
    <row r="58" spans="2:12" ht="12.75" customHeight="1" x14ac:dyDescent="0.2">
      <c r="B58" s="25" t="s">
        <v>60</v>
      </c>
      <c r="C58" s="26" t="s">
        <v>61</v>
      </c>
      <c r="D58" s="45">
        <v>51194377</v>
      </c>
      <c r="E58" s="45">
        <v>25000000</v>
      </c>
      <c r="F58" s="45">
        <v>9000000</v>
      </c>
      <c r="G58" s="45">
        <v>9000000</v>
      </c>
      <c r="H58" s="45">
        <v>9000000</v>
      </c>
      <c r="I58" s="28">
        <f t="shared" si="2"/>
        <v>48.833488099679386</v>
      </c>
      <c r="J58" s="28">
        <f t="shared" si="3"/>
        <v>36</v>
      </c>
      <c r="K58" s="29">
        <f t="shared" si="4"/>
        <v>100</v>
      </c>
      <c r="L58" s="30">
        <f t="shared" si="5"/>
        <v>100</v>
      </c>
    </row>
    <row r="59" spans="2:12" ht="12.75" customHeight="1" x14ac:dyDescent="0.2">
      <c r="B59" s="25" t="s">
        <v>62</v>
      </c>
      <c r="C59" s="26" t="s">
        <v>63</v>
      </c>
      <c r="D59" s="45">
        <v>680000000</v>
      </c>
      <c r="E59" s="45">
        <v>609269248</v>
      </c>
      <c r="F59" s="45">
        <v>578325248</v>
      </c>
      <c r="G59" s="45">
        <v>412125248</v>
      </c>
      <c r="H59" s="45">
        <v>412125248</v>
      </c>
      <c r="I59" s="28">
        <f t="shared" si="2"/>
        <v>89.598418823529414</v>
      </c>
      <c r="J59" s="28">
        <f t="shared" si="3"/>
        <v>94.921128860257198</v>
      </c>
      <c r="K59" s="29">
        <f t="shared" si="4"/>
        <v>71.261846067630103</v>
      </c>
      <c r="L59" s="30">
        <f t="shared" si="5"/>
        <v>100</v>
      </c>
    </row>
    <row r="60" spans="2:12" ht="12.75" customHeight="1" x14ac:dyDescent="0.2">
      <c r="B60" s="31" t="s">
        <v>64</v>
      </c>
      <c r="C60" s="32" t="s">
        <v>65</v>
      </c>
      <c r="D60" s="20">
        <f>D61+D63+D69+D71</f>
        <v>8230914612</v>
      </c>
      <c r="E60" s="20">
        <v>6096628183</v>
      </c>
      <c r="F60" s="20">
        <v>4790287125</v>
      </c>
      <c r="G60" s="20">
        <v>4319017057.29</v>
      </c>
      <c r="H60" s="20">
        <v>4312740313.29</v>
      </c>
      <c r="I60" s="21">
        <f t="shared" si="2"/>
        <v>74.069875225185967</v>
      </c>
      <c r="J60" s="21">
        <f t="shared" si="3"/>
        <v>78.572728747955537</v>
      </c>
      <c r="K60" s="22">
        <f t="shared" si="4"/>
        <v>90.161966174209226</v>
      </c>
      <c r="L60" s="23">
        <f t="shared" si="5"/>
        <v>99.854671933063898</v>
      </c>
    </row>
    <row r="61" spans="2:12" ht="12.75" customHeight="1" thickBot="1" x14ac:dyDescent="0.25">
      <c r="B61" s="33" t="s">
        <v>66</v>
      </c>
      <c r="C61" s="34" t="s">
        <v>67</v>
      </c>
      <c r="D61" s="35">
        <f>D62</f>
        <v>1085000000</v>
      </c>
      <c r="E61" s="35">
        <v>868825605</v>
      </c>
      <c r="F61" s="35">
        <v>643754532</v>
      </c>
      <c r="G61" s="35">
        <v>421813519.88999999</v>
      </c>
      <c r="H61" s="35">
        <v>416813519.88999999</v>
      </c>
      <c r="I61" s="36">
        <f t="shared" si="2"/>
        <v>80.076092626728112</v>
      </c>
      <c r="J61" s="36">
        <f t="shared" si="3"/>
        <v>74.094792820936718</v>
      </c>
      <c r="K61" s="37">
        <f t="shared" si="4"/>
        <v>65.5239689854331</v>
      </c>
      <c r="L61" s="38">
        <f t="shared" si="5"/>
        <v>98.814642071855857</v>
      </c>
    </row>
    <row r="62" spans="2:12" ht="12.75" customHeight="1" x14ac:dyDescent="0.2">
      <c r="B62" s="39" t="s">
        <v>68</v>
      </c>
      <c r="C62" s="40" t="s">
        <v>69</v>
      </c>
      <c r="D62" s="41">
        <v>1085000000</v>
      </c>
      <c r="E62" s="41">
        <v>868825605</v>
      </c>
      <c r="F62" s="41">
        <v>643754532</v>
      </c>
      <c r="G62" s="41">
        <v>421813519.88999999</v>
      </c>
      <c r="H62" s="41">
        <v>416813519.88999999</v>
      </c>
      <c r="I62" s="42">
        <f t="shared" si="2"/>
        <v>80.076092626728112</v>
      </c>
      <c r="J62" s="42">
        <f t="shared" si="3"/>
        <v>74.094792820936718</v>
      </c>
      <c r="K62" s="43">
        <f t="shared" si="4"/>
        <v>65.5239689854331</v>
      </c>
      <c r="L62" s="44">
        <f t="shared" si="5"/>
        <v>98.814642071855857</v>
      </c>
    </row>
    <row r="63" spans="2:12" ht="22.5" x14ac:dyDescent="0.2">
      <c r="B63" s="46" t="s">
        <v>70</v>
      </c>
      <c r="C63" s="47" t="s">
        <v>71</v>
      </c>
      <c r="D63" s="48">
        <f>D64+D65+D66+D67+D68</f>
        <v>5253608131</v>
      </c>
      <c r="E63" s="48">
        <v>3846267956</v>
      </c>
      <c r="F63" s="48">
        <v>2985872205</v>
      </c>
      <c r="G63" s="48">
        <v>2863823945</v>
      </c>
      <c r="H63" s="48">
        <v>2862547201</v>
      </c>
      <c r="I63" s="49">
        <f t="shared" si="2"/>
        <v>73.211930926181978</v>
      </c>
      <c r="J63" s="49">
        <f t="shared" si="3"/>
        <v>77.630374148586739</v>
      </c>
      <c r="K63" s="50">
        <f t="shared" si="4"/>
        <v>95.912475430273815</v>
      </c>
      <c r="L63" s="51">
        <f t="shared" si="5"/>
        <v>99.955418209201412</v>
      </c>
    </row>
    <row r="64" spans="2:12" ht="12.75" customHeight="1" x14ac:dyDescent="0.2">
      <c r="B64" s="25" t="s">
        <v>72</v>
      </c>
      <c r="C64" s="26" t="s">
        <v>73</v>
      </c>
      <c r="D64" s="45">
        <v>3150000000</v>
      </c>
      <c r="E64" s="45">
        <v>2835707898</v>
      </c>
      <c r="F64" s="45">
        <v>2215352882</v>
      </c>
      <c r="G64" s="45">
        <v>2215352872</v>
      </c>
      <c r="H64" s="45">
        <v>2215352872</v>
      </c>
      <c r="I64" s="28">
        <f t="shared" si="2"/>
        <v>90.022472952380951</v>
      </c>
      <c r="J64" s="28">
        <f t="shared" si="3"/>
        <v>78.123451416221997</v>
      </c>
      <c r="K64" s="29">
        <f t="shared" si="4"/>
        <v>99.999999548604649</v>
      </c>
      <c r="L64" s="30">
        <f t="shared" si="5"/>
        <v>100</v>
      </c>
    </row>
    <row r="65" spans="2:12" ht="22.5" x14ac:dyDescent="0.2">
      <c r="B65" s="25" t="s">
        <v>74</v>
      </c>
      <c r="C65" s="26" t="s">
        <v>75</v>
      </c>
      <c r="D65" s="45">
        <v>1070000000</v>
      </c>
      <c r="E65" s="45">
        <v>28300500</v>
      </c>
      <c r="F65" s="45">
        <v>23364000</v>
      </c>
      <c r="G65" s="45">
        <v>11940000</v>
      </c>
      <c r="H65" s="45">
        <v>11940000</v>
      </c>
      <c r="I65" s="28">
        <f t="shared" si="2"/>
        <v>2.6449065420560744</v>
      </c>
      <c r="J65" s="28">
        <f t="shared" si="3"/>
        <v>82.556845285418987</v>
      </c>
      <c r="K65" s="29">
        <f t="shared" si="4"/>
        <v>51.104262968669744</v>
      </c>
      <c r="L65" s="30">
        <f t="shared" si="5"/>
        <v>100</v>
      </c>
    </row>
    <row r="66" spans="2:12" ht="12.75" customHeight="1" x14ac:dyDescent="0.2">
      <c r="B66" s="25" t="s">
        <v>76</v>
      </c>
      <c r="C66" s="26" t="s">
        <v>77</v>
      </c>
      <c r="D66" s="45">
        <v>30000000</v>
      </c>
      <c r="E66" s="45">
        <v>30000000</v>
      </c>
      <c r="F66" s="45">
        <v>30000000</v>
      </c>
      <c r="G66" s="45">
        <v>6102000</v>
      </c>
      <c r="H66" s="45">
        <v>6102000</v>
      </c>
      <c r="I66" s="28">
        <f t="shared" si="2"/>
        <v>100</v>
      </c>
      <c r="J66" s="28">
        <f t="shared" si="3"/>
        <v>100</v>
      </c>
      <c r="K66" s="29">
        <f t="shared" si="4"/>
        <v>20.34</v>
      </c>
      <c r="L66" s="30">
        <f t="shared" si="5"/>
        <v>100</v>
      </c>
    </row>
    <row r="67" spans="2:12" ht="22.5" x14ac:dyDescent="0.2">
      <c r="B67" s="25" t="s">
        <v>78</v>
      </c>
      <c r="C67" s="26" t="s">
        <v>79</v>
      </c>
      <c r="D67" s="45">
        <v>191571587</v>
      </c>
      <c r="E67" s="45">
        <v>148651427</v>
      </c>
      <c r="F67" s="45">
        <v>143547192</v>
      </c>
      <c r="G67" s="45">
        <v>63547192</v>
      </c>
      <c r="H67" s="45">
        <v>62270448</v>
      </c>
      <c r="I67" s="28">
        <f t="shared" si="2"/>
        <v>77.595759020360362</v>
      </c>
      <c r="J67" s="28">
        <f t="shared" si="3"/>
        <v>96.566306087327376</v>
      </c>
      <c r="K67" s="29">
        <f t="shared" si="4"/>
        <v>44.269198940512887</v>
      </c>
      <c r="L67" s="30">
        <f t="shared" si="5"/>
        <v>97.990872673020704</v>
      </c>
    </row>
    <row r="68" spans="2:12" ht="12.75" customHeight="1" x14ac:dyDescent="0.2">
      <c r="B68" s="25" t="s">
        <v>80</v>
      </c>
      <c r="C68" s="26" t="s">
        <v>81</v>
      </c>
      <c r="D68" s="45">
        <v>812036544</v>
      </c>
      <c r="E68" s="45">
        <v>803608131</v>
      </c>
      <c r="F68" s="45">
        <v>573608131</v>
      </c>
      <c r="G68" s="45">
        <v>566881881</v>
      </c>
      <c r="H68" s="45">
        <v>566881881</v>
      </c>
      <c r="I68" s="28">
        <f t="shared" si="2"/>
        <v>98.962064815644553</v>
      </c>
      <c r="J68" s="28">
        <f t="shared" si="3"/>
        <v>71.379085013265012</v>
      </c>
      <c r="K68" s="29">
        <f t="shared" si="4"/>
        <v>98.827378895715128</v>
      </c>
      <c r="L68" s="30">
        <f t="shared" si="5"/>
        <v>100</v>
      </c>
    </row>
    <row r="69" spans="2:12" ht="22.5" x14ac:dyDescent="0.2">
      <c r="B69" s="46" t="s">
        <v>82</v>
      </c>
      <c r="C69" s="47" t="s">
        <v>83</v>
      </c>
      <c r="D69" s="48">
        <f>D70</f>
        <v>1300000000</v>
      </c>
      <c r="E69" s="48">
        <v>789228141</v>
      </c>
      <c r="F69" s="48">
        <v>719560923</v>
      </c>
      <c r="G69" s="48">
        <v>611387866.22000003</v>
      </c>
      <c r="H69" s="48">
        <v>611387866.22000003</v>
      </c>
      <c r="I69" s="49">
        <f t="shared" si="2"/>
        <v>60.709857</v>
      </c>
      <c r="J69" s="49">
        <f t="shared" si="3"/>
        <v>91.172740253315425</v>
      </c>
      <c r="K69" s="50">
        <f t="shared" si="4"/>
        <v>84.966796650239999</v>
      </c>
      <c r="L69" s="51">
        <f t="shared" si="5"/>
        <v>100</v>
      </c>
    </row>
    <row r="70" spans="2:12" ht="12.75" customHeight="1" x14ac:dyDescent="0.2">
      <c r="B70" s="25" t="s">
        <v>84</v>
      </c>
      <c r="C70" s="26" t="s">
        <v>85</v>
      </c>
      <c r="D70" s="45">
        <v>1300000000</v>
      </c>
      <c r="E70" s="45">
        <v>789228141</v>
      </c>
      <c r="F70" s="45">
        <v>719560923</v>
      </c>
      <c r="G70" s="45">
        <v>611387866.22000003</v>
      </c>
      <c r="H70" s="45">
        <v>611387866.22000003</v>
      </c>
      <c r="I70" s="28">
        <f t="shared" si="2"/>
        <v>60.709857</v>
      </c>
      <c r="J70" s="28">
        <f t="shared" si="3"/>
        <v>91.172740253315425</v>
      </c>
      <c r="K70" s="29">
        <f t="shared" si="4"/>
        <v>84.966796650239999</v>
      </c>
      <c r="L70" s="30">
        <f t="shared" si="5"/>
        <v>100</v>
      </c>
    </row>
    <row r="71" spans="2:12" ht="22.5" x14ac:dyDescent="0.2">
      <c r="B71" s="46" t="s">
        <v>86</v>
      </c>
      <c r="C71" s="47" t="s">
        <v>87</v>
      </c>
      <c r="D71" s="48">
        <f>D72</f>
        <v>592306481</v>
      </c>
      <c r="E71" s="48">
        <v>592306481</v>
      </c>
      <c r="F71" s="48">
        <v>441099465</v>
      </c>
      <c r="G71" s="48">
        <v>421991726.18000001</v>
      </c>
      <c r="H71" s="48">
        <v>421991726.18000001</v>
      </c>
      <c r="I71" s="49">
        <f t="shared" si="2"/>
        <v>100</v>
      </c>
      <c r="J71" s="49">
        <f t="shared" si="3"/>
        <v>74.471490545787219</v>
      </c>
      <c r="K71" s="50">
        <f t="shared" si="4"/>
        <v>95.668156428165247</v>
      </c>
      <c r="L71" s="51">
        <f t="shared" si="5"/>
        <v>100</v>
      </c>
    </row>
    <row r="72" spans="2:12" ht="12.75" customHeight="1" x14ac:dyDescent="0.2">
      <c r="B72" s="25" t="s">
        <v>88</v>
      </c>
      <c r="C72" s="26" t="s">
        <v>89</v>
      </c>
      <c r="D72" s="45">
        <v>592306481</v>
      </c>
      <c r="E72" s="45">
        <v>592306481</v>
      </c>
      <c r="F72" s="45">
        <v>441099465</v>
      </c>
      <c r="G72" s="45">
        <v>421991726.18000001</v>
      </c>
      <c r="H72" s="45">
        <v>421991726.18000001</v>
      </c>
      <c r="I72" s="28">
        <f t="shared" si="2"/>
        <v>100</v>
      </c>
      <c r="J72" s="28">
        <f t="shared" si="3"/>
        <v>74.471490545787219</v>
      </c>
      <c r="K72" s="29">
        <f t="shared" si="4"/>
        <v>95.668156428165247</v>
      </c>
      <c r="L72" s="30">
        <f t="shared" si="5"/>
        <v>100</v>
      </c>
    </row>
    <row r="73" spans="2:12" ht="22.5" x14ac:dyDescent="0.2">
      <c r="B73" s="31" t="s">
        <v>90</v>
      </c>
      <c r="C73" s="32" t="s">
        <v>91</v>
      </c>
      <c r="D73" s="20">
        <f>D74+D77</f>
        <v>929316680</v>
      </c>
      <c r="E73" s="20">
        <v>741985385</v>
      </c>
      <c r="F73" s="20">
        <v>640634667</v>
      </c>
      <c r="G73" s="20">
        <v>639734360.25999999</v>
      </c>
      <c r="H73" s="20">
        <v>639734360.25999999</v>
      </c>
      <c r="I73" s="21">
        <f t="shared" si="2"/>
        <v>79.842038883881855</v>
      </c>
      <c r="J73" s="21">
        <f t="shared" si="3"/>
        <v>86.340604538996416</v>
      </c>
      <c r="K73" s="22">
        <f t="shared" si="4"/>
        <v>99.859466434400744</v>
      </c>
      <c r="L73" s="23">
        <f t="shared" si="5"/>
        <v>100</v>
      </c>
    </row>
    <row r="74" spans="2:12" ht="12.75" customHeight="1" x14ac:dyDescent="0.2">
      <c r="B74" s="31" t="s">
        <v>92</v>
      </c>
      <c r="C74" s="32" t="s">
        <v>93</v>
      </c>
      <c r="D74" s="20">
        <f>D75</f>
        <v>634459387</v>
      </c>
      <c r="E74" s="20">
        <v>634459387</v>
      </c>
      <c r="F74" s="20">
        <v>634459387</v>
      </c>
      <c r="G74" s="20">
        <v>634459387</v>
      </c>
      <c r="H74" s="20">
        <v>634459387</v>
      </c>
      <c r="I74" s="21">
        <f t="shared" si="2"/>
        <v>100</v>
      </c>
      <c r="J74" s="21">
        <f t="shared" si="3"/>
        <v>100</v>
      </c>
      <c r="K74" s="22">
        <f t="shared" si="4"/>
        <v>100</v>
      </c>
      <c r="L74" s="23">
        <f t="shared" si="5"/>
        <v>100</v>
      </c>
    </row>
    <row r="75" spans="2:12" ht="45" x14ac:dyDescent="0.2">
      <c r="B75" s="46" t="s">
        <v>94</v>
      </c>
      <c r="C75" s="47" t="s">
        <v>95</v>
      </c>
      <c r="D75" s="48">
        <f>D76</f>
        <v>634459387</v>
      </c>
      <c r="E75" s="48">
        <v>634459387</v>
      </c>
      <c r="F75" s="48">
        <v>634459387</v>
      </c>
      <c r="G75" s="48">
        <v>634459387</v>
      </c>
      <c r="H75" s="48">
        <v>634459387</v>
      </c>
      <c r="I75" s="49">
        <f t="shared" si="2"/>
        <v>100</v>
      </c>
      <c r="J75" s="49">
        <f t="shared" si="3"/>
        <v>100</v>
      </c>
      <c r="K75" s="50">
        <f t="shared" si="4"/>
        <v>100</v>
      </c>
      <c r="L75" s="51">
        <f t="shared" si="5"/>
        <v>100</v>
      </c>
    </row>
    <row r="76" spans="2:12" ht="22.5" x14ac:dyDescent="0.2">
      <c r="B76" s="25" t="s">
        <v>96</v>
      </c>
      <c r="C76" s="26" t="s">
        <v>97</v>
      </c>
      <c r="D76" s="45">
        <v>634459387</v>
      </c>
      <c r="E76" s="45">
        <v>634459387</v>
      </c>
      <c r="F76" s="45">
        <v>634459387</v>
      </c>
      <c r="G76" s="45">
        <v>634459387</v>
      </c>
      <c r="H76" s="45">
        <v>634459387</v>
      </c>
      <c r="I76" s="28">
        <f t="shared" ref="I76:L139" si="18">E76/D76*100</f>
        <v>100</v>
      </c>
      <c r="J76" s="28">
        <f t="shared" si="18"/>
        <v>100</v>
      </c>
      <c r="K76" s="29">
        <f t="shared" si="18"/>
        <v>100</v>
      </c>
      <c r="L76" s="30">
        <f t="shared" si="18"/>
        <v>100</v>
      </c>
    </row>
    <row r="77" spans="2:12" ht="22.5" x14ac:dyDescent="0.2">
      <c r="B77" s="31" t="s">
        <v>98</v>
      </c>
      <c r="C77" s="32" t="s">
        <v>99</v>
      </c>
      <c r="D77" s="20">
        <f>D78+D81</f>
        <v>294857293</v>
      </c>
      <c r="E77" s="20">
        <v>107525998</v>
      </c>
      <c r="F77" s="20">
        <v>6175280</v>
      </c>
      <c r="G77" s="20">
        <v>5274973.26</v>
      </c>
      <c r="H77" s="20">
        <v>5274973.26</v>
      </c>
      <c r="I77" s="21">
        <f t="shared" si="18"/>
        <v>36.467131915234667</v>
      </c>
      <c r="J77" s="21">
        <f t="shared" si="18"/>
        <v>5.7430575998931905</v>
      </c>
      <c r="K77" s="22">
        <f t="shared" si="18"/>
        <v>85.42079484654947</v>
      </c>
      <c r="L77" s="23">
        <f t="shared" si="18"/>
        <v>100</v>
      </c>
    </row>
    <row r="78" spans="2:12" ht="22.5" x14ac:dyDescent="0.2">
      <c r="B78" s="46" t="s">
        <v>100</v>
      </c>
      <c r="C78" s="47" t="s">
        <v>101</v>
      </c>
      <c r="D78" s="48">
        <f>D79+D80</f>
        <v>177871975</v>
      </c>
      <c r="E78" s="48">
        <v>1290680</v>
      </c>
      <c r="F78" s="48">
        <v>1290680</v>
      </c>
      <c r="G78" s="48">
        <v>390373.26</v>
      </c>
      <c r="H78" s="48">
        <v>390373.26</v>
      </c>
      <c r="I78" s="49">
        <f t="shared" si="18"/>
        <v>0.72562302183916261</v>
      </c>
      <c r="J78" s="49">
        <f t="shared" si="18"/>
        <v>100</v>
      </c>
      <c r="K78" s="50">
        <f t="shared" si="18"/>
        <v>30.245549632751729</v>
      </c>
      <c r="L78" s="51">
        <f t="shared" si="18"/>
        <v>100</v>
      </c>
    </row>
    <row r="79" spans="2:12" ht="22.5" x14ac:dyDescent="0.2">
      <c r="B79" s="25" t="s">
        <v>102</v>
      </c>
      <c r="C79" s="26" t="s">
        <v>103</v>
      </c>
      <c r="D79" s="45">
        <v>176569523</v>
      </c>
      <c r="E79" s="45">
        <v>0</v>
      </c>
      <c r="F79" s="45">
        <v>0</v>
      </c>
      <c r="G79" s="45">
        <v>0</v>
      </c>
      <c r="H79" s="45">
        <v>0</v>
      </c>
      <c r="I79" s="28">
        <f t="shared" si="18"/>
        <v>0</v>
      </c>
      <c r="J79" s="28">
        <v>0</v>
      </c>
      <c r="K79" s="29">
        <v>0</v>
      </c>
      <c r="L79" s="30">
        <v>0</v>
      </c>
    </row>
    <row r="80" spans="2:12" ht="45" x14ac:dyDescent="0.2">
      <c r="B80" s="25" t="s">
        <v>104</v>
      </c>
      <c r="C80" s="26" t="s">
        <v>105</v>
      </c>
      <c r="D80" s="45">
        <v>1302452</v>
      </c>
      <c r="E80" s="45">
        <v>1290680</v>
      </c>
      <c r="F80" s="45">
        <v>1290680</v>
      </c>
      <c r="G80" s="45">
        <v>390373.26</v>
      </c>
      <c r="H80" s="45">
        <v>390373.26</v>
      </c>
      <c r="I80" s="28">
        <f t="shared" si="18"/>
        <v>99.096166307856265</v>
      </c>
      <c r="J80" s="28">
        <f t="shared" si="18"/>
        <v>100</v>
      </c>
      <c r="K80" s="29">
        <f t="shared" si="18"/>
        <v>30.245549632751729</v>
      </c>
      <c r="L80" s="30">
        <f t="shared" si="18"/>
        <v>100</v>
      </c>
    </row>
    <row r="81" spans="2:12" ht="23.25" thickBot="1" x14ac:dyDescent="0.25">
      <c r="B81" s="33" t="s">
        <v>106</v>
      </c>
      <c r="C81" s="34" t="s">
        <v>107</v>
      </c>
      <c r="D81" s="35">
        <f>D82</f>
        <v>116985318</v>
      </c>
      <c r="E81" s="35">
        <v>106235318</v>
      </c>
      <c r="F81" s="35">
        <v>4884600</v>
      </c>
      <c r="G81" s="35">
        <v>4884600</v>
      </c>
      <c r="H81" s="35">
        <v>4884600</v>
      </c>
      <c r="I81" s="36">
        <f t="shared" si="18"/>
        <v>90.810812686768088</v>
      </c>
      <c r="J81" s="36">
        <f t="shared" si="18"/>
        <v>4.597905943106416</v>
      </c>
      <c r="K81" s="37">
        <f t="shared" si="18"/>
        <v>100</v>
      </c>
      <c r="L81" s="38">
        <f t="shared" si="18"/>
        <v>100</v>
      </c>
    </row>
    <row r="82" spans="2:12" ht="33.75" x14ac:dyDescent="0.2">
      <c r="B82" s="39" t="s">
        <v>108</v>
      </c>
      <c r="C82" s="40" t="s">
        <v>109</v>
      </c>
      <c r="D82" s="41">
        <v>116985318</v>
      </c>
      <c r="E82" s="41">
        <v>106235318</v>
      </c>
      <c r="F82" s="41">
        <v>4884600</v>
      </c>
      <c r="G82" s="41">
        <v>4884600</v>
      </c>
      <c r="H82" s="41">
        <v>4884600</v>
      </c>
      <c r="I82" s="42">
        <f t="shared" si="18"/>
        <v>90.810812686768088</v>
      </c>
      <c r="J82" s="42">
        <f t="shared" si="18"/>
        <v>4.597905943106416</v>
      </c>
      <c r="K82" s="43">
        <f t="shared" si="18"/>
        <v>100</v>
      </c>
      <c r="L82" s="44">
        <f t="shared" si="18"/>
        <v>100</v>
      </c>
    </row>
    <row r="83" spans="2:12" ht="22.5" x14ac:dyDescent="0.2">
      <c r="B83" s="31" t="s">
        <v>110</v>
      </c>
      <c r="C83" s="32" t="s">
        <v>111</v>
      </c>
      <c r="D83" s="20">
        <f>D84</f>
        <v>3100000000</v>
      </c>
      <c r="E83" s="20">
        <v>3100000000</v>
      </c>
      <c r="F83" s="20">
        <v>3050000000</v>
      </c>
      <c r="G83" s="20">
        <v>2502600315.1300001</v>
      </c>
      <c r="H83" s="20">
        <v>2502600315.1199999</v>
      </c>
      <c r="I83" s="21">
        <f t="shared" si="18"/>
        <v>100</v>
      </c>
      <c r="J83" s="21">
        <f t="shared" si="18"/>
        <v>98.387096774193552</v>
      </c>
      <c r="K83" s="22">
        <f t="shared" si="18"/>
        <v>82.052469348524596</v>
      </c>
      <c r="L83" s="23">
        <f t="shared" si="18"/>
        <v>99.999999999600405</v>
      </c>
    </row>
    <row r="84" spans="2:12" ht="33.75" x14ac:dyDescent="0.2">
      <c r="B84" s="31" t="s">
        <v>112</v>
      </c>
      <c r="C84" s="32" t="s">
        <v>113</v>
      </c>
      <c r="D84" s="20">
        <f>D85+D87</f>
        <v>3100000000</v>
      </c>
      <c r="E84" s="20">
        <v>3100000000</v>
      </c>
      <c r="F84" s="20">
        <v>3050000000</v>
      </c>
      <c r="G84" s="20">
        <v>2502600315.1300001</v>
      </c>
      <c r="H84" s="20">
        <v>2502600315.1199999</v>
      </c>
      <c r="I84" s="21">
        <f t="shared" si="18"/>
        <v>100</v>
      </c>
      <c r="J84" s="21">
        <f t="shared" si="18"/>
        <v>98.387096774193552</v>
      </c>
      <c r="K84" s="22">
        <f t="shared" si="18"/>
        <v>82.052469348524596</v>
      </c>
      <c r="L84" s="23">
        <f t="shared" si="18"/>
        <v>99.999999999600405</v>
      </c>
    </row>
    <row r="85" spans="2:12" ht="22.5" x14ac:dyDescent="0.2">
      <c r="B85" s="46" t="s">
        <v>114</v>
      </c>
      <c r="C85" s="47" t="s">
        <v>115</v>
      </c>
      <c r="D85" s="48">
        <f>D86</f>
        <v>900000000</v>
      </c>
      <c r="E85" s="48">
        <v>900000000</v>
      </c>
      <c r="F85" s="48">
        <v>850000000</v>
      </c>
      <c r="G85" s="48">
        <v>302600315.13</v>
      </c>
      <c r="H85" s="48">
        <v>302600315.12</v>
      </c>
      <c r="I85" s="49">
        <f t="shared" si="18"/>
        <v>100</v>
      </c>
      <c r="J85" s="49">
        <f t="shared" si="18"/>
        <v>94.444444444444443</v>
      </c>
      <c r="K85" s="50">
        <f t="shared" si="18"/>
        <v>35.600037074117644</v>
      </c>
      <c r="L85" s="51">
        <f t="shared" si="18"/>
        <v>99.999999996695308</v>
      </c>
    </row>
    <row r="86" spans="2:12" ht="22.5" x14ac:dyDescent="0.2">
      <c r="B86" s="46" t="s">
        <v>116</v>
      </c>
      <c r="C86" s="47" t="s">
        <v>117</v>
      </c>
      <c r="D86" s="48">
        <v>900000000</v>
      </c>
      <c r="E86" s="48">
        <v>900000000</v>
      </c>
      <c r="F86" s="48">
        <v>850000000</v>
      </c>
      <c r="G86" s="48">
        <v>302600315.13</v>
      </c>
      <c r="H86" s="48">
        <v>302600315.12</v>
      </c>
      <c r="I86" s="49">
        <f t="shared" si="18"/>
        <v>100</v>
      </c>
      <c r="J86" s="49">
        <f t="shared" si="18"/>
        <v>94.444444444444443</v>
      </c>
      <c r="K86" s="50">
        <f t="shared" si="18"/>
        <v>35.600037074117644</v>
      </c>
      <c r="L86" s="51">
        <f t="shared" si="18"/>
        <v>99.999999996695308</v>
      </c>
    </row>
    <row r="87" spans="2:12" ht="33.75" x14ac:dyDescent="0.2">
      <c r="B87" s="46" t="s">
        <v>118</v>
      </c>
      <c r="C87" s="47" t="s">
        <v>119</v>
      </c>
      <c r="D87" s="48">
        <f>D88</f>
        <v>2200000000</v>
      </c>
      <c r="E87" s="48">
        <v>2200000000</v>
      </c>
      <c r="F87" s="48">
        <v>2200000000</v>
      </c>
      <c r="G87" s="48">
        <v>2200000000</v>
      </c>
      <c r="H87" s="48">
        <v>2200000000</v>
      </c>
      <c r="I87" s="49">
        <f t="shared" si="18"/>
        <v>100</v>
      </c>
      <c r="J87" s="49">
        <f t="shared" si="18"/>
        <v>100</v>
      </c>
      <c r="K87" s="50">
        <f t="shared" si="18"/>
        <v>100</v>
      </c>
      <c r="L87" s="51">
        <f t="shared" si="18"/>
        <v>100</v>
      </c>
    </row>
    <row r="88" spans="2:12" ht="22.5" x14ac:dyDescent="0.2">
      <c r="B88" s="25" t="s">
        <v>120</v>
      </c>
      <c r="C88" s="26" t="s">
        <v>121</v>
      </c>
      <c r="D88" s="45">
        <v>2200000000</v>
      </c>
      <c r="E88" s="45">
        <v>2200000000</v>
      </c>
      <c r="F88" s="45">
        <v>2200000000</v>
      </c>
      <c r="G88" s="45">
        <v>2200000000</v>
      </c>
      <c r="H88" s="45">
        <v>2200000000</v>
      </c>
      <c r="I88" s="28">
        <f t="shared" si="18"/>
        <v>100</v>
      </c>
      <c r="J88" s="28">
        <f t="shared" si="18"/>
        <v>100</v>
      </c>
      <c r="K88" s="29">
        <f t="shared" si="18"/>
        <v>100</v>
      </c>
      <c r="L88" s="30">
        <f t="shared" si="18"/>
        <v>100</v>
      </c>
    </row>
    <row r="89" spans="2:12" ht="33.75" x14ac:dyDescent="0.2">
      <c r="B89" s="31" t="s">
        <v>122</v>
      </c>
      <c r="C89" s="32" t="s">
        <v>123</v>
      </c>
      <c r="D89" s="20">
        <f>D90</f>
        <v>1177003814</v>
      </c>
      <c r="E89" s="20">
        <v>467863200</v>
      </c>
      <c r="F89" s="20">
        <v>52200000</v>
      </c>
      <c r="G89" s="20">
        <v>34800000</v>
      </c>
      <c r="H89" s="20">
        <v>34800000</v>
      </c>
      <c r="I89" s="21">
        <f t="shared" si="18"/>
        <v>39.750355473359576</v>
      </c>
      <c r="J89" s="21">
        <f t="shared" si="18"/>
        <v>11.157107462181253</v>
      </c>
      <c r="K89" s="22">
        <f t="shared" si="18"/>
        <v>66.666666666666657</v>
      </c>
      <c r="L89" s="23">
        <f t="shared" si="18"/>
        <v>100</v>
      </c>
    </row>
    <row r="90" spans="2:12" ht="33.75" x14ac:dyDescent="0.2">
      <c r="B90" s="31" t="s">
        <v>124</v>
      </c>
      <c r="C90" s="32" t="s">
        <v>125</v>
      </c>
      <c r="D90" s="20">
        <f>D91</f>
        <v>1177003814</v>
      </c>
      <c r="E90" s="20">
        <v>467863200</v>
      </c>
      <c r="F90" s="20">
        <v>52200000</v>
      </c>
      <c r="G90" s="20">
        <v>34800000</v>
      </c>
      <c r="H90" s="20">
        <v>34800000</v>
      </c>
      <c r="I90" s="21">
        <f t="shared" ref="I90:L91" si="19">E90/D90*100</f>
        <v>39.750355473359576</v>
      </c>
      <c r="J90" s="21">
        <f t="shared" si="19"/>
        <v>11.157107462181253</v>
      </c>
      <c r="K90" s="22">
        <f t="shared" si="19"/>
        <v>66.666666666666657</v>
      </c>
      <c r="L90" s="23">
        <f t="shared" si="19"/>
        <v>100</v>
      </c>
    </row>
    <row r="91" spans="2:12" ht="33.75" x14ac:dyDescent="0.2">
      <c r="B91" s="46" t="s">
        <v>126</v>
      </c>
      <c r="C91" s="47" t="s">
        <v>127</v>
      </c>
      <c r="D91" s="48">
        <f>D92</f>
        <v>1177003814</v>
      </c>
      <c r="E91" s="48">
        <v>467863200</v>
      </c>
      <c r="F91" s="48">
        <v>52200000</v>
      </c>
      <c r="G91" s="48">
        <v>34800000</v>
      </c>
      <c r="H91" s="48">
        <v>34800000</v>
      </c>
      <c r="I91" s="49">
        <f t="shared" si="19"/>
        <v>39.750355473359576</v>
      </c>
      <c r="J91" s="49">
        <f t="shared" si="19"/>
        <v>11.157107462181253</v>
      </c>
      <c r="K91" s="50">
        <f t="shared" si="19"/>
        <v>66.666666666666657</v>
      </c>
      <c r="L91" s="51">
        <f t="shared" si="19"/>
        <v>100</v>
      </c>
    </row>
    <row r="92" spans="2:12" ht="12.75" customHeight="1" x14ac:dyDescent="0.2">
      <c r="B92" s="25" t="s">
        <v>128</v>
      </c>
      <c r="C92" s="26" t="s">
        <v>85</v>
      </c>
      <c r="D92" s="45">
        <v>1177003814</v>
      </c>
      <c r="E92" s="45">
        <v>467863200</v>
      </c>
      <c r="F92" s="45">
        <v>52200000</v>
      </c>
      <c r="G92" s="45">
        <v>34800000</v>
      </c>
      <c r="H92" s="45">
        <v>34800000</v>
      </c>
      <c r="I92" s="28">
        <f t="shared" si="18"/>
        <v>39.750355473359576</v>
      </c>
      <c r="J92" s="28">
        <f t="shared" si="18"/>
        <v>11.157107462181253</v>
      </c>
      <c r="K92" s="29">
        <f t="shared" si="18"/>
        <v>66.666666666666657</v>
      </c>
      <c r="L92" s="30">
        <f t="shared" si="18"/>
        <v>100</v>
      </c>
    </row>
    <row r="93" spans="2:12" ht="12.75" customHeight="1" x14ac:dyDescent="0.2">
      <c r="B93" s="31" t="s">
        <v>129</v>
      </c>
      <c r="C93" s="32" t="s">
        <v>130</v>
      </c>
      <c r="D93" s="20">
        <f>D94+D113</f>
        <v>13808260422</v>
      </c>
      <c r="E93" s="20">
        <v>12178887675</v>
      </c>
      <c r="F93" s="20">
        <v>11019268690</v>
      </c>
      <c r="G93" s="20">
        <v>7968390298.3900003</v>
      </c>
      <c r="H93" s="20">
        <v>7538186954.3900003</v>
      </c>
      <c r="I93" s="21">
        <f t="shared" si="18"/>
        <v>88.200014359491632</v>
      </c>
      <c r="J93" s="21">
        <f t="shared" si="18"/>
        <v>90.47844913308144</v>
      </c>
      <c r="K93" s="22">
        <f t="shared" si="18"/>
        <v>72.31324076543595</v>
      </c>
      <c r="L93" s="23">
        <f t="shared" si="18"/>
        <v>94.601126100877337</v>
      </c>
    </row>
    <row r="94" spans="2:12" ht="22.5" x14ac:dyDescent="0.2">
      <c r="B94" s="31" t="s">
        <v>131</v>
      </c>
      <c r="C94" s="32" t="s">
        <v>132</v>
      </c>
      <c r="D94" s="20">
        <f>D95+D98+D100</f>
        <v>3622934699</v>
      </c>
      <c r="E94" s="20">
        <v>2417677552</v>
      </c>
      <c r="F94" s="20">
        <v>1514095083</v>
      </c>
      <c r="G94" s="20">
        <v>1504694083</v>
      </c>
      <c r="H94" s="20">
        <v>1504694083</v>
      </c>
      <c r="I94" s="21">
        <f t="shared" si="18"/>
        <v>66.732573255248724</v>
      </c>
      <c r="J94" s="21">
        <f t="shared" si="18"/>
        <v>62.626014033487621</v>
      </c>
      <c r="K94" s="22">
        <f t="shared" si="18"/>
        <v>99.379101081196765</v>
      </c>
      <c r="L94" s="23">
        <f t="shared" si="18"/>
        <v>100</v>
      </c>
    </row>
    <row r="95" spans="2:12" ht="33.75" x14ac:dyDescent="0.2">
      <c r="B95" s="46" t="s">
        <v>133</v>
      </c>
      <c r="C95" s="47" t="s">
        <v>134</v>
      </c>
      <c r="D95" s="48">
        <f>D96+D97</f>
        <v>467051757</v>
      </c>
      <c r="E95" s="48">
        <v>38280860</v>
      </c>
      <c r="F95" s="48">
        <v>38280860</v>
      </c>
      <c r="G95" s="48">
        <v>38280860</v>
      </c>
      <c r="H95" s="48">
        <v>38280860</v>
      </c>
      <c r="I95" s="49">
        <f t="shared" si="18"/>
        <v>8.1962779127282026</v>
      </c>
      <c r="J95" s="49">
        <f t="shared" si="18"/>
        <v>100</v>
      </c>
      <c r="K95" s="50">
        <f t="shared" si="18"/>
        <v>100</v>
      </c>
      <c r="L95" s="51">
        <f t="shared" si="18"/>
        <v>100</v>
      </c>
    </row>
    <row r="96" spans="2:12" ht="22.5" x14ac:dyDescent="0.2">
      <c r="B96" s="25" t="s">
        <v>135</v>
      </c>
      <c r="C96" s="26" t="s">
        <v>9</v>
      </c>
      <c r="D96" s="45">
        <v>428770897</v>
      </c>
      <c r="E96" s="45">
        <v>0</v>
      </c>
      <c r="F96" s="45">
        <v>0</v>
      </c>
      <c r="G96" s="45">
        <v>0</v>
      </c>
      <c r="H96" s="45">
        <v>0</v>
      </c>
      <c r="I96" s="28">
        <f t="shared" si="18"/>
        <v>0</v>
      </c>
      <c r="J96" s="28">
        <v>0</v>
      </c>
      <c r="K96" s="29">
        <v>0</v>
      </c>
      <c r="L96" s="30">
        <v>0</v>
      </c>
    </row>
    <row r="97" spans="2:12" ht="12.75" customHeight="1" x14ac:dyDescent="0.2">
      <c r="B97" s="25" t="s">
        <v>136</v>
      </c>
      <c r="C97" s="26" t="s">
        <v>19</v>
      </c>
      <c r="D97" s="45">
        <v>38280860</v>
      </c>
      <c r="E97" s="45">
        <v>38280860</v>
      </c>
      <c r="F97" s="45">
        <v>38280860</v>
      </c>
      <c r="G97" s="45">
        <v>38280860</v>
      </c>
      <c r="H97" s="45">
        <v>38280860</v>
      </c>
      <c r="I97" s="28">
        <f t="shared" si="18"/>
        <v>100</v>
      </c>
      <c r="J97" s="28">
        <f t="shared" si="18"/>
        <v>100</v>
      </c>
      <c r="K97" s="29">
        <f t="shared" si="18"/>
        <v>100</v>
      </c>
      <c r="L97" s="30">
        <f t="shared" si="18"/>
        <v>100</v>
      </c>
    </row>
    <row r="98" spans="2:12" ht="22.5" x14ac:dyDescent="0.2">
      <c r="B98" s="46" t="s">
        <v>137</v>
      </c>
      <c r="C98" s="47" t="s">
        <v>138</v>
      </c>
      <c r="D98" s="48">
        <f>D99</f>
        <v>400000000</v>
      </c>
      <c r="E98" s="48">
        <v>400000000</v>
      </c>
      <c r="F98" s="48">
        <v>378779585</v>
      </c>
      <c r="G98" s="48">
        <v>378779585</v>
      </c>
      <c r="H98" s="48">
        <v>378779585</v>
      </c>
      <c r="I98" s="49">
        <f t="shared" si="18"/>
        <v>100</v>
      </c>
      <c r="J98" s="49">
        <f t="shared" si="18"/>
        <v>94.694896249999999</v>
      </c>
      <c r="K98" s="50">
        <f t="shared" si="18"/>
        <v>100</v>
      </c>
      <c r="L98" s="51">
        <f t="shared" si="18"/>
        <v>100</v>
      </c>
    </row>
    <row r="99" spans="2:12" ht="12.75" customHeight="1" thickBot="1" x14ac:dyDescent="0.25">
      <c r="B99" s="52" t="s">
        <v>139</v>
      </c>
      <c r="C99" s="53" t="s">
        <v>47</v>
      </c>
      <c r="D99" s="54">
        <v>400000000</v>
      </c>
      <c r="E99" s="54">
        <v>400000000</v>
      </c>
      <c r="F99" s="54">
        <v>378779585</v>
      </c>
      <c r="G99" s="54">
        <v>378779585</v>
      </c>
      <c r="H99" s="54">
        <v>378779585</v>
      </c>
      <c r="I99" s="55">
        <f t="shared" si="18"/>
        <v>100</v>
      </c>
      <c r="J99" s="55">
        <f t="shared" si="18"/>
        <v>94.694896249999999</v>
      </c>
      <c r="K99" s="56">
        <f t="shared" si="18"/>
        <v>100</v>
      </c>
      <c r="L99" s="57">
        <f t="shared" si="18"/>
        <v>100</v>
      </c>
    </row>
    <row r="100" spans="2:12" ht="12.75" customHeight="1" x14ac:dyDescent="0.2">
      <c r="B100" s="58" t="s">
        <v>140</v>
      </c>
      <c r="C100" s="59" t="s">
        <v>141</v>
      </c>
      <c r="D100" s="60">
        <f>D101+D102+D103+D104+D105+D106+D107+D108+D109+D110+D111+D112</f>
        <v>2755882942</v>
      </c>
      <c r="E100" s="60">
        <v>1979396692</v>
      </c>
      <c r="F100" s="60">
        <v>1097034638</v>
      </c>
      <c r="G100" s="60">
        <v>1087633638</v>
      </c>
      <c r="H100" s="60">
        <v>1087633638</v>
      </c>
      <c r="I100" s="61">
        <f t="shared" si="18"/>
        <v>71.824411038427911</v>
      </c>
      <c r="J100" s="61">
        <f t="shared" si="18"/>
        <v>55.422677143687984</v>
      </c>
      <c r="K100" s="62">
        <f t="shared" si="18"/>
        <v>99.143053493995509</v>
      </c>
      <c r="L100" s="63">
        <f t="shared" si="18"/>
        <v>100</v>
      </c>
    </row>
    <row r="101" spans="2:12" ht="12.75" customHeight="1" x14ac:dyDescent="0.2">
      <c r="B101" s="25" t="s">
        <v>142</v>
      </c>
      <c r="C101" s="26" t="s">
        <v>143</v>
      </c>
      <c r="D101" s="45">
        <v>36838000</v>
      </c>
      <c r="E101" s="45">
        <v>34449627</v>
      </c>
      <c r="F101" s="45">
        <v>34449627</v>
      </c>
      <c r="G101" s="45">
        <v>34449627</v>
      </c>
      <c r="H101" s="45">
        <v>34449627</v>
      </c>
      <c r="I101" s="28">
        <f t="shared" si="18"/>
        <v>93.516550844236932</v>
      </c>
      <c r="J101" s="28">
        <f t="shared" si="18"/>
        <v>100</v>
      </c>
      <c r="K101" s="29">
        <f t="shared" si="18"/>
        <v>100</v>
      </c>
      <c r="L101" s="30">
        <f t="shared" si="18"/>
        <v>100</v>
      </c>
    </row>
    <row r="102" spans="2:12" ht="12.75" customHeight="1" x14ac:dyDescent="0.2">
      <c r="B102" s="25" t="s">
        <v>144</v>
      </c>
      <c r="C102" s="26" t="s">
        <v>145</v>
      </c>
      <c r="D102" s="45">
        <v>291854905</v>
      </c>
      <c r="E102" s="45">
        <v>270626304</v>
      </c>
      <c r="F102" s="45">
        <v>270626304</v>
      </c>
      <c r="G102" s="45">
        <v>270626304</v>
      </c>
      <c r="H102" s="45">
        <v>270626304</v>
      </c>
      <c r="I102" s="28">
        <f t="shared" si="18"/>
        <v>92.726316866252418</v>
      </c>
      <c r="J102" s="28">
        <f t="shared" si="18"/>
        <v>100</v>
      </c>
      <c r="K102" s="29">
        <f t="shared" si="18"/>
        <v>100</v>
      </c>
      <c r="L102" s="30">
        <f t="shared" si="18"/>
        <v>100</v>
      </c>
    </row>
    <row r="103" spans="2:12" ht="12.75" customHeight="1" x14ac:dyDescent="0.2">
      <c r="B103" s="25" t="s">
        <v>146</v>
      </c>
      <c r="C103" s="26" t="s">
        <v>147</v>
      </c>
      <c r="D103" s="45">
        <v>20000000</v>
      </c>
      <c r="E103" s="45">
        <v>5075518</v>
      </c>
      <c r="F103" s="45">
        <v>5075518</v>
      </c>
      <c r="G103" s="45">
        <v>5075518</v>
      </c>
      <c r="H103" s="45">
        <v>5075518</v>
      </c>
      <c r="I103" s="28">
        <f t="shared" si="18"/>
        <v>25.377590000000001</v>
      </c>
      <c r="J103" s="28">
        <f t="shared" si="18"/>
        <v>100</v>
      </c>
      <c r="K103" s="29">
        <f t="shared" si="18"/>
        <v>100</v>
      </c>
      <c r="L103" s="30">
        <f t="shared" si="18"/>
        <v>100</v>
      </c>
    </row>
    <row r="104" spans="2:12" ht="12.75" customHeight="1" x14ac:dyDescent="0.2">
      <c r="B104" s="25" t="s">
        <v>148</v>
      </c>
      <c r="C104" s="26" t="s">
        <v>149</v>
      </c>
      <c r="D104" s="45">
        <v>241662899</v>
      </c>
      <c r="E104" s="45">
        <v>295046</v>
      </c>
      <c r="F104" s="45">
        <v>295046</v>
      </c>
      <c r="G104" s="45">
        <v>295046</v>
      </c>
      <c r="H104" s="45">
        <v>295046</v>
      </c>
      <c r="I104" s="28">
        <f t="shared" si="18"/>
        <v>0.12208990342369434</v>
      </c>
      <c r="J104" s="28">
        <f t="shared" si="18"/>
        <v>100</v>
      </c>
      <c r="K104" s="29">
        <f t="shared" si="18"/>
        <v>100</v>
      </c>
      <c r="L104" s="30">
        <f t="shared" si="18"/>
        <v>100</v>
      </c>
    </row>
    <row r="105" spans="2:12" ht="12.75" customHeight="1" x14ac:dyDescent="0.2">
      <c r="B105" s="25" t="s">
        <v>150</v>
      </c>
      <c r="C105" s="26" t="s">
        <v>151</v>
      </c>
      <c r="D105" s="45">
        <v>133287525</v>
      </c>
      <c r="E105" s="45">
        <v>0</v>
      </c>
      <c r="F105" s="45">
        <v>0</v>
      </c>
      <c r="G105" s="45">
        <v>0</v>
      </c>
      <c r="H105" s="45">
        <v>0</v>
      </c>
      <c r="I105" s="28">
        <f t="shared" si="18"/>
        <v>0</v>
      </c>
      <c r="J105" s="28">
        <v>0</v>
      </c>
      <c r="K105" s="29">
        <v>0</v>
      </c>
      <c r="L105" s="30">
        <v>0</v>
      </c>
    </row>
    <row r="106" spans="2:12" ht="12.75" customHeight="1" x14ac:dyDescent="0.2">
      <c r="B106" s="25" t="s">
        <v>152</v>
      </c>
      <c r="C106" s="26" t="s">
        <v>153</v>
      </c>
      <c r="D106" s="45">
        <v>881892004</v>
      </c>
      <c r="E106" s="45">
        <v>881892004</v>
      </c>
      <c r="F106" s="45">
        <v>0</v>
      </c>
      <c r="G106" s="45">
        <v>0</v>
      </c>
      <c r="H106" s="45">
        <v>0</v>
      </c>
      <c r="I106" s="28">
        <f t="shared" si="18"/>
        <v>100</v>
      </c>
      <c r="J106" s="28">
        <f t="shared" si="18"/>
        <v>0</v>
      </c>
      <c r="K106" s="29">
        <v>0</v>
      </c>
      <c r="L106" s="30">
        <v>0</v>
      </c>
    </row>
    <row r="107" spans="2:12" ht="22.5" x14ac:dyDescent="0.2">
      <c r="B107" s="25" t="s">
        <v>154</v>
      </c>
      <c r="C107" s="26" t="s">
        <v>155</v>
      </c>
      <c r="D107" s="45">
        <v>100000000</v>
      </c>
      <c r="E107" s="45">
        <v>19758462</v>
      </c>
      <c r="F107" s="45">
        <v>19288412</v>
      </c>
      <c r="G107" s="45">
        <v>9887412</v>
      </c>
      <c r="H107" s="45">
        <v>9887412</v>
      </c>
      <c r="I107" s="28">
        <f t="shared" si="18"/>
        <v>19.758461999999998</v>
      </c>
      <c r="J107" s="28">
        <f t="shared" si="18"/>
        <v>97.621019287837285</v>
      </c>
      <c r="K107" s="29">
        <f t="shared" si="18"/>
        <v>51.260891772738994</v>
      </c>
      <c r="L107" s="30">
        <f t="shared" si="18"/>
        <v>100</v>
      </c>
    </row>
    <row r="108" spans="2:12" ht="22.5" x14ac:dyDescent="0.2">
      <c r="B108" s="25" t="s">
        <v>156</v>
      </c>
      <c r="C108" s="26" t="s">
        <v>157</v>
      </c>
      <c r="D108" s="45">
        <v>248683237</v>
      </c>
      <c r="E108" s="45">
        <v>248683237</v>
      </c>
      <c r="F108" s="45">
        <v>248683237</v>
      </c>
      <c r="G108" s="45">
        <v>248683237</v>
      </c>
      <c r="H108" s="45">
        <v>248683237</v>
      </c>
      <c r="I108" s="28">
        <f t="shared" si="18"/>
        <v>100</v>
      </c>
      <c r="J108" s="28">
        <f t="shared" si="18"/>
        <v>100</v>
      </c>
      <c r="K108" s="29">
        <f t="shared" si="18"/>
        <v>100</v>
      </c>
      <c r="L108" s="30">
        <f t="shared" si="18"/>
        <v>100</v>
      </c>
    </row>
    <row r="109" spans="2:12" ht="12.75" customHeight="1" x14ac:dyDescent="0.2">
      <c r="B109" s="25" t="s">
        <v>158</v>
      </c>
      <c r="C109" s="26" t="s">
        <v>159</v>
      </c>
      <c r="D109" s="45">
        <v>458319346</v>
      </c>
      <c r="E109" s="45">
        <v>458319346</v>
      </c>
      <c r="F109" s="45">
        <v>458319346</v>
      </c>
      <c r="G109" s="45">
        <v>458319346</v>
      </c>
      <c r="H109" s="45">
        <v>458319346</v>
      </c>
      <c r="I109" s="28">
        <f t="shared" si="18"/>
        <v>100</v>
      </c>
      <c r="J109" s="28">
        <f t="shared" si="18"/>
        <v>100</v>
      </c>
      <c r="K109" s="29">
        <f t="shared" si="18"/>
        <v>100</v>
      </c>
      <c r="L109" s="30">
        <f t="shared" si="18"/>
        <v>100</v>
      </c>
    </row>
    <row r="110" spans="2:12" ht="12.75" customHeight="1" x14ac:dyDescent="0.2">
      <c r="B110" s="25" t="s">
        <v>160</v>
      </c>
      <c r="C110" s="26" t="s">
        <v>161</v>
      </c>
      <c r="D110" s="45">
        <v>40000000</v>
      </c>
      <c r="E110" s="45">
        <v>39229876</v>
      </c>
      <c r="F110" s="45">
        <v>39229876</v>
      </c>
      <c r="G110" s="45">
        <v>39229876</v>
      </c>
      <c r="H110" s="45">
        <v>39229876</v>
      </c>
      <c r="I110" s="28">
        <f t="shared" si="18"/>
        <v>98.074690000000004</v>
      </c>
      <c r="J110" s="28">
        <f t="shared" si="18"/>
        <v>100</v>
      </c>
      <c r="K110" s="29">
        <f t="shared" si="18"/>
        <v>100</v>
      </c>
      <c r="L110" s="30">
        <f t="shared" si="18"/>
        <v>100</v>
      </c>
    </row>
    <row r="111" spans="2:12" ht="22.5" x14ac:dyDescent="0.2">
      <c r="B111" s="25" t="s">
        <v>162</v>
      </c>
      <c r="C111" s="26" t="s">
        <v>163</v>
      </c>
      <c r="D111" s="45">
        <v>31720835</v>
      </c>
      <c r="E111" s="45">
        <v>21067272</v>
      </c>
      <c r="F111" s="45">
        <v>21067272</v>
      </c>
      <c r="G111" s="45">
        <v>21067272</v>
      </c>
      <c r="H111" s="45">
        <v>21067272</v>
      </c>
      <c r="I111" s="28">
        <f t="shared" si="18"/>
        <v>66.414619917792209</v>
      </c>
      <c r="J111" s="28">
        <f t="shared" si="18"/>
        <v>100</v>
      </c>
      <c r="K111" s="29">
        <f t="shared" si="18"/>
        <v>100</v>
      </c>
      <c r="L111" s="30">
        <f t="shared" si="18"/>
        <v>100</v>
      </c>
    </row>
    <row r="112" spans="2:12" ht="12.75" customHeight="1" x14ac:dyDescent="0.2">
      <c r="B112" s="25" t="s">
        <v>164</v>
      </c>
      <c r="C112" s="26" t="s">
        <v>165</v>
      </c>
      <c r="D112" s="45">
        <v>271624191</v>
      </c>
      <c r="E112" s="45">
        <v>0</v>
      </c>
      <c r="F112" s="45">
        <v>0</v>
      </c>
      <c r="G112" s="45">
        <v>0</v>
      </c>
      <c r="H112" s="45">
        <v>0</v>
      </c>
      <c r="I112" s="28">
        <f t="shared" si="18"/>
        <v>0</v>
      </c>
      <c r="J112" s="28">
        <v>0</v>
      </c>
      <c r="K112" s="29">
        <v>0</v>
      </c>
      <c r="L112" s="30">
        <v>0</v>
      </c>
    </row>
    <row r="113" spans="2:12" ht="22.5" x14ac:dyDescent="0.2">
      <c r="B113" s="31" t="s">
        <v>166</v>
      </c>
      <c r="C113" s="32" t="s">
        <v>167</v>
      </c>
      <c r="D113" s="20">
        <f>D114+D123+D127+D136</f>
        <v>10185325723</v>
      </c>
      <c r="E113" s="20">
        <v>9761210123</v>
      </c>
      <c r="F113" s="20">
        <v>9505173607</v>
      </c>
      <c r="G113" s="20">
        <v>6463696215.3900003</v>
      </c>
      <c r="H113" s="20">
        <v>6033492871.3900003</v>
      </c>
      <c r="I113" s="21">
        <f t="shared" si="18"/>
        <v>95.836013383035137</v>
      </c>
      <c r="J113" s="21">
        <f t="shared" si="18"/>
        <v>97.377000261507433</v>
      </c>
      <c r="K113" s="22">
        <f t="shared" si="18"/>
        <v>68.001874375338815</v>
      </c>
      <c r="L113" s="23">
        <f t="shared" si="18"/>
        <v>93.344313691975657</v>
      </c>
    </row>
    <row r="114" spans="2:12" ht="22.5" x14ac:dyDescent="0.2">
      <c r="B114" s="46" t="s">
        <v>168</v>
      </c>
      <c r="C114" s="47" t="s">
        <v>169</v>
      </c>
      <c r="D114" s="48">
        <f>D115+D116+D117+D118+D119+D120+D121+D122</f>
        <v>7597357554</v>
      </c>
      <c r="E114" s="48">
        <v>7556440367</v>
      </c>
      <c r="F114" s="48">
        <v>7523565367</v>
      </c>
      <c r="G114" s="48">
        <v>5148881006.3000002</v>
      </c>
      <c r="H114" s="48">
        <v>4718677662.3000002</v>
      </c>
      <c r="I114" s="49">
        <f t="shared" si="18"/>
        <v>99.46142870453086</v>
      </c>
      <c r="J114" s="49">
        <f t="shared" si="18"/>
        <v>99.564940654549858</v>
      </c>
      <c r="K114" s="50">
        <f t="shared" si="18"/>
        <v>68.436715242538014</v>
      </c>
      <c r="L114" s="51">
        <f t="shared" si="18"/>
        <v>91.644721572053854</v>
      </c>
    </row>
    <row r="115" spans="2:12" ht="22.5" x14ac:dyDescent="0.2">
      <c r="B115" s="25" t="s">
        <v>170</v>
      </c>
      <c r="C115" s="26" t="s">
        <v>171</v>
      </c>
      <c r="D115" s="45">
        <v>582569017</v>
      </c>
      <c r="E115" s="45">
        <v>582569017</v>
      </c>
      <c r="F115" s="45">
        <v>582569017</v>
      </c>
      <c r="G115" s="45">
        <v>163837647.61000001</v>
      </c>
      <c r="H115" s="45">
        <v>163837647.61000001</v>
      </c>
      <c r="I115" s="28">
        <f t="shared" si="18"/>
        <v>100</v>
      </c>
      <c r="J115" s="28">
        <f t="shared" si="18"/>
        <v>100</v>
      </c>
      <c r="K115" s="29">
        <f t="shared" si="18"/>
        <v>28.123302618065598</v>
      </c>
      <c r="L115" s="30">
        <f t="shared" si="18"/>
        <v>100</v>
      </c>
    </row>
    <row r="116" spans="2:12" ht="12.75" customHeight="1" x14ac:dyDescent="0.2">
      <c r="B116" s="25" t="s">
        <v>172</v>
      </c>
      <c r="C116" s="26" t="s">
        <v>173</v>
      </c>
      <c r="D116" s="45">
        <v>190000000</v>
      </c>
      <c r="E116" s="45">
        <v>190000000</v>
      </c>
      <c r="F116" s="45">
        <v>190000000</v>
      </c>
      <c r="G116" s="45">
        <v>113477436</v>
      </c>
      <c r="H116" s="45">
        <v>113477436</v>
      </c>
      <c r="I116" s="28">
        <f t="shared" si="18"/>
        <v>100</v>
      </c>
      <c r="J116" s="28">
        <f t="shared" si="18"/>
        <v>100</v>
      </c>
      <c r="K116" s="29">
        <f t="shared" si="18"/>
        <v>59.724966315789473</v>
      </c>
      <c r="L116" s="30">
        <f t="shared" si="18"/>
        <v>100</v>
      </c>
    </row>
    <row r="117" spans="2:12" ht="12.75" customHeight="1" x14ac:dyDescent="0.2">
      <c r="B117" s="25" t="s">
        <v>174</v>
      </c>
      <c r="C117" s="26" t="s">
        <v>175</v>
      </c>
      <c r="D117" s="45">
        <v>2645939721</v>
      </c>
      <c r="E117" s="45">
        <v>2645939721</v>
      </c>
      <c r="F117" s="45">
        <v>2645939721</v>
      </c>
      <c r="G117" s="45">
        <v>1854894989</v>
      </c>
      <c r="H117" s="45">
        <v>1639411217</v>
      </c>
      <c r="I117" s="28">
        <f t="shared" si="18"/>
        <v>100</v>
      </c>
      <c r="J117" s="28">
        <f t="shared" si="18"/>
        <v>100</v>
      </c>
      <c r="K117" s="29">
        <f t="shared" si="18"/>
        <v>70.103448475347946</v>
      </c>
      <c r="L117" s="30">
        <f t="shared" si="18"/>
        <v>88.38296651412216</v>
      </c>
    </row>
    <row r="118" spans="2:12" ht="12.75" customHeight="1" x14ac:dyDescent="0.2">
      <c r="B118" s="25" t="s">
        <v>176</v>
      </c>
      <c r="C118" s="26" t="s">
        <v>177</v>
      </c>
      <c r="D118" s="45">
        <v>3653060854</v>
      </c>
      <c r="E118" s="45">
        <v>3653060854</v>
      </c>
      <c r="F118" s="45">
        <v>3623060854</v>
      </c>
      <c r="G118" s="45">
        <v>2637293453</v>
      </c>
      <c r="H118" s="45">
        <v>2422573881</v>
      </c>
      <c r="I118" s="28">
        <f t="shared" si="18"/>
        <v>100</v>
      </c>
      <c r="J118" s="28">
        <f t="shared" si="18"/>
        <v>99.178770866432444</v>
      </c>
      <c r="K118" s="29">
        <f t="shared" si="18"/>
        <v>72.791861889052328</v>
      </c>
      <c r="L118" s="30">
        <f t="shared" si="18"/>
        <v>91.858335986245663</v>
      </c>
    </row>
    <row r="119" spans="2:12" ht="12.75" customHeight="1" x14ac:dyDescent="0.2">
      <c r="B119" s="25" t="s">
        <v>178</v>
      </c>
      <c r="C119" s="26" t="s">
        <v>179</v>
      </c>
      <c r="D119" s="45">
        <v>184476709</v>
      </c>
      <c r="E119" s="45">
        <v>184476709</v>
      </c>
      <c r="F119" s="45">
        <v>184476709</v>
      </c>
      <c r="G119" s="45">
        <v>143608960</v>
      </c>
      <c r="H119" s="45">
        <v>143608960</v>
      </c>
      <c r="I119" s="28">
        <f t="shared" si="18"/>
        <v>100</v>
      </c>
      <c r="J119" s="28">
        <f t="shared" si="18"/>
        <v>100</v>
      </c>
      <c r="K119" s="29">
        <f t="shared" si="18"/>
        <v>77.846661932808004</v>
      </c>
      <c r="L119" s="30">
        <f t="shared" si="18"/>
        <v>100</v>
      </c>
    </row>
    <row r="120" spans="2:12" ht="12.75" customHeight="1" x14ac:dyDescent="0.2">
      <c r="B120" s="25" t="s">
        <v>180</v>
      </c>
      <c r="C120" s="26" t="s">
        <v>181</v>
      </c>
      <c r="D120" s="45">
        <v>143199384</v>
      </c>
      <c r="E120" s="45">
        <v>143199384</v>
      </c>
      <c r="F120" s="45">
        <v>140339384</v>
      </c>
      <c r="G120" s="45">
        <v>95739384</v>
      </c>
      <c r="H120" s="45">
        <v>95739384</v>
      </c>
      <c r="I120" s="28">
        <f t="shared" si="18"/>
        <v>100</v>
      </c>
      <c r="J120" s="28">
        <f t="shared" si="18"/>
        <v>98.002784704716333</v>
      </c>
      <c r="K120" s="29">
        <f t="shared" si="18"/>
        <v>68.219897559191224</v>
      </c>
      <c r="L120" s="30">
        <f t="shared" si="18"/>
        <v>100</v>
      </c>
    </row>
    <row r="121" spans="2:12" ht="22.5" x14ac:dyDescent="0.2">
      <c r="B121" s="25" t="s">
        <v>182</v>
      </c>
      <c r="C121" s="26" t="s">
        <v>183</v>
      </c>
      <c r="D121" s="45">
        <v>26000000</v>
      </c>
      <c r="E121" s="45">
        <v>26000000</v>
      </c>
      <c r="F121" s="45">
        <v>26000000</v>
      </c>
      <c r="G121" s="45">
        <v>9325160</v>
      </c>
      <c r="H121" s="45">
        <v>9325160</v>
      </c>
      <c r="I121" s="28">
        <f t="shared" si="18"/>
        <v>100</v>
      </c>
      <c r="J121" s="28">
        <f t="shared" si="18"/>
        <v>100</v>
      </c>
      <c r="K121" s="29">
        <f t="shared" si="18"/>
        <v>35.866</v>
      </c>
      <c r="L121" s="30">
        <f t="shared" si="18"/>
        <v>100</v>
      </c>
    </row>
    <row r="122" spans="2:12" ht="12.75" customHeight="1" x14ac:dyDescent="0.2">
      <c r="B122" s="25" t="s">
        <v>184</v>
      </c>
      <c r="C122" s="26" t="s">
        <v>81</v>
      </c>
      <c r="D122" s="45">
        <v>172111869</v>
      </c>
      <c r="E122" s="45">
        <v>131194682</v>
      </c>
      <c r="F122" s="45">
        <v>131179682</v>
      </c>
      <c r="G122" s="45">
        <v>130703976.69</v>
      </c>
      <c r="H122" s="45">
        <v>130703976.69</v>
      </c>
      <c r="I122" s="28">
        <f t="shared" si="18"/>
        <v>76.226400167672338</v>
      </c>
      <c r="J122" s="28">
        <f t="shared" si="18"/>
        <v>99.988566609734988</v>
      </c>
      <c r="K122" s="29">
        <f t="shared" si="18"/>
        <v>99.637363574337684</v>
      </c>
      <c r="L122" s="30">
        <f t="shared" si="18"/>
        <v>100</v>
      </c>
    </row>
    <row r="123" spans="2:12" ht="22.5" x14ac:dyDescent="0.2">
      <c r="B123" s="46" t="s">
        <v>185</v>
      </c>
      <c r="C123" s="47" t="s">
        <v>186</v>
      </c>
      <c r="D123" s="48">
        <f>D124+D125+D126</f>
        <v>1215071749</v>
      </c>
      <c r="E123" s="48">
        <v>1205216304</v>
      </c>
      <c r="F123" s="48">
        <v>1023503262</v>
      </c>
      <c r="G123" s="48">
        <v>574511421.09000003</v>
      </c>
      <c r="H123" s="48">
        <v>574511421.09000003</v>
      </c>
      <c r="I123" s="49">
        <f t="shared" si="18"/>
        <v>99.18890016098959</v>
      </c>
      <c r="J123" s="49">
        <f t="shared" si="18"/>
        <v>84.922785943327227</v>
      </c>
      <c r="K123" s="50">
        <f t="shared" si="18"/>
        <v>56.131860290055435</v>
      </c>
      <c r="L123" s="51">
        <f t="shared" si="18"/>
        <v>100</v>
      </c>
    </row>
    <row r="124" spans="2:12" ht="12.75" customHeight="1" x14ac:dyDescent="0.2">
      <c r="B124" s="25" t="s">
        <v>187</v>
      </c>
      <c r="C124" s="26" t="s">
        <v>85</v>
      </c>
      <c r="D124" s="45">
        <v>1136755749</v>
      </c>
      <c r="E124" s="45">
        <v>1136755749</v>
      </c>
      <c r="F124" s="45">
        <v>1020911307</v>
      </c>
      <c r="G124" s="45">
        <v>571919466.09000003</v>
      </c>
      <c r="H124" s="45">
        <v>571919466.09000003</v>
      </c>
      <c r="I124" s="28">
        <f t="shared" si="18"/>
        <v>100</v>
      </c>
      <c r="J124" s="28">
        <f t="shared" si="18"/>
        <v>89.809205530571717</v>
      </c>
      <c r="K124" s="29">
        <f t="shared" si="18"/>
        <v>56.020485047874978</v>
      </c>
      <c r="L124" s="30">
        <f t="shared" si="18"/>
        <v>100</v>
      </c>
    </row>
    <row r="125" spans="2:12" ht="12.75" customHeight="1" x14ac:dyDescent="0.2">
      <c r="B125" s="25" t="s">
        <v>188</v>
      </c>
      <c r="C125" s="26" t="s">
        <v>189</v>
      </c>
      <c r="D125" s="45">
        <v>65000000</v>
      </c>
      <c r="E125" s="45">
        <v>55144555</v>
      </c>
      <c r="F125" s="45">
        <v>2591955</v>
      </c>
      <c r="G125" s="45">
        <v>2591955</v>
      </c>
      <c r="H125" s="45">
        <v>2591955</v>
      </c>
      <c r="I125" s="28">
        <f t="shared" si="18"/>
        <v>84.83777692307693</v>
      </c>
      <c r="J125" s="28">
        <f t="shared" si="18"/>
        <v>4.7002918057820944</v>
      </c>
      <c r="K125" s="29">
        <f t="shared" si="18"/>
        <v>100</v>
      </c>
      <c r="L125" s="30">
        <f t="shared" si="18"/>
        <v>100</v>
      </c>
    </row>
    <row r="126" spans="2:12" ht="12.75" customHeight="1" x14ac:dyDescent="0.2">
      <c r="B126" s="25" t="s">
        <v>190</v>
      </c>
      <c r="C126" s="26" t="s">
        <v>191</v>
      </c>
      <c r="D126" s="45">
        <v>13316000</v>
      </c>
      <c r="E126" s="45">
        <v>13316000</v>
      </c>
      <c r="F126" s="45">
        <v>0</v>
      </c>
      <c r="G126" s="45">
        <v>0</v>
      </c>
      <c r="H126" s="45">
        <v>0</v>
      </c>
      <c r="I126" s="28">
        <f t="shared" si="18"/>
        <v>100</v>
      </c>
      <c r="J126" s="28">
        <f t="shared" si="18"/>
        <v>0</v>
      </c>
      <c r="K126" s="29">
        <v>0</v>
      </c>
      <c r="L126" s="30">
        <v>0</v>
      </c>
    </row>
    <row r="127" spans="2:12" ht="23.25" thickBot="1" x14ac:dyDescent="0.25">
      <c r="B127" s="33" t="s">
        <v>192</v>
      </c>
      <c r="C127" s="34" t="s">
        <v>193</v>
      </c>
      <c r="D127" s="35">
        <f>D128+D129+D130+D131+D132+D133+D134+D135</f>
        <v>1057638720</v>
      </c>
      <c r="E127" s="35">
        <v>735097452</v>
      </c>
      <c r="F127" s="35">
        <v>698446159</v>
      </c>
      <c r="G127" s="35">
        <v>640233194</v>
      </c>
      <c r="H127" s="35">
        <v>640233194</v>
      </c>
      <c r="I127" s="36">
        <f t="shared" si="18"/>
        <v>69.503644117719148</v>
      </c>
      <c r="J127" s="36">
        <f t="shared" si="18"/>
        <v>95.014090594344765</v>
      </c>
      <c r="K127" s="37">
        <f t="shared" si="18"/>
        <v>91.665361137736596</v>
      </c>
      <c r="L127" s="38">
        <f t="shared" si="18"/>
        <v>100</v>
      </c>
    </row>
    <row r="128" spans="2:12" ht="12.75" customHeight="1" x14ac:dyDescent="0.2">
      <c r="B128" s="39" t="s">
        <v>194</v>
      </c>
      <c r="C128" s="40" t="s">
        <v>195</v>
      </c>
      <c r="D128" s="41">
        <v>58882300</v>
      </c>
      <c r="E128" s="41">
        <v>53175005</v>
      </c>
      <c r="F128" s="41">
        <v>53175005</v>
      </c>
      <c r="G128" s="41">
        <v>53175005</v>
      </c>
      <c r="H128" s="41">
        <v>53175005</v>
      </c>
      <c r="I128" s="42">
        <f t="shared" si="18"/>
        <v>90.307282494060175</v>
      </c>
      <c r="J128" s="42">
        <f t="shared" si="18"/>
        <v>100</v>
      </c>
      <c r="K128" s="43">
        <f t="shared" si="18"/>
        <v>100</v>
      </c>
      <c r="L128" s="44">
        <f t="shared" si="18"/>
        <v>100</v>
      </c>
    </row>
    <row r="129" spans="2:12" ht="22.5" x14ac:dyDescent="0.2">
      <c r="B129" s="25" t="s">
        <v>196</v>
      </c>
      <c r="C129" s="26" t="s">
        <v>197</v>
      </c>
      <c r="D129" s="45">
        <v>119790100</v>
      </c>
      <c r="E129" s="45">
        <v>116486050</v>
      </c>
      <c r="F129" s="45">
        <v>116486050</v>
      </c>
      <c r="G129" s="45">
        <v>116486050</v>
      </c>
      <c r="H129" s="45">
        <v>116486050</v>
      </c>
      <c r="I129" s="28">
        <f t="shared" si="18"/>
        <v>97.241800449285876</v>
      </c>
      <c r="J129" s="28">
        <f t="shared" si="18"/>
        <v>100</v>
      </c>
      <c r="K129" s="29">
        <f t="shared" si="18"/>
        <v>100</v>
      </c>
      <c r="L129" s="30">
        <f t="shared" si="18"/>
        <v>100</v>
      </c>
    </row>
    <row r="130" spans="2:12" ht="12.75" customHeight="1" x14ac:dyDescent="0.2">
      <c r="B130" s="25" t="s">
        <v>198</v>
      </c>
      <c r="C130" s="26" t="s">
        <v>199</v>
      </c>
      <c r="D130" s="45">
        <v>25000000</v>
      </c>
      <c r="E130" s="45">
        <v>0</v>
      </c>
      <c r="F130" s="45">
        <v>0</v>
      </c>
      <c r="G130" s="45">
        <v>0</v>
      </c>
      <c r="H130" s="45">
        <v>0</v>
      </c>
      <c r="I130" s="28">
        <f t="shared" si="18"/>
        <v>0</v>
      </c>
      <c r="J130" s="28">
        <v>0</v>
      </c>
      <c r="K130" s="29">
        <v>0</v>
      </c>
      <c r="L130" s="30">
        <v>0</v>
      </c>
    </row>
    <row r="131" spans="2:12" ht="12.75" customHeight="1" x14ac:dyDescent="0.2">
      <c r="B131" s="25" t="s">
        <v>200</v>
      </c>
      <c r="C131" s="26" t="s">
        <v>201</v>
      </c>
      <c r="D131" s="45">
        <v>348000000</v>
      </c>
      <c r="E131" s="45">
        <v>135799675</v>
      </c>
      <c r="F131" s="45">
        <v>135799675</v>
      </c>
      <c r="G131" s="45">
        <v>135799675</v>
      </c>
      <c r="H131" s="45">
        <v>135799675</v>
      </c>
      <c r="I131" s="28">
        <f t="shared" si="18"/>
        <v>39.022895114942528</v>
      </c>
      <c r="J131" s="28">
        <f t="shared" si="18"/>
        <v>100</v>
      </c>
      <c r="K131" s="29">
        <f t="shared" si="18"/>
        <v>100</v>
      </c>
      <c r="L131" s="30">
        <f t="shared" si="18"/>
        <v>100</v>
      </c>
    </row>
    <row r="132" spans="2:12" ht="22.5" x14ac:dyDescent="0.2">
      <c r="B132" s="25" t="s">
        <v>202</v>
      </c>
      <c r="C132" s="26" t="s">
        <v>203</v>
      </c>
      <c r="D132" s="45">
        <v>209004817</v>
      </c>
      <c r="E132" s="45">
        <v>184209900</v>
      </c>
      <c r="F132" s="45">
        <v>147558607</v>
      </c>
      <c r="G132" s="45">
        <v>147558061</v>
      </c>
      <c r="H132" s="45">
        <v>147558061</v>
      </c>
      <c r="I132" s="28">
        <f t="shared" si="18"/>
        <v>88.13667677333963</v>
      </c>
      <c r="J132" s="28">
        <f t="shared" si="18"/>
        <v>80.103516151954906</v>
      </c>
      <c r="K132" s="29">
        <f t="shared" si="18"/>
        <v>99.999629977531569</v>
      </c>
      <c r="L132" s="30">
        <f t="shared" si="18"/>
        <v>100</v>
      </c>
    </row>
    <row r="133" spans="2:12" ht="22.5" x14ac:dyDescent="0.2">
      <c r="B133" s="25" t="s">
        <v>204</v>
      </c>
      <c r="C133" s="26" t="s">
        <v>205</v>
      </c>
      <c r="D133" s="45">
        <v>1000000</v>
      </c>
      <c r="E133" s="45">
        <v>1000000</v>
      </c>
      <c r="F133" s="45">
        <v>1000000</v>
      </c>
      <c r="G133" s="45">
        <v>1000000</v>
      </c>
      <c r="H133" s="45">
        <v>1000000</v>
      </c>
      <c r="I133" s="28">
        <f t="shared" si="18"/>
        <v>100</v>
      </c>
      <c r="J133" s="28">
        <f t="shared" si="18"/>
        <v>100</v>
      </c>
      <c r="K133" s="29">
        <f t="shared" si="18"/>
        <v>100</v>
      </c>
      <c r="L133" s="30">
        <f t="shared" si="18"/>
        <v>100</v>
      </c>
    </row>
    <row r="134" spans="2:12" ht="22.5" x14ac:dyDescent="0.2">
      <c r="B134" s="25" t="s">
        <v>206</v>
      </c>
      <c r="C134" s="26" t="s">
        <v>207</v>
      </c>
      <c r="D134" s="45">
        <v>58212420</v>
      </c>
      <c r="E134" s="45">
        <v>58212419</v>
      </c>
      <c r="F134" s="45">
        <v>58212419</v>
      </c>
      <c r="G134" s="45">
        <v>0</v>
      </c>
      <c r="H134" s="45">
        <v>0</v>
      </c>
      <c r="I134" s="28">
        <f t="shared" si="18"/>
        <v>99.999998282153541</v>
      </c>
      <c r="J134" s="28">
        <f t="shared" si="18"/>
        <v>100</v>
      </c>
      <c r="K134" s="29">
        <f t="shared" si="18"/>
        <v>0</v>
      </c>
      <c r="L134" s="30">
        <v>0</v>
      </c>
    </row>
    <row r="135" spans="2:12" ht="12.75" customHeight="1" x14ac:dyDescent="0.2">
      <c r="B135" s="25" t="s">
        <v>208</v>
      </c>
      <c r="C135" s="26" t="s">
        <v>209</v>
      </c>
      <c r="D135" s="45">
        <v>237749083</v>
      </c>
      <c r="E135" s="45">
        <v>186214403</v>
      </c>
      <c r="F135" s="45">
        <v>186214403</v>
      </c>
      <c r="G135" s="45">
        <v>186214403</v>
      </c>
      <c r="H135" s="45">
        <v>186214403</v>
      </c>
      <c r="I135" s="28">
        <f t="shared" si="18"/>
        <v>78.323920601620159</v>
      </c>
      <c r="J135" s="28">
        <f t="shared" si="18"/>
        <v>100</v>
      </c>
      <c r="K135" s="29">
        <f t="shared" si="18"/>
        <v>100</v>
      </c>
      <c r="L135" s="30">
        <f t="shared" si="18"/>
        <v>100</v>
      </c>
    </row>
    <row r="136" spans="2:12" ht="22.5" x14ac:dyDescent="0.2">
      <c r="B136" s="46" t="s">
        <v>210</v>
      </c>
      <c r="C136" s="47" t="s">
        <v>211</v>
      </c>
      <c r="D136" s="48">
        <f>D137+D138+D139</f>
        <v>315257700</v>
      </c>
      <c r="E136" s="48">
        <v>264456000</v>
      </c>
      <c r="F136" s="48">
        <v>259658819</v>
      </c>
      <c r="G136" s="48">
        <v>100070594</v>
      </c>
      <c r="H136" s="48">
        <v>100070594</v>
      </c>
      <c r="I136" s="49">
        <f t="shared" si="18"/>
        <v>83.885659255903974</v>
      </c>
      <c r="J136" s="49">
        <f t="shared" si="18"/>
        <v>98.186019224370028</v>
      </c>
      <c r="K136" s="50">
        <f t="shared" si="18"/>
        <v>38.539262554375249</v>
      </c>
      <c r="L136" s="51">
        <f t="shared" si="18"/>
        <v>100</v>
      </c>
    </row>
    <row r="137" spans="2:12" ht="12.75" customHeight="1" x14ac:dyDescent="0.2">
      <c r="B137" s="25" t="s">
        <v>212</v>
      </c>
      <c r="C137" s="26" t="s">
        <v>213</v>
      </c>
      <c r="D137" s="45">
        <v>93000000</v>
      </c>
      <c r="E137" s="45">
        <v>93000000</v>
      </c>
      <c r="F137" s="45">
        <v>88246564</v>
      </c>
      <c r="G137" s="45">
        <v>28600000</v>
      </c>
      <c r="H137" s="45">
        <v>28600000</v>
      </c>
      <c r="I137" s="28">
        <f t="shared" si="18"/>
        <v>100</v>
      </c>
      <c r="J137" s="28">
        <f t="shared" si="18"/>
        <v>94.888778494623665</v>
      </c>
      <c r="K137" s="29">
        <f t="shared" si="18"/>
        <v>32.40919385824472</v>
      </c>
      <c r="L137" s="30">
        <f t="shared" si="18"/>
        <v>100</v>
      </c>
    </row>
    <row r="138" spans="2:12" ht="12.75" customHeight="1" x14ac:dyDescent="0.2">
      <c r="B138" s="25" t="s">
        <v>214</v>
      </c>
      <c r="C138" s="26" t="s">
        <v>215</v>
      </c>
      <c r="D138" s="45">
        <v>21506000</v>
      </c>
      <c r="E138" s="45">
        <v>21506000</v>
      </c>
      <c r="F138" s="45">
        <v>21506000</v>
      </c>
      <c r="G138" s="45">
        <v>2095000</v>
      </c>
      <c r="H138" s="45">
        <v>2095000</v>
      </c>
      <c r="I138" s="28">
        <f t="shared" si="18"/>
        <v>100</v>
      </c>
      <c r="J138" s="28">
        <f t="shared" si="18"/>
        <v>100</v>
      </c>
      <c r="K138" s="29">
        <f t="shared" si="18"/>
        <v>9.7414674974425743</v>
      </c>
      <c r="L138" s="30">
        <f t="shared" si="18"/>
        <v>100</v>
      </c>
    </row>
    <row r="139" spans="2:12" ht="22.5" x14ac:dyDescent="0.2">
      <c r="B139" s="25" t="s">
        <v>216</v>
      </c>
      <c r="C139" s="26" t="s">
        <v>217</v>
      </c>
      <c r="D139" s="45">
        <v>200751700</v>
      </c>
      <c r="E139" s="45">
        <v>149950000</v>
      </c>
      <c r="F139" s="45">
        <v>149906255</v>
      </c>
      <c r="G139" s="45">
        <v>69375594</v>
      </c>
      <c r="H139" s="45">
        <v>69375594</v>
      </c>
      <c r="I139" s="28">
        <f t="shared" si="18"/>
        <v>74.694261617709827</v>
      </c>
      <c r="J139" s="28">
        <f t="shared" si="18"/>
        <v>99.970826942314105</v>
      </c>
      <c r="K139" s="29">
        <f t="shared" si="18"/>
        <v>46.279319031750873</v>
      </c>
      <c r="L139" s="30">
        <f t="shared" ref="L139:L206" si="20">H139/G139*100</f>
        <v>100</v>
      </c>
    </row>
    <row r="140" spans="2:12" x14ac:dyDescent="0.2">
      <c r="B140" s="25"/>
      <c r="C140" s="26"/>
      <c r="D140" s="45"/>
      <c r="E140" s="45"/>
      <c r="F140" s="45"/>
      <c r="G140" s="45"/>
      <c r="H140" s="45"/>
      <c r="I140" s="28"/>
      <c r="J140" s="28"/>
      <c r="K140" s="29"/>
      <c r="L140" s="30"/>
    </row>
    <row r="141" spans="2:12" ht="12.75" customHeight="1" x14ac:dyDescent="0.2">
      <c r="B141" s="31" t="s">
        <v>218</v>
      </c>
      <c r="C141" s="32" t="s">
        <v>219</v>
      </c>
      <c r="D141" s="20">
        <f>D143+D149</f>
        <v>65209927847</v>
      </c>
      <c r="E141" s="20">
        <v>29488588521</v>
      </c>
      <c r="F141" s="20">
        <v>29414606539</v>
      </c>
      <c r="G141" s="20">
        <v>29414606539</v>
      </c>
      <c r="H141" s="20">
        <v>29414606539</v>
      </c>
      <c r="I141" s="21">
        <f t="shared" ref="I141:L207" si="21">E141/D141*100</f>
        <v>45.221010810176246</v>
      </c>
      <c r="J141" s="21">
        <f t="shared" si="21"/>
        <v>99.749116571153223</v>
      </c>
      <c r="K141" s="22">
        <f t="shared" si="21"/>
        <v>100</v>
      </c>
      <c r="L141" s="23">
        <f t="shared" si="20"/>
        <v>100</v>
      </c>
    </row>
    <row r="142" spans="2:12" ht="12.75" customHeight="1" x14ac:dyDescent="0.2">
      <c r="B142" s="31"/>
      <c r="C142" s="32"/>
      <c r="D142" s="20"/>
      <c r="E142" s="20"/>
      <c r="F142" s="20"/>
      <c r="G142" s="20"/>
      <c r="H142" s="20"/>
      <c r="I142" s="21"/>
      <c r="J142" s="21"/>
      <c r="K142" s="22"/>
      <c r="L142" s="23"/>
    </row>
    <row r="143" spans="2:12" ht="12.75" customHeight="1" x14ac:dyDescent="0.2">
      <c r="B143" s="31" t="s">
        <v>220</v>
      </c>
      <c r="C143" s="32" t="s">
        <v>221</v>
      </c>
      <c r="D143" s="20">
        <f>D144+D147</f>
        <v>46349332079</v>
      </c>
      <c r="E143" s="20">
        <v>21522200658</v>
      </c>
      <c r="F143" s="20">
        <v>21512314520</v>
      </c>
      <c r="G143" s="20">
        <v>21512314520</v>
      </c>
      <c r="H143" s="20">
        <v>21512314520</v>
      </c>
      <c r="I143" s="21">
        <f t="shared" si="21"/>
        <v>46.434759019432128</v>
      </c>
      <c r="J143" s="21">
        <f t="shared" si="21"/>
        <v>99.954065394347452</v>
      </c>
      <c r="K143" s="22">
        <f t="shared" si="21"/>
        <v>100</v>
      </c>
      <c r="L143" s="23">
        <f t="shared" si="20"/>
        <v>100</v>
      </c>
    </row>
    <row r="144" spans="2:12" ht="12.75" customHeight="1" x14ac:dyDescent="0.2">
      <c r="B144" s="31" t="s">
        <v>222</v>
      </c>
      <c r="C144" s="32" t="s">
        <v>223</v>
      </c>
      <c r="D144" s="20">
        <f>D145+D146</f>
        <v>46274332079</v>
      </c>
      <c r="E144" s="20">
        <v>21466070438</v>
      </c>
      <c r="F144" s="20">
        <v>21456184300</v>
      </c>
      <c r="G144" s="20">
        <v>21456184300</v>
      </c>
      <c r="H144" s="20">
        <v>21456184300</v>
      </c>
      <c r="I144" s="21">
        <f t="shared" si="21"/>
        <v>46.388720211785902</v>
      </c>
      <c r="J144" s="21">
        <f t="shared" si="21"/>
        <v>99.953945282959197</v>
      </c>
      <c r="K144" s="22">
        <f t="shared" si="21"/>
        <v>100</v>
      </c>
      <c r="L144" s="23">
        <f t="shared" si="20"/>
        <v>100</v>
      </c>
    </row>
    <row r="145" spans="2:12" ht="22.5" x14ac:dyDescent="0.2">
      <c r="B145" s="25" t="s">
        <v>224</v>
      </c>
      <c r="C145" s="26" t="s">
        <v>225</v>
      </c>
      <c r="D145" s="45">
        <v>42761718477</v>
      </c>
      <c r="E145" s="45">
        <v>21466070438</v>
      </c>
      <c r="F145" s="45">
        <v>21456184300</v>
      </c>
      <c r="G145" s="45">
        <v>21456184300</v>
      </c>
      <c r="H145" s="45">
        <v>21456184300</v>
      </c>
      <c r="I145" s="28">
        <f t="shared" si="21"/>
        <v>50.199269820144934</v>
      </c>
      <c r="J145" s="28">
        <f t="shared" si="21"/>
        <v>99.953945282959197</v>
      </c>
      <c r="K145" s="29">
        <f t="shared" si="21"/>
        <v>100</v>
      </c>
      <c r="L145" s="30">
        <f t="shared" si="20"/>
        <v>100</v>
      </c>
    </row>
    <row r="146" spans="2:12" ht="22.5" x14ac:dyDescent="0.2">
      <c r="B146" s="25" t="s">
        <v>226</v>
      </c>
      <c r="C146" s="26" t="s">
        <v>227</v>
      </c>
      <c r="D146" s="45">
        <v>3512613602</v>
      </c>
      <c r="E146" s="45">
        <v>0</v>
      </c>
      <c r="F146" s="45">
        <v>0</v>
      </c>
      <c r="G146" s="45">
        <v>0</v>
      </c>
      <c r="H146" s="45">
        <v>0</v>
      </c>
      <c r="I146" s="28">
        <f t="shared" si="21"/>
        <v>0</v>
      </c>
      <c r="J146" s="28">
        <v>0</v>
      </c>
      <c r="K146" s="29">
        <v>0</v>
      </c>
      <c r="L146" s="30">
        <v>0</v>
      </c>
    </row>
    <row r="147" spans="2:12" ht="22.5" x14ac:dyDescent="0.2">
      <c r="B147" s="31" t="s">
        <v>228</v>
      </c>
      <c r="C147" s="32" t="s">
        <v>229</v>
      </c>
      <c r="D147" s="20">
        <f>D148</f>
        <v>75000000</v>
      </c>
      <c r="E147" s="20">
        <v>56130220</v>
      </c>
      <c r="F147" s="20">
        <v>56130220</v>
      </c>
      <c r="G147" s="20">
        <v>56130220</v>
      </c>
      <c r="H147" s="20">
        <v>56130220</v>
      </c>
      <c r="I147" s="21">
        <f t="shared" si="21"/>
        <v>74.840293333333335</v>
      </c>
      <c r="J147" s="21">
        <f t="shared" si="21"/>
        <v>100</v>
      </c>
      <c r="K147" s="22">
        <f t="shared" si="21"/>
        <v>100</v>
      </c>
      <c r="L147" s="23">
        <f t="shared" si="20"/>
        <v>100</v>
      </c>
    </row>
    <row r="148" spans="2:12" ht="22.5" x14ac:dyDescent="0.2">
      <c r="B148" s="25" t="s">
        <v>230</v>
      </c>
      <c r="C148" s="26" t="s">
        <v>231</v>
      </c>
      <c r="D148" s="45">
        <v>75000000</v>
      </c>
      <c r="E148" s="45">
        <v>56130220</v>
      </c>
      <c r="F148" s="45">
        <v>56130220</v>
      </c>
      <c r="G148" s="45">
        <v>56130220</v>
      </c>
      <c r="H148" s="45">
        <v>56130220</v>
      </c>
      <c r="I148" s="28">
        <f t="shared" si="21"/>
        <v>74.840293333333335</v>
      </c>
      <c r="J148" s="28">
        <f t="shared" si="21"/>
        <v>100</v>
      </c>
      <c r="K148" s="29">
        <f t="shared" si="21"/>
        <v>100</v>
      </c>
      <c r="L148" s="30">
        <f t="shared" si="20"/>
        <v>100</v>
      </c>
    </row>
    <row r="149" spans="2:12" ht="22.5" x14ac:dyDescent="0.2">
      <c r="B149" s="31" t="s">
        <v>232</v>
      </c>
      <c r="C149" s="32" t="s">
        <v>229</v>
      </c>
      <c r="D149" s="20">
        <f>D150+D152</f>
        <v>18860595768</v>
      </c>
      <c r="E149" s="20">
        <v>7966387863</v>
      </c>
      <c r="F149" s="20">
        <v>7902292019</v>
      </c>
      <c r="G149" s="20">
        <v>7902292019</v>
      </c>
      <c r="H149" s="20">
        <v>7902292019</v>
      </c>
      <c r="I149" s="21">
        <f t="shared" si="21"/>
        <v>42.238262041097578</v>
      </c>
      <c r="J149" s="21">
        <f t="shared" si="21"/>
        <v>99.195421499652383</v>
      </c>
      <c r="K149" s="22">
        <f t="shared" si="21"/>
        <v>100</v>
      </c>
      <c r="L149" s="23">
        <f t="shared" si="20"/>
        <v>100</v>
      </c>
    </row>
    <row r="150" spans="2:12" ht="22.5" x14ac:dyDescent="0.2">
      <c r="B150" s="31" t="s">
        <v>233</v>
      </c>
      <c r="C150" s="32" t="s">
        <v>234</v>
      </c>
      <c r="D150" s="20">
        <f>D151</f>
        <v>18855494436</v>
      </c>
      <c r="E150" s="20">
        <v>7961286531</v>
      </c>
      <c r="F150" s="20">
        <v>7897190687</v>
      </c>
      <c r="G150" s="20">
        <v>7897190687</v>
      </c>
      <c r="H150" s="20">
        <v>7897190687</v>
      </c>
      <c r="I150" s="21">
        <f t="shared" si="21"/>
        <v>42.22263467034761</v>
      </c>
      <c r="J150" s="21">
        <f t="shared" si="21"/>
        <v>99.194905952066662</v>
      </c>
      <c r="K150" s="22">
        <f t="shared" si="21"/>
        <v>100</v>
      </c>
      <c r="L150" s="23">
        <f t="shared" si="20"/>
        <v>100</v>
      </c>
    </row>
    <row r="151" spans="2:12" ht="34.5" thickBot="1" x14ac:dyDescent="0.25">
      <c r="B151" s="52" t="s">
        <v>235</v>
      </c>
      <c r="C151" s="53" t="s">
        <v>236</v>
      </c>
      <c r="D151" s="54">
        <v>18855494436</v>
      </c>
      <c r="E151" s="54">
        <v>7961286531</v>
      </c>
      <c r="F151" s="54">
        <v>7897190687</v>
      </c>
      <c r="G151" s="54">
        <v>7897190687</v>
      </c>
      <c r="H151" s="54">
        <v>7897190687</v>
      </c>
      <c r="I151" s="55">
        <f t="shared" si="21"/>
        <v>42.22263467034761</v>
      </c>
      <c r="J151" s="55">
        <f t="shared" si="21"/>
        <v>99.194905952066662</v>
      </c>
      <c r="K151" s="56">
        <f t="shared" si="21"/>
        <v>100</v>
      </c>
      <c r="L151" s="57">
        <f t="shared" si="20"/>
        <v>100</v>
      </c>
    </row>
    <row r="152" spans="2:12" ht="22.5" x14ac:dyDescent="0.2">
      <c r="B152" s="64" t="s">
        <v>237</v>
      </c>
      <c r="C152" s="65" t="s">
        <v>238</v>
      </c>
      <c r="D152" s="66">
        <f>D153</f>
        <v>5101332</v>
      </c>
      <c r="E152" s="66">
        <v>5101332</v>
      </c>
      <c r="F152" s="66">
        <v>5101332</v>
      </c>
      <c r="G152" s="66">
        <v>5101332</v>
      </c>
      <c r="H152" s="66">
        <v>5101332</v>
      </c>
      <c r="I152" s="67">
        <f t="shared" si="21"/>
        <v>100</v>
      </c>
      <c r="J152" s="67">
        <f t="shared" si="21"/>
        <v>100</v>
      </c>
      <c r="K152" s="68">
        <f t="shared" si="21"/>
        <v>100</v>
      </c>
      <c r="L152" s="69">
        <f t="shared" si="20"/>
        <v>100</v>
      </c>
    </row>
    <row r="153" spans="2:12" ht="33.75" x14ac:dyDescent="0.2">
      <c r="B153" s="25" t="s">
        <v>239</v>
      </c>
      <c r="C153" s="26" t="s">
        <v>240</v>
      </c>
      <c r="D153" s="45">
        <v>5101332</v>
      </c>
      <c r="E153" s="45">
        <v>5101332</v>
      </c>
      <c r="F153" s="45">
        <v>5101332</v>
      </c>
      <c r="G153" s="45">
        <v>5101332</v>
      </c>
      <c r="H153" s="45">
        <v>5101332</v>
      </c>
      <c r="I153" s="28">
        <f t="shared" si="21"/>
        <v>100</v>
      </c>
      <c r="J153" s="28">
        <f t="shared" si="21"/>
        <v>100</v>
      </c>
      <c r="K153" s="29">
        <f t="shared" si="21"/>
        <v>100</v>
      </c>
      <c r="L153" s="30">
        <f t="shared" si="20"/>
        <v>100</v>
      </c>
    </row>
    <row r="154" spans="2:12" x14ac:dyDescent="0.2">
      <c r="B154" s="25"/>
      <c r="C154" s="26"/>
      <c r="D154" s="45"/>
      <c r="E154" s="45"/>
      <c r="F154" s="45"/>
      <c r="G154" s="45"/>
      <c r="H154" s="45"/>
      <c r="I154" s="28"/>
      <c r="J154" s="28"/>
      <c r="K154" s="29"/>
      <c r="L154" s="30"/>
    </row>
    <row r="155" spans="2:12" ht="12.75" customHeight="1" x14ac:dyDescent="0.2">
      <c r="B155" s="31" t="s">
        <v>241</v>
      </c>
      <c r="C155" s="32" t="s">
        <v>242</v>
      </c>
      <c r="D155" s="20">
        <f>D157+D176+D202+D207</f>
        <v>55026213576</v>
      </c>
      <c r="E155" s="20">
        <v>29481044664</v>
      </c>
      <c r="F155" s="20">
        <v>24389126361</v>
      </c>
      <c r="G155" s="20">
        <v>14166632456.93</v>
      </c>
      <c r="H155" s="20">
        <v>14096657537.92</v>
      </c>
      <c r="I155" s="21">
        <f t="shared" si="21"/>
        <v>53.576364332759262</v>
      </c>
      <c r="J155" s="21">
        <f t="shared" si="21"/>
        <v>82.728161905273794</v>
      </c>
      <c r="K155" s="22">
        <f t="shared" si="21"/>
        <v>58.085854520740376</v>
      </c>
      <c r="L155" s="23">
        <f t="shared" si="20"/>
        <v>99.506058202450433</v>
      </c>
    </row>
    <row r="156" spans="2:12" ht="12.75" customHeight="1" x14ac:dyDescent="0.2">
      <c r="B156" s="31"/>
      <c r="C156" s="32"/>
      <c r="D156" s="20"/>
      <c r="E156" s="20"/>
      <c r="F156" s="20"/>
      <c r="G156" s="20"/>
      <c r="H156" s="20"/>
      <c r="I156" s="21"/>
      <c r="J156" s="21"/>
      <c r="K156" s="22"/>
      <c r="L156" s="23"/>
    </row>
    <row r="157" spans="2:12" ht="12.75" customHeight="1" x14ac:dyDescent="0.2">
      <c r="B157" s="31" t="s">
        <v>243</v>
      </c>
      <c r="C157" s="32" t="s">
        <v>244</v>
      </c>
      <c r="D157" s="70">
        <f>D158+D161+D172</f>
        <v>11845382230</v>
      </c>
      <c r="E157" s="20">
        <v>4235101980</v>
      </c>
      <c r="F157" s="20">
        <v>1454571429</v>
      </c>
      <c r="G157" s="20">
        <v>714120574.03999996</v>
      </c>
      <c r="H157" s="20">
        <v>703880574.03999996</v>
      </c>
      <c r="I157" s="21">
        <f t="shared" si="21"/>
        <v>35.753189705217302</v>
      </c>
      <c r="J157" s="21">
        <f t="shared" si="21"/>
        <v>34.345605746192682</v>
      </c>
      <c r="K157" s="22">
        <f t="shared" si="21"/>
        <v>49.094912755913889</v>
      </c>
      <c r="L157" s="23">
        <f t="shared" si="20"/>
        <v>98.566068480275092</v>
      </c>
    </row>
    <row r="158" spans="2:12" ht="12.75" customHeight="1" x14ac:dyDescent="0.2">
      <c r="B158" s="31" t="s">
        <v>245</v>
      </c>
      <c r="C158" s="32" t="s">
        <v>246</v>
      </c>
      <c r="D158" s="20">
        <f>D159</f>
        <v>6281711894</v>
      </c>
      <c r="E158" s="20">
        <v>3150298663</v>
      </c>
      <c r="F158" s="20">
        <v>581969881</v>
      </c>
      <c r="G158" s="20">
        <v>113019401.40000001</v>
      </c>
      <c r="H158" s="20">
        <v>113019401.40000001</v>
      </c>
      <c r="I158" s="21">
        <f t="shared" si="21"/>
        <v>50.150320743124489</v>
      </c>
      <c r="J158" s="21">
        <f t="shared" si="21"/>
        <v>18.473482779115155</v>
      </c>
      <c r="K158" s="22">
        <f t="shared" si="21"/>
        <v>19.420146143267509</v>
      </c>
      <c r="L158" s="23">
        <f t="shared" si="20"/>
        <v>100</v>
      </c>
    </row>
    <row r="159" spans="2:12" ht="12.75" customHeight="1" x14ac:dyDescent="0.2">
      <c r="B159" s="46" t="s">
        <v>247</v>
      </c>
      <c r="C159" s="47" t="s">
        <v>248</v>
      </c>
      <c r="D159" s="48">
        <f>D160</f>
        <v>6281711894</v>
      </c>
      <c r="E159" s="48">
        <v>3150298663</v>
      </c>
      <c r="F159" s="48">
        <v>581969881</v>
      </c>
      <c r="G159" s="48">
        <v>113019401.40000001</v>
      </c>
      <c r="H159" s="48">
        <v>113019401.40000001</v>
      </c>
      <c r="I159" s="49">
        <f t="shared" si="21"/>
        <v>50.150320743124489</v>
      </c>
      <c r="J159" s="49">
        <f t="shared" si="21"/>
        <v>18.473482779115155</v>
      </c>
      <c r="K159" s="50">
        <f t="shared" si="21"/>
        <v>19.420146143267509</v>
      </c>
      <c r="L159" s="51">
        <f t="shared" si="20"/>
        <v>100</v>
      </c>
    </row>
    <row r="160" spans="2:12" ht="12.75" customHeight="1" x14ac:dyDescent="0.2">
      <c r="B160" s="25" t="s">
        <v>249</v>
      </c>
      <c r="C160" s="26" t="s">
        <v>250</v>
      </c>
      <c r="D160" s="45">
        <v>6281711894</v>
      </c>
      <c r="E160" s="45">
        <v>3150298663</v>
      </c>
      <c r="F160" s="45">
        <v>581969881</v>
      </c>
      <c r="G160" s="45">
        <v>113019401.40000001</v>
      </c>
      <c r="H160" s="45">
        <v>113019401.40000001</v>
      </c>
      <c r="I160" s="28">
        <f t="shared" si="21"/>
        <v>50.150320743124489</v>
      </c>
      <c r="J160" s="28">
        <f t="shared" si="21"/>
        <v>18.473482779115155</v>
      </c>
      <c r="K160" s="29">
        <f t="shared" si="21"/>
        <v>19.420146143267509</v>
      </c>
      <c r="L160" s="30">
        <f t="shared" si="20"/>
        <v>100</v>
      </c>
    </row>
    <row r="161" spans="2:12" ht="22.5" x14ac:dyDescent="0.2">
      <c r="B161" s="31" t="s">
        <v>251</v>
      </c>
      <c r="C161" s="32" t="s">
        <v>252</v>
      </c>
      <c r="D161" s="20">
        <f>D162+D171</f>
        <v>5057882124</v>
      </c>
      <c r="E161" s="20">
        <v>923614480</v>
      </c>
      <c r="F161" s="20">
        <v>735712066</v>
      </c>
      <c r="G161" s="20">
        <v>527452952.63999999</v>
      </c>
      <c r="H161" s="20">
        <v>517212952.63999999</v>
      </c>
      <c r="I161" s="21">
        <f t="shared" si="21"/>
        <v>18.260893736874284</v>
      </c>
      <c r="J161" s="21">
        <f t="shared" si="21"/>
        <v>79.655752690235005</v>
      </c>
      <c r="K161" s="22">
        <f t="shared" si="21"/>
        <v>71.692850643012278</v>
      </c>
      <c r="L161" s="23">
        <f t="shared" si="20"/>
        <v>98.058594619909343</v>
      </c>
    </row>
    <row r="162" spans="2:12" ht="22.5" x14ac:dyDescent="0.2">
      <c r="B162" s="46" t="s">
        <v>253</v>
      </c>
      <c r="C162" s="47" t="s">
        <v>254</v>
      </c>
      <c r="D162" s="48">
        <f>D163+D164+D165+D166+D167+D168+D169+D170</f>
        <v>2471358793</v>
      </c>
      <c r="E162" s="48">
        <v>753614480</v>
      </c>
      <c r="F162" s="48">
        <v>587747796</v>
      </c>
      <c r="G162" s="48">
        <v>395256182.63999999</v>
      </c>
      <c r="H162" s="48">
        <v>385016182.63999999</v>
      </c>
      <c r="I162" s="49">
        <f t="shared" si="21"/>
        <v>30.493932412184556</v>
      </c>
      <c r="J162" s="49">
        <f t="shared" si="21"/>
        <v>77.990512602677171</v>
      </c>
      <c r="K162" s="50">
        <f t="shared" si="21"/>
        <v>67.249283677449981</v>
      </c>
      <c r="L162" s="51">
        <f t="shared" si="20"/>
        <v>97.409275186638482</v>
      </c>
    </row>
    <row r="163" spans="2:12" ht="12.75" customHeight="1" x14ac:dyDescent="0.2">
      <c r="B163" s="25" t="s">
        <v>255</v>
      </c>
      <c r="C163" s="26" t="s">
        <v>256</v>
      </c>
      <c r="D163" s="45">
        <v>600000000</v>
      </c>
      <c r="E163" s="45">
        <v>104558542</v>
      </c>
      <c r="F163" s="45">
        <v>38863230</v>
      </c>
      <c r="G163" s="45">
        <v>38863230</v>
      </c>
      <c r="H163" s="45">
        <v>28623230</v>
      </c>
      <c r="I163" s="28">
        <f t="shared" si="21"/>
        <v>17.426423666666665</v>
      </c>
      <c r="J163" s="28">
        <f t="shared" si="21"/>
        <v>37.168871386902083</v>
      </c>
      <c r="K163" s="29">
        <f t="shared" si="21"/>
        <v>100</v>
      </c>
      <c r="L163" s="30">
        <f t="shared" si="20"/>
        <v>73.65118648141187</v>
      </c>
    </row>
    <row r="164" spans="2:12" ht="22.5" x14ac:dyDescent="0.2">
      <c r="B164" s="25" t="s">
        <v>257</v>
      </c>
      <c r="C164" s="26" t="s">
        <v>258</v>
      </c>
      <c r="D164" s="45">
        <v>152000000</v>
      </c>
      <c r="E164" s="45">
        <v>0</v>
      </c>
      <c r="F164" s="45">
        <v>0</v>
      </c>
      <c r="G164" s="45">
        <v>0</v>
      </c>
      <c r="H164" s="45">
        <v>0</v>
      </c>
      <c r="I164" s="28">
        <f t="shared" si="21"/>
        <v>0</v>
      </c>
      <c r="J164" s="28">
        <v>0</v>
      </c>
      <c r="K164" s="29">
        <v>0</v>
      </c>
      <c r="L164" s="30">
        <v>0</v>
      </c>
    </row>
    <row r="165" spans="2:12" ht="12.75" customHeight="1" x14ac:dyDescent="0.2">
      <c r="B165" s="25" t="s">
        <v>259</v>
      </c>
      <c r="C165" s="26" t="s">
        <v>260</v>
      </c>
      <c r="D165" s="45">
        <v>568000000</v>
      </c>
      <c r="E165" s="45">
        <v>283279333</v>
      </c>
      <c r="F165" s="45">
        <v>254593833</v>
      </c>
      <c r="G165" s="45">
        <v>170503009</v>
      </c>
      <c r="H165" s="45">
        <v>170503009</v>
      </c>
      <c r="I165" s="28">
        <f t="shared" si="21"/>
        <v>49.873122007042255</v>
      </c>
      <c r="J165" s="28">
        <f t="shared" si="21"/>
        <v>89.873775931264291</v>
      </c>
      <c r="K165" s="29">
        <f t="shared" si="21"/>
        <v>66.970596652276342</v>
      </c>
      <c r="L165" s="30">
        <f t="shared" si="20"/>
        <v>100</v>
      </c>
    </row>
    <row r="166" spans="2:12" ht="22.5" x14ac:dyDescent="0.2">
      <c r="B166" s="25" t="s">
        <v>261</v>
      </c>
      <c r="C166" s="26" t="s">
        <v>262</v>
      </c>
      <c r="D166" s="45">
        <v>400000000</v>
      </c>
      <c r="E166" s="45">
        <v>0</v>
      </c>
      <c r="F166" s="45">
        <v>0</v>
      </c>
      <c r="G166" s="45">
        <v>0</v>
      </c>
      <c r="H166" s="45">
        <v>0</v>
      </c>
      <c r="I166" s="28">
        <f t="shared" si="21"/>
        <v>0</v>
      </c>
      <c r="J166" s="28">
        <v>0</v>
      </c>
      <c r="K166" s="29">
        <v>0</v>
      </c>
      <c r="L166" s="30">
        <v>0</v>
      </c>
    </row>
    <row r="167" spans="2:12" ht="22.5" x14ac:dyDescent="0.2">
      <c r="B167" s="25" t="s">
        <v>263</v>
      </c>
      <c r="C167" s="26" t="s">
        <v>264</v>
      </c>
      <c r="D167" s="45">
        <v>160358793</v>
      </c>
      <c r="E167" s="45">
        <v>85909529</v>
      </c>
      <c r="F167" s="45">
        <v>76389529</v>
      </c>
      <c r="G167" s="45">
        <v>45881455.75</v>
      </c>
      <c r="H167" s="45">
        <v>45881455.75</v>
      </c>
      <c r="I167" s="28">
        <f t="shared" si="21"/>
        <v>53.573319799183075</v>
      </c>
      <c r="J167" s="28">
        <f t="shared" si="21"/>
        <v>88.918575027922685</v>
      </c>
      <c r="K167" s="29">
        <f t="shared" si="21"/>
        <v>60.062493316328734</v>
      </c>
      <c r="L167" s="30">
        <f t="shared" si="20"/>
        <v>100</v>
      </c>
    </row>
    <row r="168" spans="2:12" ht="22.5" x14ac:dyDescent="0.2">
      <c r="B168" s="25" t="s">
        <v>265</v>
      </c>
      <c r="C168" s="26" t="s">
        <v>266</v>
      </c>
      <c r="D168" s="45">
        <v>357000000</v>
      </c>
      <c r="E168" s="45">
        <v>118053140</v>
      </c>
      <c r="F168" s="45">
        <v>115237268</v>
      </c>
      <c r="G168" s="45">
        <v>115237268</v>
      </c>
      <c r="H168" s="45">
        <v>115237268</v>
      </c>
      <c r="I168" s="28">
        <f t="shared" si="21"/>
        <v>33.068106442577033</v>
      </c>
      <c r="J168" s="28">
        <f t="shared" si="21"/>
        <v>97.614741971285142</v>
      </c>
      <c r="K168" s="29">
        <f t="shared" si="21"/>
        <v>100</v>
      </c>
      <c r="L168" s="30">
        <f t="shared" si="20"/>
        <v>100</v>
      </c>
    </row>
    <row r="169" spans="2:12" ht="12.75" customHeight="1" x14ac:dyDescent="0.2">
      <c r="B169" s="25" t="s">
        <v>267</v>
      </c>
      <c r="C169" s="26" t="s">
        <v>268</v>
      </c>
      <c r="D169" s="45">
        <v>104000000</v>
      </c>
      <c r="E169" s="45">
        <v>53519334</v>
      </c>
      <c r="F169" s="45">
        <v>119334</v>
      </c>
      <c r="G169" s="45">
        <v>23170.69</v>
      </c>
      <c r="H169" s="45">
        <v>23170.69</v>
      </c>
      <c r="I169" s="28">
        <f t="shared" si="21"/>
        <v>51.46089807692308</v>
      </c>
      <c r="J169" s="28">
        <f t="shared" si="21"/>
        <v>0.22297362668974915</v>
      </c>
      <c r="K169" s="29">
        <f t="shared" si="21"/>
        <v>19.416670856587391</v>
      </c>
      <c r="L169" s="30">
        <f t="shared" si="20"/>
        <v>100</v>
      </c>
    </row>
    <row r="170" spans="2:12" ht="12.75" customHeight="1" x14ac:dyDescent="0.2">
      <c r="B170" s="25" t="s">
        <v>269</v>
      </c>
      <c r="C170" s="26" t="s">
        <v>270</v>
      </c>
      <c r="D170" s="45">
        <v>130000000</v>
      </c>
      <c r="E170" s="45">
        <v>108294602</v>
      </c>
      <c r="F170" s="45">
        <v>102544602</v>
      </c>
      <c r="G170" s="45">
        <v>24748049.199999999</v>
      </c>
      <c r="H170" s="45">
        <v>24748049.199999999</v>
      </c>
      <c r="I170" s="28">
        <f t="shared" si="21"/>
        <v>83.303539999999998</v>
      </c>
      <c r="J170" s="28">
        <f t="shared" si="21"/>
        <v>94.690409407479052</v>
      </c>
      <c r="K170" s="29">
        <f t="shared" si="21"/>
        <v>24.133936567426531</v>
      </c>
      <c r="L170" s="30">
        <f t="shared" si="20"/>
        <v>100</v>
      </c>
    </row>
    <row r="171" spans="2:12" ht="22.5" x14ac:dyDescent="0.2">
      <c r="B171" s="46" t="s">
        <v>271</v>
      </c>
      <c r="C171" s="47" t="s">
        <v>272</v>
      </c>
      <c r="D171" s="48">
        <v>2586523331</v>
      </c>
      <c r="E171" s="48">
        <v>170000000</v>
      </c>
      <c r="F171" s="48">
        <v>147964270</v>
      </c>
      <c r="G171" s="48">
        <v>132196770</v>
      </c>
      <c r="H171" s="48">
        <v>132196770</v>
      </c>
      <c r="I171" s="49">
        <f t="shared" si="21"/>
        <v>6.5725291538071966</v>
      </c>
      <c r="J171" s="49">
        <f t="shared" si="21"/>
        <v>87.037805882352941</v>
      </c>
      <c r="K171" s="50">
        <f t="shared" si="21"/>
        <v>89.343711154050908</v>
      </c>
      <c r="L171" s="51">
        <f t="shared" si="20"/>
        <v>100</v>
      </c>
    </row>
    <row r="172" spans="2:12" ht="12.75" customHeight="1" x14ac:dyDescent="0.2">
      <c r="B172" s="31" t="s">
        <v>273</v>
      </c>
      <c r="C172" s="32" t="s">
        <v>274</v>
      </c>
      <c r="D172" s="20">
        <f>D173</f>
        <v>505788212</v>
      </c>
      <c r="E172" s="20">
        <v>161188837</v>
      </c>
      <c r="F172" s="20">
        <v>136889482</v>
      </c>
      <c r="G172" s="20">
        <v>73648220</v>
      </c>
      <c r="H172" s="20">
        <v>73648220</v>
      </c>
      <c r="I172" s="21">
        <f t="shared" si="21"/>
        <v>31.86884019353144</v>
      </c>
      <c r="J172" s="21">
        <f t="shared" si="21"/>
        <v>84.924914496405236</v>
      </c>
      <c r="K172" s="22">
        <f t="shared" si="21"/>
        <v>53.80122630605031</v>
      </c>
      <c r="L172" s="23">
        <f t="shared" si="20"/>
        <v>100</v>
      </c>
    </row>
    <row r="173" spans="2:12" ht="12.75" customHeight="1" x14ac:dyDescent="0.2">
      <c r="B173" s="46" t="s">
        <v>275</v>
      </c>
      <c r="C173" s="47" t="s">
        <v>276</v>
      </c>
      <c r="D173" s="48">
        <f>D174+D175</f>
        <v>505788212</v>
      </c>
      <c r="E173" s="48">
        <v>161188837</v>
      </c>
      <c r="F173" s="48">
        <v>136889482</v>
      </c>
      <c r="G173" s="48">
        <v>73648220</v>
      </c>
      <c r="H173" s="48">
        <v>73648220</v>
      </c>
      <c r="I173" s="49">
        <f t="shared" si="21"/>
        <v>31.86884019353144</v>
      </c>
      <c r="J173" s="49">
        <f t="shared" si="21"/>
        <v>84.924914496405236</v>
      </c>
      <c r="K173" s="50">
        <f t="shared" si="21"/>
        <v>53.80122630605031</v>
      </c>
      <c r="L173" s="51">
        <f t="shared" si="20"/>
        <v>100</v>
      </c>
    </row>
    <row r="174" spans="2:12" ht="22.5" x14ac:dyDescent="0.2">
      <c r="B174" s="25" t="s">
        <v>277</v>
      </c>
      <c r="C174" s="26" t="s">
        <v>278</v>
      </c>
      <c r="D174" s="45">
        <v>300000000</v>
      </c>
      <c r="E174" s="45">
        <v>0</v>
      </c>
      <c r="F174" s="45">
        <v>0</v>
      </c>
      <c r="G174" s="45">
        <v>0</v>
      </c>
      <c r="H174" s="45">
        <v>0</v>
      </c>
      <c r="I174" s="28">
        <f t="shared" si="21"/>
        <v>0</v>
      </c>
      <c r="J174" s="28">
        <v>0</v>
      </c>
      <c r="K174" s="29">
        <v>0</v>
      </c>
      <c r="L174" s="30">
        <v>0</v>
      </c>
    </row>
    <row r="175" spans="2:12" ht="12.75" customHeight="1" x14ac:dyDescent="0.2">
      <c r="B175" s="25" t="s">
        <v>279</v>
      </c>
      <c r="C175" s="26" t="s">
        <v>280</v>
      </c>
      <c r="D175" s="45">
        <v>205788212</v>
      </c>
      <c r="E175" s="45">
        <v>161188837</v>
      </c>
      <c r="F175" s="45">
        <v>136889482</v>
      </c>
      <c r="G175" s="45">
        <v>73648220</v>
      </c>
      <c r="H175" s="45">
        <v>73648220</v>
      </c>
      <c r="I175" s="28">
        <f t="shared" si="21"/>
        <v>78.327536564630833</v>
      </c>
      <c r="J175" s="28">
        <f t="shared" si="21"/>
        <v>84.924914496405236</v>
      </c>
      <c r="K175" s="29">
        <f t="shared" si="21"/>
        <v>53.80122630605031</v>
      </c>
      <c r="L175" s="30">
        <f t="shared" si="20"/>
        <v>100</v>
      </c>
    </row>
    <row r="176" spans="2:12" ht="23.25" thickBot="1" x14ac:dyDescent="0.25">
      <c r="B176" s="71" t="s">
        <v>281</v>
      </c>
      <c r="C176" s="72" t="s">
        <v>282</v>
      </c>
      <c r="D176" s="73">
        <f>D177+D184+D196</f>
        <v>20461200641</v>
      </c>
      <c r="E176" s="73">
        <v>9132204931</v>
      </c>
      <c r="F176" s="73">
        <v>8269937693</v>
      </c>
      <c r="G176" s="73">
        <v>5873472474.75</v>
      </c>
      <c r="H176" s="73">
        <v>5830726555.75</v>
      </c>
      <c r="I176" s="74">
        <f t="shared" si="21"/>
        <v>44.631813602868235</v>
      </c>
      <c r="J176" s="74">
        <f t="shared" si="21"/>
        <v>90.557951288708324</v>
      </c>
      <c r="K176" s="75">
        <f t="shared" si="21"/>
        <v>71.021967671189799</v>
      </c>
      <c r="L176" s="76">
        <f t="shared" si="20"/>
        <v>99.272220663606333</v>
      </c>
    </row>
    <row r="177" spans="2:12" ht="22.5" x14ac:dyDescent="0.2">
      <c r="B177" s="64" t="s">
        <v>283</v>
      </c>
      <c r="C177" s="65" t="s">
        <v>284</v>
      </c>
      <c r="D177" s="66">
        <f>D178</f>
        <v>2106098590</v>
      </c>
      <c r="E177" s="66">
        <v>2106098590</v>
      </c>
      <c r="F177" s="66">
        <v>1959844196</v>
      </c>
      <c r="G177" s="66">
        <v>950581179.63999999</v>
      </c>
      <c r="H177" s="66">
        <v>935148309.63999999</v>
      </c>
      <c r="I177" s="67">
        <f t="shared" si="21"/>
        <v>100</v>
      </c>
      <c r="J177" s="67">
        <f t="shared" si="21"/>
        <v>93.055672004414575</v>
      </c>
      <c r="K177" s="68">
        <f t="shared" si="21"/>
        <v>48.50289536179028</v>
      </c>
      <c r="L177" s="69">
        <f t="shared" si="20"/>
        <v>98.376480585714461</v>
      </c>
    </row>
    <row r="178" spans="2:12" ht="22.5" x14ac:dyDescent="0.2">
      <c r="B178" s="46" t="s">
        <v>285</v>
      </c>
      <c r="C178" s="47" t="s">
        <v>286</v>
      </c>
      <c r="D178" s="48">
        <f>D179+D180+D181+D182+D183</f>
        <v>2106098590</v>
      </c>
      <c r="E178" s="48">
        <v>2106098590</v>
      </c>
      <c r="F178" s="48">
        <v>1959844196</v>
      </c>
      <c r="G178" s="48">
        <v>950581179.63999999</v>
      </c>
      <c r="H178" s="48">
        <v>935148309.63999999</v>
      </c>
      <c r="I178" s="49">
        <f t="shared" si="21"/>
        <v>100</v>
      </c>
      <c r="J178" s="49">
        <f t="shared" si="21"/>
        <v>93.055672004414575</v>
      </c>
      <c r="K178" s="50">
        <f t="shared" si="21"/>
        <v>48.50289536179028</v>
      </c>
      <c r="L178" s="51">
        <f t="shared" si="20"/>
        <v>98.376480585714461</v>
      </c>
    </row>
    <row r="179" spans="2:12" ht="22.5" x14ac:dyDescent="0.2">
      <c r="B179" s="25" t="s">
        <v>287</v>
      </c>
      <c r="C179" s="26" t="s">
        <v>288</v>
      </c>
      <c r="D179" s="45">
        <v>345784841</v>
      </c>
      <c r="E179" s="45">
        <v>345784841</v>
      </c>
      <c r="F179" s="45">
        <v>345784821</v>
      </c>
      <c r="G179" s="45">
        <v>82238032.599999994</v>
      </c>
      <c r="H179" s="45">
        <v>82238032.599999994</v>
      </c>
      <c r="I179" s="28">
        <f t="shared" si="21"/>
        <v>100</v>
      </c>
      <c r="J179" s="28">
        <f t="shared" si="21"/>
        <v>99.99999421605645</v>
      </c>
      <c r="K179" s="29">
        <f t="shared" si="21"/>
        <v>23.783008277277734</v>
      </c>
      <c r="L179" s="30">
        <f t="shared" si="20"/>
        <v>100</v>
      </c>
    </row>
    <row r="180" spans="2:12" ht="67.5" x14ac:dyDescent="0.2">
      <c r="B180" s="25" t="s">
        <v>289</v>
      </c>
      <c r="C180" s="26" t="s">
        <v>290</v>
      </c>
      <c r="D180" s="45">
        <v>426863904</v>
      </c>
      <c r="E180" s="45">
        <v>426863904</v>
      </c>
      <c r="F180" s="45">
        <v>426861902</v>
      </c>
      <c r="G180" s="45">
        <v>286743724.38999999</v>
      </c>
      <c r="H180" s="45">
        <v>277484002.38999999</v>
      </c>
      <c r="I180" s="28">
        <f t="shared" si="21"/>
        <v>100</v>
      </c>
      <c r="J180" s="28">
        <f t="shared" si="21"/>
        <v>99.999530998057878</v>
      </c>
      <c r="K180" s="29">
        <f t="shared" si="21"/>
        <v>67.174822359761677</v>
      </c>
      <c r="L180" s="30">
        <f t="shared" si="20"/>
        <v>96.770732465131175</v>
      </c>
    </row>
    <row r="181" spans="2:12" ht="51" customHeight="1" x14ac:dyDescent="0.2">
      <c r="B181" s="25" t="s">
        <v>291</v>
      </c>
      <c r="C181" s="26" t="s">
        <v>292</v>
      </c>
      <c r="D181" s="45">
        <v>761137375</v>
      </c>
      <c r="E181" s="45">
        <v>761137375</v>
      </c>
      <c r="F181" s="45">
        <v>696425635</v>
      </c>
      <c r="G181" s="45">
        <v>395801589.64999998</v>
      </c>
      <c r="H181" s="45">
        <v>389628441.64999998</v>
      </c>
      <c r="I181" s="28">
        <f t="shared" si="21"/>
        <v>100</v>
      </c>
      <c r="J181" s="28">
        <f t="shared" si="21"/>
        <v>91.498020971575599</v>
      </c>
      <c r="K181" s="29">
        <f t="shared" si="21"/>
        <v>56.833288402716533</v>
      </c>
      <c r="L181" s="30">
        <f t="shared" si="20"/>
        <v>98.440342797647986</v>
      </c>
    </row>
    <row r="182" spans="2:12" ht="33.75" x14ac:dyDescent="0.2">
      <c r="B182" s="25" t="s">
        <v>293</v>
      </c>
      <c r="C182" s="26" t="s">
        <v>294</v>
      </c>
      <c r="D182" s="45">
        <v>208226331</v>
      </c>
      <c r="E182" s="45">
        <v>208226331</v>
      </c>
      <c r="F182" s="45">
        <v>208004199</v>
      </c>
      <c r="G182" s="45">
        <v>86746270</v>
      </c>
      <c r="H182" s="45">
        <v>86746270</v>
      </c>
      <c r="I182" s="28">
        <f t="shared" si="21"/>
        <v>100</v>
      </c>
      <c r="J182" s="28">
        <f t="shared" si="21"/>
        <v>99.893321848906808</v>
      </c>
      <c r="K182" s="29">
        <f t="shared" si="21"/>
        <v>41.704095598570099</v>
      </c>
      <c r="L182" s="30">
        <f t="shared" si="20"/>
        <v>100</v>
      </c>
    </row>
    <row r="183" spans="2:12" ht="33.75" x14ac:dyDescent="0.2">
      <c r="B183" s="25" t="s">
        <v>295</v>
      </c>
      <c r="C183" s="26" t="s">
        <v>296</v>
      </c>
      <c r="D183" s="45">
        <v>364086139</v>
      </c>
      <c r="E183" s="45">
        <v>364086139</v>
      </c>
      <c r="F183" s="45">
        <v>282767639</v>
      </c>
      <c r="G183" s="45">
        <v>99051563</v>
      </c>
      <c r="H183" s="45">
        <v>99051563</v>
      </c>
      <c r="I183" s="28">
        <f t="shared" si="21"/>
        <v>100</v>
      </c>
      <c r="J183" s="28">
        <f t="shared" si="21"/>
        <v>77.66503821778285</v>
      </c>
      <c r="K183" s="29">
        <f t="shared" si="21"/>
        <v>35.029313591291114</v>
      </c>
      <c r="L183" s="30">
        <f t="shared" si="20"/>
        <v>100</v>
      </c>
    </row>
    <row r="184" spans="2:12" ht="33.75" x14ac:dyDescent="0.2">
      <c r="B184" s="31" t="s">
        <v>297</v>
      </c>
      <c r="C184" s="32" t="s">
        <v>298</v>
      </c>
      <c r="D184" s="20">
        <f>D185+D194+D195</f>
        <v>1917209331</v>
      </c>
      <c r="E184" s="20">
        <v>594898133</v>
      </c>
      <c r="F184" s="20">
        <v>359005233</v>
      </c>
      <c r="G184" s="20">
        <v>222023187.11000001</v>
      </c>
      <c r="H184" s="20">
        <v>222023187.11000001</v>
      </c>
      <c r="I184" s="21">
        <f t="shared" si="21"/>
        <v>31.029378137321405</v>
      </c>
      <c r="J184" s="21">
        <f t="shared" si="21"/>
        <v>60.347345719439325</v>
      </c>
      <c r="K184" s="22">
        <f t="shared" si="21"/>
        <v>61.843997441118084</v>
      </c>
      <c r="L184" s="23">
        <f t="shared" si="20"/>
        <v>100</v>
      </c>
    </row>
    <row r="185" spans="2:12" ht="22.5" x14ac:dyDescent="0.2">
      <c r="B185" s="46" t="s">
        <v>299</v>
      </c>
      <c r="C185" s="47" t="s">
        <v>300</v>
      </c>
      <c r="D185" s="48">
        <f>D186+D187+D188+D189+D190+D191+D192+D193</f>
        <v>850838284</v>
      </c>
      <c r="E185" s="48">
        <v>440852169</v>
      </c>
      <c r="F185" s="48">
        <v>222016672</v>
      </c>
      <c r="G185" s="48">
        <v>149758404.11000001</v>
      </c>
      <c r="H185" s="48">
        <v>149758404.11000001</v>
      </c>
      <c r="I185" s="49">
        <f t="shared" si="21"/>
        <v>51.813861375330404</v>
      </c>
      <c r="J185" s="49">
        <f t="shared" si="21"/>
        <v>50.360798383641395</v>
      </c>
      <c r="K185" s="50">
        <f t="shared" si="21"/>
        <v>67.453674879875692</v>
      </c>
      <c r="L185" s="51">
        <f t="shared" si="20"/>
        <v>100</v>
      </c>
    </row>
    <row r="186" spans="2:12" ht="22.5" x14ac:dyDescent="0.2">
      <c r="B186" s="25" t="s">
        <v>301</v>
      </c>
      <c r="C186" s="26" t="s">
        <v>302</v>
      </c>
      <c r="D186" s="45">
        <v>124873743</v>
      </c>
      <c r="E186" s="45">
        <v>124873743</v>
      </c>
      <c r="F186" s="45">
        <v>0</v>
      </c>
      <c r="G186" s="45">
        <v>0</v>
      </c>
      <c r="H186" s="45">
        <v>0</v>
      </c>
      <c r="I186" s="28">
        <f t="shared" si="21"/>
        <v>100</v>
      </c>
      <c r="J186" s="28">
        <f t="shared" si="21"/>
        <v>0</v>
      </c>
      <c r="K186" s="29">
        <v>0</v>
      </c>
      <c r="L186" s="30">
        <v>0</v>
      </c>
    </row>
    <row r="187" spans="2:12" ht="22.5" x14ac:dyDescent="0.2">
      <c r="B187" s="25" t="s">
        <v>303</v>
      </c>
      <c r="C187" s="26" t="s">
        <v>304</v>
      </c>
      <c r="D187" s="45">
        <v>3935023</v>
      </c>
      <c r="E187" s="45">
        <v>0</v>
      </c>
      <c r="F187" s="45">
        <v>0</v>
      </c>
      <c r="G187" s="45">
        <v>0</v>
      </c>
      <c r="H187" s="45">
        <v>0</v>
      </c>
      <c r="I187" s="28">
        <f t="shared" si="21"/>
        <v>0</v>
      </c>
      <c r="J187" s="28">
        <v>0</v>
      </c>
      <c r="K187" s="29">
        <v>0</v>
      </c>
      <c r="L187" s="30">
        <v>0</v>
      </c>
    </row>
    <row r="188" spans="2:12" ht="22.5" x14ac:dyDescent="0.2">
      <c r="B188" s="25" t="s">
        <v>305</v>
      </c>
      <c r="C188" s="26" t="s">
        <v>306</v>
      </c>
      <c r="D188" s="45">
        <v>77349990</v>
      </c>
      <c r="E188" s="45">
        <v>77349990</v>
      </c>
      <c r="F188" s="45">
        <v>75703323</v>
      </c>
      <c r="G188" s="45">
        <v>53349994</v>
      </c>
      <c r="H188" s="45">
        <v>53349994</v>
      </c>
      <c r="I188" s="28">
        <f t="shared" si="21"/>
        <v>100</v>
      </c>
      <c r="J188" s="28">
        <f t="shared" si="21"/>
        <v>97.87114775321885</v>
      </c>
      <c r="K188" s="29">
        <f t="shared" si="21"/>
        <v>70.47245997378478</v>
      </c>
      <c r="L188" s="30">
        <f t="shared" si="20"/>
        <v>100</v>
      </c>
    </row>
    <row r="189" spans="2:12" ht="26.25" customHeight="1" x14ac:dyDescent="0.2">
      <c r="B189" s="25" t="s">
        <v>307</v>
      </c>
      <c r="C189" s="26" t="s">
        <v>308</v>
      </c>
      <c r="D189" s="45">
        <v>399495700</v>
      </c>
      <c r="E189" s="45">
        <v>0</v>
      </c>
      <c r="F189" s="45">
        <v>0</v>
      </c>
      <c r="G189" s="45">
        <v>0</v>
      </c>
      <c r="H189" s="45">
        <v>0</v>
      </c>
      <c r="I189" s="28">
        <f t="shared" si="21"/>
        <v>0</v>
      </c>
      <c r="J189" s="28">
        <v>0</v>
      </c>
      <c r="K189" s="29">
        <v>0</v>
      </c>
      <c r="L189" s="30">
        <v>0</v>
      </c>
    </row>
    <row r="190" spans="2:12" ht="34.5" thickBot="1" x14ac:dyDescent="0.25">
      <c r="B190" s="52" t="s">
        <v>309</v>
      </c>
      <c r="C190" s="53" t="s">
        <v>310</v>
      </c>
      <c r="D190" s="54">
        <v>39085905</v>
      </c>
      <c r="E190" s="54">
        <v>39085905</v>
      </c>
      <c r="F190" s="54">
        <v>39085905</v>
      </c>
      <c r="G190" s="54">
        <v>37133250</v>
      </c>
      <c r="H190" s="54">
        <v>37133250</v>
      </c>
      <c r="I190" s="55">
        <f t="shared" si="21"/>
        <v>100</v>
      </c>
      <c r="J190" s="55">
        <f t="shared" si="21"/>
        <v>100</v>
      </c>
      <c r="K190" s="56">
        <f t="shared" si="21"/>
        <v>95.004196525576162</v>
      </c>
      <c r="L190" s="57">
        <f t="shared" si="20"/>
        <v>100</v>
      </c>
    </row>
    <row r="191" spans="2:12" ht="22.5" x14ac:dyDescent="0.2">
      <c r="B191" s="39" t="s">
        <v>311</v>
      </c>
      <c r="C191" s="40" t="s">
        <v>312</v>
      </c>
      <c r="D191" s="41">
        <v>114670933</v>
      </c>
      <c r="E191" s="41">
        <v>108115541</v>
      </c>
      <c r="F191" s="41">
        <v>15800454</v>
      </c>
      <c r="G191" s="41">
        <v>15800454</v>
      </c>
      <c r="H191" s="41">
        <v>15800454</v>
      </c>
      <c r="I191" s="42">
        <f t="shared" si="21"/>
        <v>94.283301069853508</v>
      </c>
      <c r="J191" s="42">
        <f t="shared" si="21"/>
        <v>14.61441514684739</v>
      </c>
      <c r="K191" s="43">
        <f t="shared" si="21"/>
        <v>100</v>
      </c>
      <c r="L191" s="44">
        <f t="shared" si="20"/>
        <v>100</v>
      </c>
    </row>
    <row r="192" spans="2:12" ht="12.75" customHeight="1" x14ac:dyDescent="0.2">
      <c r="B192" s="25" t="s">
        <v>313</v>
      </c>
      <c r="C192" s="26" t="s">
        <v>314</v>
      </c>
      <c r="D192" s="45">
        <v>41880666</v>
      </c>
      <c r="E192" s="45">
        <v>41880666</v>
      </c>
      <c r="F192" s="45">
        <v>41880666</v>
      </c>
      <c r="G192" s="45">
        <v>8131829.3099999996</v>
      </c>
      <c r="H192" s="45">
        <v>8131829.3099999996</v>
      </c>
      <c r="I192" s="28">
        <f t="shared" si="21"/>
        <v>100</v>
      </c>
      <c r="J192" s="28">
        <f t="shared" si="21"/>
        <v>100</v>
      </c>
      <c r="K192" s="29">
        <f t="shared" si="21"/>
        <v>19.416666654727983</v>
      </c>
      <c r="L192" s="30">
        <f t="shared" si="20"/>
        <v>100</v>
      </c>
    </row>
    <row r="193" spans="2:12" ht="12.75" customHeight="1" x14ac:dyDescent="0.2">
      <c r="B193" s="25" t="s">
        <v>315</v>
      </c>
      <c r="C193" s="26" t="s">
        <v>316</v>
      </c>
      <c r="D193" s="45">
        <v>49546324</v>
      </c>
      <c r="E193" s="45">
        <v>49546324</v>
      </c>
      <c r="F193" s="45">
        <v>49546324</v>
      </c>
      <c r="G193" s="45">
        <v>35342876.799999997</v>
      </c>
      <c r="H193" s="45">
        <v>35342876.799999997</v>
      </c>
      <c r="I193" s="28">
        <f t="shared" si="21"/>
        <v>100</v>
      </c>
      <c r="J193" s="28">
        <f t="shared" si="21"/>
        <v>100</v>
      </c>
      <c r="K193" s="29">
        <f t="shared" si="21"/>
        <v>71.33299495639676</v>
      </c>
      <c r="L193" s="30">
        <f t="shared" si="20"/>
        <v>100</v>
      </c>
    </row>
    <row r="194" spans="2:12" ht="33.75" x14ac:dyDescent="0.2">
      <c r="B194" s="46" t="s">
        <v>317</v>
      </c>
      <c r="C194" s="47" t="s">
        <v>318</v>
      </c>
      <c r="D194" s="48">
        <v>44876029</v>
      </c>
      <c r="E194" s="48">
        <v>0</v>
      </c>
      <c r="F194" s="48">
        <v>0</v>
      </c>
      <c r="G194" s="48">
        <v>0</v>
      </c>
      <c r="H194" s="48">
        <v>0</v>
      </c>
      <c r="I194" s="49">
        <f t="shared" si="21"/>
        <v>0</v>
      </c>
      <c r="J194" s="49">
        <v>0</v>
      </c>
      <c r="K194" s="50">
        <v>0</v>
      </c>
      <c r="L194" s="51">
        <v>0</v>
      </c>
    </row>
    <row r="195" spans="2:12" ht="22.5" x14ac:dyDescent="0.2">
      <c r="B195" s="46" t="s">
        <v>319</v>
      </c>
      <c r="C195" s="47" t="s">
        <v>320</v>
      </c>
      <c r="D195" s="48">
        <v>1021495018</v>
      </c>
      <c r="E195" s="48">
        <v>154045964</v>
      </c>
      <c r="F195" s="48">
        <v>136988561</v>
      </c>
      <c r="G195" s="48">
        <v>72264783</v>
      </c>
      <c r="H195" s="48">
        <v>72264783</v>
      </c>
      <c r="I195" s="49">
        <f t="shared" si="21"/>
        <v>15.080442027177856</v>
      </c>
      <c r="J195" s="49">
        <f t="shared" si="21"/>
        <v>88.927069196048521</v>
      </c>
      <c r="K195" s="50">
        <f t="shared" si="21"/>
        <v>52.752421422982898</v>
      </c>
      <c r="L195" s="51">
        <f t="shared" si="20"/>
        <v>100</v>
      </c>
    </row>
    <row r="196" spans="2:12" ht="22.5" x14ac:dyDescent="0.2">
      <c r="B196" s="31" t="s">
        <v>321</v>
      </c>
      <c r="C196" s="32" t="s">
        <v>322</v>
      </c>
      <c r="D196" s="20">
        <f>D197+D198+D199+D200+D201</f>
        <v>16437892720</v>
      </c>
      <c r="E196" s="20">
        <v>6431208208</v>
      </c>
      <c r="F196" s="20">
        <v>5951088264</v>
      </c>
      <c r="G196" s="20">
        <v>4700868108</v>
      </c>
      <c r="H196" s="20">
        <v>4673555059</v>
      </c>
      <c r="I196" s="21">
        <f t="shared" si="21"/>
        <v>39.124286291120171</v>
      </c>
      <c r="J196" s="21">
        <f t="shared" si="21"/>
        <v>92.534529617580063</v>
      </c>
      <c r="K196" s="22">
        <f t="shared" si="21"/>
        <v>78.991738980532787</v>
      </c>
      <c r="L196" s="23">
        <f t="shared" si="20"/>
        <v>99.418978614747388</v>
      </c>
    </row>
    <row r="197" spans="2:12" ht="33.75" x14ac:dyDescent="0.2">
      <c r="B197" s="46" t="s">
        <v>323</v>
      </c>
      <c r="C197" s="47" t="s">
        <v>324</v>
      </c>
      <c r="D197" s="48">
        <v>185627636</v>
      </c>
      <c r="E197" s="48">
        <v>179457636</v>
      </c>
      <c r="F197" s="48">
        <v>115827440</v>
      </c>
      <c r="G197" s="48">
        <v>101671382</v>
      </c>
      <c r="H197" s="48">
        <v>101671382</v>
      </c>
      <c r="I197" s="49">
        <f t="shared" si="21"/>
        <v>96.676141477123593</v>
      </c>
      <c r="J197" s="49">
        <f t="shared" si="21"/>
        <v>64.543054607049427</v>
      </c>
      <c r="K197" s="50">
        <f t="shared" si="21"/>
        <v>87.778320922917757</v>
      </c>
      <c r="L197" s="51">
        <f t="shared" si="20"/>
        <v>100</v>
      </c>
    </row>
    <row r="198" spans="2:12" ht="33.75" x14ac:dyDescent="0.2">
      <c r="B198" s="46" t="s">
        <v>325</v>
      </c>
      <c r="C198" s="47" t="s">
        <v>326</v>
      </c>
      <c r="D198" s="48">
        <v>1611273572</v>
      </c>
      <c r="E198" s="48">
        <v>29293028</v>
      </c>
      <c r="F198" s="48">
        <v>29293027</v>
      </c>
      <c r="G198" s="48">
        <v>26066830</v>
      </c>
      <c r="H198" s="48">
        <v>16753781</v>
      </c>
      <c r="I198" s="49">
        <f t="shared" si="21"/>
        <v>1.8180046212537271</v>
      </c>
      <c r="J198" s="49">
        <f t="shared" si="21"/>
        <v>99.999996586218401</v>
      </c>
      <c r="K198" s="50">
        <f t="shared" si="21"/>
        <v>88.986467666861472</v>
      </c>
      <c r="L198" s="51">
        <f t="shared" si="20"/>
        <v>64.272414405587483</v>
      </c>
    </row>
    <row r="199" spans="2:12" ht="33.75" x14ac:dyDescent="0.2">
      <c r="B199" s="46" t="s">
        <v>327</v>
      </c>
      <c r="C199" s="47" t="s">
        <v>328</v>
      </c>
      <c r="D199" s="48">
        <v>14549008534</v>
      </c>
      <c r="E199" s="48">
        <v>6221267564</v>
      </c>
      <c r="F199" s="48">
        <v>5804777817</v>
      </c>
      <c r="G199" s="48">
        <v>4571939916</v>
      </c>
      <c r="H199" s="48">
        <v>4553939916</v>
      </c>
      <c r="I199" s="49">
        <f t="shared" si="21"/>
        <v>42.760766477394938</v>
      </c>
      <c r="J199" s="49">
        <f t="shared" si="21"/>
        <v>93.305387644632731</v>
      </c>
      <c r="K199" s="50">
        <f t="shared" si="21"/>
        <v>78.761669440827106</v>
      </c>
      <c r="L199" s="51">
        <f t="shared" si="20"/>
        <v>99.606294038620078</v>
      </c>
    </row>
    <row r="200" spans="2:12" ht="45" x14ac:dyDescent="0.2">
      <c r="B200" s="46" t="s">
        <v>329</v>
      </c>
      <c r="C200" s="47" t="s">
        <v>330</v>
      </c>
      <c r="D200" s="48">
        <v>90792998</v>
      </c>
      <c r="E200" s="48">
        <v>0</v>
      </c>
      <c r="F200" s="48">
        <v>0</v>
      </c>
      <c r="G200" s="48">
        <v>0</v>
      </c>
      <c r="H200" s="48">
        <v>0</v>
      </c>
      <c r="I200" s="49">
        <f t="shared" si="21"/>
        <v>0</v>
      </c>
      <c r="J200" s="49">
        <v>0</v>
      </c>
      <c r="K200" s="50">
        <v>0</v>
      </c>
      <c r="L200" s="51">
        <v>0</v>
      </c>
    </row>
    <row r="201" spans="2:12" ht="22.5" x14ac:dyDescent="0.2">
      <c r="B201" s="46" t="s">
        <v>331</v>
      </c>
      <c r="C201" s="47" t="s">
        <v>332</v>
      </c>
      <c r="D201" s="48">
        <v>1189980</v>
      </c>
      <c r="E201" s="48">
        <v>1189980</v>
      </c>
      <c r="F201" s="48">
        <v>1189980</v>
      </c>
      <c r="G201" s="48">
        <v>1189980</v>
      </c>
      <c r="H201" s="48">
        <v>1189980</v>
      </c>
      <c r="I201" s="49">
        <f t="shared" si="21"/>
        <v>100</v>
      </c>
      <c r="J201" s="49">
        <f t="shared" si="21"/>
        <v>100</v>
      </c>
      <c r="K201" s="50">
        <f t="shared" si="21"/>
        <v>100</v>
      </c>
      <c r="L201" s="51">
        <f t="shared" si="20"/>
        <v>100</v>
      </c>
    </row>
    <row r="202" spans="2:12" ht="22.5" x14ac:dyDescent="0.2">
      <c r="B202" s="31" t="s">
        <v>333</v>
      </c>
      <c r="C202" s="32" t="s">
        <v>334</v>
      </c>
      <c r="D202" s="20">
        <f>D203</f>
        <v>8172772188</v>
      </c>
      <c r="E202" s="20">
        <v>7407972210</v>
      </c>
      <c r="F202" s="20">
        <v>6462417557</v>
      </c>
      <c r="G202" s="20">
        <v>3116836905.1399999</v>
      </c>
      <c r="H202" s="20">
        <v>3116836905.1300001</v>
      </c>
      <c r="I202" s="21">
        <f t="shared" si="21"/>
        <v>90.642098416459618</v>
      </c>
      <c r="J202" s="21">
        <f t="shared" si="21"/>
        <v>87.235985419551128</v>
      </c>
      <c r="K202" s="22">
        <f t="shared" si="21"/>
        <v>48.230199884931388</v>
      </c>
      <c r="L202" s="23">
        <f t="shared" si="20"/>
        <v>99.999999999679162</v>
      </c>
    </row>
    <row r="203" spans="2:12" ht="12.75" customHeight="1" x14ac:dyDescent="0.2">
      <c r="B203" s="31" t="s">
        <v>335</v>
      </c>
      <c r="C203" s="32" t="s">
        <v>246</v>
      </c>
      <c r="D203" s="20">
        <f>D204</f>
        <v>8172772188</v>
      </c>
      <c r="E203" s="20">
        <v>7407972210</v>
      </c>
      <c r="F203" s="20">
        <v>6462417557</v>
      </c>
      <c r="G203" s="20">
        <v>3116836905.1399999</v>
      </c>
      <c r="H203" s="20">
        <v>3116836905.1300001</v>
      </c>
      <c r="I203" s="21">
        <f t="shared" si="21"/>
        <v>90.642098416459618</v>
      </c>
      <c r="J203" s="21">
        <f t="shared" si="21"/>
        <v>87.235985419551128</v>
      </c>
      <c r="K203" s="22">
        <f t="shared" si="21"/>
        <v>48.230199884931388</v>
      </c>
      <c r="L203" s="23">
        <f t="shared" si="20"/>
        <v>99.999999999679162</v>
      </c>
    </row>
    <row r="204" spans="2:12" ht="12.75" customHeight="1" x14ac:dyDescent="0.2">
      <c r="B204" s="46" t="s">
        <v>336</v>
      </c>
      <c r="C204" s="47" t="s">
        <v>248</v>
      </c>
      <c r="D204" s="48">
        <f>D205+D206</f>
        <v>8172772188</v>
      </c>
      <c r="E204" s="48">
        <v>7407972210</v>
      </c>
      <c r="F204" s="48">
        <v>6462417557</v>
      </c>
      <c r="G204" s="48">
        <v>3116836905.1399999</v>
      </c>
      <c r="H204" s="48">
        <v>3116836905.1300001</v>
      </c>
      <c r="I204" s="49">
        <f t="shared" si="21"/>
        <v>90.642098416459618</v>
      </c>
      <c r="J204" s="49">
        <f t="shared" si="21"/>
        <v>87.235985419551128</v>
      </c>
      <c r="K204" s="50">
        <f t="shared" si="21"/>
        <v>48.230199884931388</v>
      </c>
      <c r="L204" s="51">
        <f t="shared" si="20"/>
        <v>99.999999999679162</v>
      </c>
    </row>
    <row r="205" spans="2:12" ht="33.75" x14ac:dyDescent="0.2">
      <c r="B205" s="25" t="s">
        <v>337</v>
      </c>
      <c r="C205" s="26" t="s">
        <v>338</v>
      </c>
      <c r="D205" s="45">
        <v>4736386094</v>
      </c>
      <c r="E205" s="45">
        <v>4736386094</v>
      </c>
      <c r="F205" s="45">
        <v>4535684533</v>
      </c>
      <c r="G205" s="45">
        <v>2043740683.76</v>
      </c>
      <c r="H205" s="45">
        <v>2043740683.76</v>
      </c>
      <c r="I205" s="28">
        <f t="shared" si="21"/>
        <v>100</v>
      </c>
      <c r="J205" s="28">
        <f t="shared" si="21"/>
        <v>95.762559111170305</v>
      </c>
      <c r="K205" s="29">
        <f t="shared" si="21"/>
        <v>45.059145293074991</v>
      </c>
      <c r="L205" s="30">
        <f t="shared" si="20"/>
        <v>100</v>
      </c>
    </row>
    <row r="206" spans="2:12" ht="22.5" x14ac:dyDescent="0.2">
      <c r="B206" s="25" t="s">
        <v>339</v>
      </c>
      <c r="C206" s="26" t="s">
        <v>340</v>
      </c>
      <c r="D206" s="45">
        <v>3436386094</v>
      </c>
      <c r="E206" s="45">
        <v>2671586116</v>
      </c>
      <c r="F206" s="45">
        <v>1926733024</v>
      </c>
      <c r="G206" s="45">
        <v>1073096221.38</v>
      </c>
      <c r="H206" s="45">
        <v>1073096221.37</v>
      </c>
      <c r="I206" s="28">
        <f t="shared" si="21"/>
        <v>77.744061433162116</v>
      </c>
      <c r="J206" s="28">
        <f t="shared" si="21"/>
        <v>72.119442920476686</v>
      </c>
      <c r="K206" s="29">
        <f t="shared" si="21"/>
        <v>55.695117487123113</v>
      </c>
      <c r="L206" s="30">
        <f t="shared" si="20"/>
        <v>99.999999999068123</v>
      </c>
    </row>
    <row r="207" spans="2:12" ht="22.5" x14ac:dyDescent="0.2">
      <c r="B207" s="31" t="s">
        <v>341</v>
      </c>
      <c r="C207" s="32" t="s">
        <v>342</v>
      </c>
      <c r="D207" s="20">
        <f>D208</f>
        <v>14546858517</v>
      </c>
      <c r="E207" s="20">
        <v>8705765543</v>
      </c>
      <c r="F207" s="20">
        <v>8202199682</v>
      </c>
      <c r="G207" s="20">
        <v>4462202503</v>
      </c>
      <c r="H207" s="20">
        <v>4445213503</v>
      </c>
      <c r="I207" s="21">
        <f t="shared" si="21"/>
        <v>59.846361555150331</v>
      </c>
      <c r="J207" s="21">
        <f t="shared" si="21"/>
        <v>94.215719932810501</v>
      </c>
      <c r="K207" s="22">
        <f t="shared" si="21"/>
        <v>54.40251000950942</v>
      </c>
      <c r="L207" s="23">
        <f t="shared" si="21"/>
        <v>99.619268735818736</v>
      </c>
    </row>
    <row r="208" spans="2:12" ht="12.75" customHeight="1" thickBot="1" x14ac:dyDescent="0.25">
      <c r="B208" s="71" t="s">
        <v>343</v>
      </c>
      <c r="C208" s="72" t="s">
        <v>344</v>
      </c>
      <c r="D208" s="73">
        <f>D209</f>
        <v>14546858517</v>
      </c>
      <c r="E208" s="73">
        <v>8705765543</v>
      </c>
      <c r="F208" s="73">
        <v>8202199682</v>
      </c>
      <c r="G208" s="73">
        <v>4462202503</v>
      </c>
      <c r="H208" s="73">
        <v>4445213503</v>
      </c>
      <c r="I208" s="74">
        <f t="shared" ref="I208:L260" si="22">E208/D208*100</f>
        <v>59.846361555150331</v>
      </c>
      <c r="J208" s="74">
        <f t="shared" si="22"/>
        <v>94.215719932810501</v>
      </c>
      <c r="K208" s="75">
        <f t="shared" si="22"/>
        <v>54.40251000950942</v>
      </c>
      <c r="L208" s="76">
        <f t="shared" si="22"/>
        <v>99.619268735818736</v>
      </c>
    </row>
    <row r="209" spans="2:12" ht="33.75" x14ac:dyDescent="0.2">
      <c r="B209" s="58" t="s">
        <v>345</v>
      </c>
      <c r="C209" s="59" t="s">
        <v>346</v>
      </c>
      <c r="D209" s="60">
        <v>14546858517</v>
      </c>
      <c r="E209" s="60">
        <v>8705765543</v>
      </c>
      <c r="F209" s="60">
        <v>8202199682</v>
      </c>
      <c r="G209" s="60">
        <v>4462202503</v>
      </c>
      <c r="H209" s="60">
        <v>4445213503</v>
      </c>
      <c r="I209" s="61">
        <f t="shared" si="22"/>
        <v>59.846361555150331</v>
      </c>
      <c r="J209" s="61">
        <f t="shared" si="22"/>
        <v>94.215719932810501</v>
      </c>
      <c r="K209" s="62">
        <f t="shared" si="22"/>
        <v>54.40251000950942</v>
      </c>
      <c r="L209" s="63">
        <f t="shared" si="22"/>
        <v>99.619268735818736</v>
      </c>
    </row>
    <row r="210" spans="2:12" x14ac:dyDescent="0.2">
      <c r="B210" s="46"/>
      <c r="C210" s="47"/>
      <c r="D210" s="48"/>
      <c r="E210" s="48"/>
      <c r="F210" s="48"/>
      <c r="G210" s="48"/>
      <c r="H210" s="48"/>
      <c r="I210" s="49"/>
      <c r="J210" s="49"/>
      <c r="K210" s="50"/>
      <c r="L210" s="51"/>
    </row>
    <row r="211" spans="2:12" ht="33.75" x14ac:dyDescent="0.2">
      <c r="B211" s="31" t="s">
        <v>347</v>
      </c>
      <c r="C211" s="32" t="s">
        <v>348</v>
      </c>
      <c r="D211" s="20">
        <f>D213+D220</f>
        <v>21589277225</v>
      </c>
      <c r="E211" s="20">
        <v>20209501647</v>
      </c>
      <c r="F211" s="20">
        <v>16160769958</v>
      </c>
      <c r="G211" s="20">
        <v>11453335379</v>
      </c>
      <c r="H211" s="20">
        <v>11102772574</v>
      </c>
      <c r="I211" s="21">
        <f t="shared" si="22"/>
        <v>93.608977439956888</v>
      </c>
      <c r="J211" s="21">
        <f t="shared" si="22"/>
        <v>79.966197288189861</v>
      </c>
      <c r="K211" s="22">
        <f t="shared" si="22"/>
        <v>70.871223393228874</v>
      </c>
      <c r="L211" s="23">
        <f t="shared" si="22"/>
        <v>96.93920772072417</v>
      </c>
    </row>
    <row r="212" spans="2:12" x14ac:dyDescent="0.2">
      <c r="B212" s="31"/>
      <c r="C212" s="32"/>
      <c r="D212" s="20"/>
      <c r="E212" s="20"/>
      <c r="F212" s="20"/>
      <c r="G212" s="20"/>
      <c r="H212" s="20"/>
      <c r="I212" s="21"/>
      <c r="J212" s="21"/>
      <c r="K212" s="22"/>
      <c r="L212" s="23"/>
    </row>
    <row r="213" spans="2:12" ht="45" x14ac:dyDescent="0.2">
      <c r="B213" s="31" t="s">
        <v>349</v>
      </c>
      <c r="C213" s="32" t="s">
        <v>350</v>
      </c>
      <c r="D213" s="20">
        <f>D214+D217</f>
        <v>90359465</v>
      </c>
      <c r="E213" s="20">
        <v>58718336</v>
      </c>
      <c r="F213" s="20">
        <v>58718336</v>
      </c>
      <c r="G213" s="20">
        <v>58718336</v>
      </c>
      <c r="H213" s="20">
        <v>58718336</v>
      </c>
      <c r="I213" s="21">
        <f t="shared" si="22"/>
        <v>64.983049645103591</v>
      </c>
      <c r="J213" s="21">
        <f t="shared" si="22"/>
        <v>100</v>
      </c>
      <c r="K213" s="22">
        <f t="shared" si="22"/>
        <v>100</v>
      </c>
      <c r="L213" s="23">
        <f t="shared" si="22"/>
        <v>100</v>
      </c>
    </row>
    <row r="214" spans="2:12" ht="22.5" x14ac:dyDescent="0.2">
      <c r="B214" s="31" t="s">
        <v>351</v>
      </c>
      <c r="C214" s="32" t="s">
        <v>352</v>
      </c>
      <c r="D214" s="20">
        <f>D215</f>
        <v>65563797</v>
      </c>
      <c r="E214" s="20">
        <v>33922668</v>
      </c>
      <c r="F214" s="20">
        <v>33922668</v>
      </c>
      <c r="G214" s="20">
        <v>33922668</v>
      </c>
      <c r="H214" s="20">
        <v>33922668</v>
      </c>
      <c r="I214" s="21">
        <f t="shared" si="22"/>
        <v>51.739938124694028</v>
      </c>
      <c r="J214" s="21">
        <f t="shared" si="22"/>
        <v>100</v>
      </c>
      <c r="K214" s="22">
        <f t="shared" si="22"/>
        <v>100</v>
      </c>
      <c r="L214" s="23">
        <f t="shared" si="22"/>
        <v>100</v>
      </c>
    </row>
    <row r="215" spans="2:12" ht="22.5" x14ac:dyDescent="0.2">
      <c r="B215" s="46" t="s">
        <v>353</v>
      </c>
      <c r="C215" s="47" t="s">
        <v>354</v>
      </c>
      <c r="D215" s="48">
        <f>D216</f>
        <v>65563797</v>
      </c>
      <c r="E215" s="48">
        <v>33922668</v>
      </c>
      <c r="F215" s="48">
        <v>33922668</v>
      </c>
      <c r="G215" s="48">
        <v>33922668</v>
      </c>
      <c r="H215" s="48">
        <v>33922668</v>
      </c>
      <c r="I215" s="49">
        <f t="shared" si="22"/>
        <v>51.739938124694028</v>
      </c>
      <c r="J215" s="49">
        <f t="shared" si="22"/>
        <v>100</v>
      </c>
      <c r="K215" s="50">
        <f t="shared" si="22"/>
        <v>100</v>
      </c>
      <c r="L215" s="51">
        <f t="shared" si="22"/>
        <v>100</v>
      </c>
    </row>
    <row r="216" spans="2:12" ht="12.75" customHeight="1" x14ac:dyDescent="0.2">
      <c r="B216" s="25" t="s">
        <v>355</v>
      </c>
      <c r="C216" s="26" t="s">
        <v>356</v>
      </c>
      <c r="D216" s="45">
        <v>65563797</v>
      </c>
      <c r="E216" s="45">
        <v>33922668</v>
      </c>
      <c r="F216" s="45">
        <v>33922668</v>
      </c>
      <c r="G216" s="45">
        <v>33922668</v>
      </c>
      <c r="H216" s="45">
        <v>33922668</v>
      </c>
      <c r="I216" s="28">
        <f t="shared" si="22"/>
        <v>51.739938124694028</v>
      </c>
      <c r="J216" s="28">
        <f t="shared" si="22"/>
        <v>100</v>
      </c>
      <c r="K216" s="29">
        <f t="shared" si="22"/>
        <v>100</v>
      </c>
      <c r="L216" s="30">
        <f t="shared" si="22"/>
        <v>100</v>
      </c>
    </row>
    <row r="217" spans="2:12" ht="12.75" customHeight="1" x14ac:dyDescent="0.2">
      <c r="B217" s="31" t="s">
        <v>357</v>
      </c>
      <c r="C217" s="32" t="s">
        <v>358</v>
      </c>
      <c r="D217" s="20">
        <f>D218</f>
        <v>24795668</v>
      </c>
      <c r="E217" s="20">
        <v>24795668</v>
      </c>
      <c r="F217" s="20">
        <v>24795668</v>
      </c>
      <c r="G217" s="20">
        <v>24795668</v>
      </c>
      <c r="H217" s="20">
        <v>24795668</v>
      </c>
      <c r="I217" s="21">
        <f t="shared" si="22"/>
        <v>100</v>
      </c>
      <c r="J217" s="21">
        <f t="shared" si="22"/>
        <v>100</v>
      </c>
      <c r="K217" s="22">
        <f t="shared" si="22"/>
        <v>100</v>
      </c>
      <c r="L217" s="23">
        <f t="shared" si="22"/>
        <v>100</v>
      </c>
    </row>
    <row r="218" spans="2:12" ht="12.75" customHeight="1" x14ac:dyDescent="0.2">
      <c r="B218" s="46" t="s">
        <v>359</v>
      </c>
      <c r="C218" s="47" t="s">
        <v>360</v>
      </c>
      <c r="D218" s="48">
        <f>D219</f>
        <v>24795668</v>
      </c>
      <c r="E218" s="48">
        <v>24795668</v>
      </c>
      <c r="F218" s="48">
        <v>24795668</v>
      </c>
      <c r="G218" s="48">
        <v>24795668</v>
      </c>
      <c r="H218" s="48">
        <v>24795668</v>
      </c>
      <c r="I218" s="49">
        <f t="shared" si="22"/>
        <v>100</v>
      </c>
      <c r="J218" s="49">
        <f t="shared" si="22"/>
        <v>100</v>
      </c>
      <c r="K218" s="50">
        <f t="shared" si="22"/>
        <v>100</v>
      </c>
      <c r="L218" s="51">
        <f t="shared" si="22"/>
        <v>100</v>
      </c>
    </row>
    <row r="219" spans="2:12" ht="12.75" customHeight="1" x14ac:dyDescent="0.2">
      <c r="B219" s="25" t="s">
        <v>361</v>
      </c>
      <c r="C219" s="26" t="s">
        <v>362</v>
      </c>
      <c r="D219" s="45">
        <v>24795668</v>
      </c>
      <c r="E219" s="45">
        <v>24795668</v>
      </c>
      <c r="F219" s="45">
        <v>24795668</v>
      </c>
      <c r="G219" s="45">
        <v>24795668</v>
      </c>
      <c r="H219" s="45">
        <v>24795668</v>
      </c>
      <c r="I219" s="28">
        <f t="shared" si="22"/>
        <v>100</v>
      </c>
      <c r="J219" s="28">
        <f t="shared" si="22"/>
        <v>100</v>
      </c>
      <c r="K219" s="29">
        <f t="shared" si="22"/>
        <v>100</v>
      </c>
      <c r="L219" s="30">
        <f t="shared" si="22"/>
        <v>100</v>
      </c>
    </row>
    <row r="220" spans="2:12" ht="33.75" x14ac:dyDescent="0.2">
      <c r="B220" s="31" t="s">
        <v>363</v>
      </c>
      <c r="C220" s="32" t="s">
        <v>364</v>
      </c>
      <c r="D220" s="20">
        <f>D221+D225+D233</f>
        <v>21498917760</v>
      </c>
      <c r="E220" s="20">
        <v>20150783311</v>
      </c>
      <c r="F220" s="20">
        <v>16102051622</v>
      </c>
      <c r="G220" s="20">
        <v>11394617043</v>
      </c>
      <c r="H220" s="20">
        <v>11044054238</v>
      </c>
      <c r="I220" s="21">
        <f t="shared" si="22"/>
        <v>93.729291566907222</v>
      </c>
      <c r="J220" s="21">
        <f t="shared" si="22"/>
        <v>79.907819827580298</v>
      </c>
      <c r="K220" s="22">
        <f t="shared" si="22"/>
        <v>70.765001320898136</v>
      </c>
      <c r="L220" s="23">
        <f t="shared" si="22"/>
        <v>96.923434954618685</v>
      </c>
    </row>
    <row r="221" spans="2:12" ht="12.75" customHeight="1" x14ac:dyDescent="0.2">
      <c r="B221" s="31" t="s">
        <v>365</v>
      </c>
      <c r="C221" s="32" t="s">
        <v>366</v>
      </c>
      <c r="D221" s="20">
        <f>D222</f>
        <v>10825000000</v>
      </c>
      <c r="E221" s="20">
        <v>10319628830</v>
      </c>
      <c r="F221" s="20">
        <v>9110287612</v>
      </c>
      <c r="G221" s="20">
        <v>5164636599</v>
      </c>
      <c r="H221" s="20">
        <v>4819233619</v>
      </c>
      <c r="I221" s="21">
        <f t="shared" si="22"/>
        <v>95.331444157043876</v>
      </c>
      <c r="J221" s="21">
        <f t="shared" si="22"/>
        <v>88.281155864013755</v>
      </c>
      <c r="K221" s="22">
        <f t="shared" si="22"/>
        <v>56.690159728845238</v>
      </c>
      <c r="L221" s="23">
        <f t="shared" si="22"/>
        <v>93.312153268114187</v>
      </c>
    </row>
    <row r="222" spans="2:12" ht="22.5" x14ac:dyDescent="0.2">
      <c r="B222" s="46" t="s">
        <v>367</v>
      </c>
      <c r="C222" s="47" t="s">
        <v>368</v>
      </c>
      <c r="D222" s="48">
        <f>D223+D224</f>
        <v>10825000000</v>
      </c>
      <c r="E222" s="48">
        <v>10319628830</v>
      </c>
      <c r="F222" s="48">
        <v>9110287612</v>
      </c>
      <c r="G222" s="48">
        <v>5164636599</v>
      </c>
      <c r="H222" s="48">
        <v>4819233619</v>
      </c>
      <c r="I222" s="49">
        <f t="shared" si="22"/>
        <v>95.331444157043876</v>
      </c>
      <c r="J222" s="49">
        <f t="shared" si="22"/>
        <v>88.281155864013755</v>
      </c>
      <c r="K222" s="50">
        <f t="shared" si="22"/>
        <v>56.690159728845238</v>
      </c>
      <c r="L222" s="51">
        <f t="shared" si="22"/>
        <v>93.312153268114187</v>
      </c>
    </row>
    <row r="223" spans="2:12" ht="12.75" customHeight="1" x14ac:dyDescent="0.2">
      <c r="B223" s="25" t="s">
        <v>369</v>
      </c>
      <c r="C223" s="26" t="s">
        <v>370</v>
      </c>
      <c r="D223" s="45">
        <v>10800000000</v>
      </c>
      <c r="E223" s="45">
        <v>10319628830</v>
      </c>
      <c r="F223" s="45">
        <v>9110287612</v>
      </c>
      <c r="G223" s="45">
        <v>5164636599</v>
      </c>
      <c r="H223" s="45">
        <v>4819233619</v>
      </c>
      <c r="I223" s="28">
        <f t="shared" si="22"/>
        <v>95.552118796296298</v>
      </c>
      <c r="J223" s="28">
        <f t="shared" si="22"/>
        <v>88.281155864013755</v>
      </c>
      <c r="K223" s="29">
        <f t="shared" si="22"/>
        <v>56.690159728845238</v>
      </c>
      <c r="L223" s="30">
        <f t="shared" si="22"/>
        <v>93.312153268114187</v>
      </c>
    </row>
    <row r="224" spans="2:12" ht="12.75" customHeight="1" x14ac:dyDescent="0.2">
      <c r="B224" s="25" t="s">
        <v>371</v>
      </c>
      <c r="C224" s="26" t="s">
        <v>372</v>
      </c>
      <c r="D224" s="45">
        <v>25000000</v>
      </c>
      <c r="E224" s="45">
        <v>0</v>
      </c>
      <c r="F224" s="45">
        <v>0</v>
      </c>
      <c r="G224" s="45">
        <v>0</v>
      </c>
      <c r="H224" s="45">
        <v>0</v>
      </c>
      <c r="I224" s="28">
        <f t="shared" si="22"/>
        <v>0</v>
      </c>
      <c r="J224" s="28">
        <v>0</v>
      </c>
      <c r="K224" s="29">
        <v>0</v>
      </c>
      <c r="L224" s="30">
        <v>0</v>
      </c>
    </row>
    <row r="225" spans="2:12" ht="12.75" customHeight="1" x14ac:dyDescent="0.2">
      <c r="B225" s="31" t="s">
        <v>373</v>
      </c>
      <c r="C225" s="32" t="s">
        <v>374</v>
      </c>
      <c r="D225" s="20">
        <f>D226+D229</f>
        <v>8889133881</v>
      </c>
      <c r="E225" s="20">
        <v>8186401705</v>
      </c>
      <c r="F225" s="20">
        <v>5500896803</v>
      </c>
      <c r="G225" s="20">
        <v>5277993862</v>
      </c>
      <c r="H225" s="20">
        <v>5272834037</v>
      </c>
      <c r="I225" s="21">
        <f t="shared" si="22"/>
        <v>92.094480908853811</v>
      </c>
      <c r="J225" s="21">
        <f t="shared" si="22"/>
        <v>67.19553964277398</v>
      </c>
      <c r="K225" s="22">
        <f t="shared" si="22"/>
        <v>95.947879973344769</v>
      </c>
      <c r="L225" s="23">
        <f t="shared" si="22"/>
        <v>99.902238897298673</v>
      </c>
    </row>
    <row r="226" spans="2:12" ht="12.75" customHeight="1" x14ac:dyDescent="0.2">
      <c r="B226" s="46" t="s">
        <v>375</v>
      </c>
      <c r="C226" s="47" t="s">
        <v>376</v>
      </c>
      <c r="D226" s="48">
        <f>D227+D228</f>
        <v>5767658955</v>
      </c>
      <c r="E226" s="48">
        <v>5225404715</v>
      </c>
      <c r="F226" s="48">
        <v>3151319869</v>
      </c>
      <c r="G226" s="48">
        <v>2948472762</v>
      </c>
      <c r="H226" s="48">
        <v>2947012937</v>
      </c>
      <c r="I226" s="49">
        <f t="shared" si="22"/>
        <v>90.598365051908658</v>
      </c>
      <c r="J226" s="49">
        <f t="shared" si="22"/>
        <v>60.307670714075968</v>
      </c>
      <c r="K226" s="50">
        <f t="shared" si="22"/>
        <v>93.563106398831891</v>
      </c>
      <c r="L226" s="51">
        <f t="shared" si="22"/>
        <v>99.950488774432173</v>
      </c>
    </row>
    <row r="227" spans="2:12" ht="12.75" customHeight="1" x14ac:dyDescent="0.2">
      <c r="B227" s="25" t="s">
        <v>377</v>
      </c>
      <c r="C227" s="26" t="s">
        <v>378</v>
      </c>
      <c r="D227" s="45">
        <v>2824540160</v>
      </c>
      <c r="E227" s="45">
        <v>2824540160</v>
      </c>
      <c r="F227" s="45">
        <v>1892390384</v>
      </c>
      <c r="G227" s="45">
        <v>1744013277</v>
      </c>
      <c r="H227" s="45">
        <v>1744013277</v>
      </c>
      <c r="I227" s="28">
        <f t="shared" si="22"/>
        <v>100</v>
      </c>
      <c r="J227" s="28">
        <f t="shared" si="22"/>
        <v>66.998175872988824</v>
      </c>
      <c r="K227" s="29">
        <f t="shared" si="22"/>
        <v>92.159276000633071</v>
      </c>
      <c r="L227" s="30">
        <f t="shared" si="22"/>
        <v>100</v>
      </c>
    </row>
    <row r="228" spans="2:12" ht="12.75" customHeight="1" x14ac:dyDescent="0.2">
      <c r="B228" s="25" t="s">
        <v>379</v>
      </c>
      <c r="C228" s="26" t="s">
        <v>380</v>
      </c>
      <c r="D228" s="45">
        <v>2943118795</v>
      </c>
      <c r="E228" s="45">
        <v>2400864555</v>
      </c>
      <c r="F228" s="45">
        <v>1258929485</v>
      </c>
      <c r="G228" s="45">
        <v>1204459485</v>
      </c>
      <c r="H228" s="45">
        <v>1202999660</v>
      </c>
      <c r="I228" s="28">
        <f t="shared" si="22"/>
        <v>81.575523185770692</v>
      </c>
      <c r="J228" s="28">
        <f t="shared" si="22"/>
        <v>52.436505940252843</v>
      </c>
      <c r="K228" s="29">
        <f t="shared" si="22"/>
        <v>95.673308104305775</v>
      </c>
      <c r="L228" s="30">
        <f t="shared" si="22"/>
        <v>99.878798330854607</v>
      </c>
    </row>
    <row r="229" spans="2:12" ht="12.75" customHeight="1" x14ac:dyDescent="0.2">
      <c r="B229" s="46" t="s">
        <v>381</v>
      </c>
      <c r="C229" s="47" t="s">
        <v>382</v>
      </c>
      <c r="D229" s="48">
        <f>D230+D231+D232</f>
        <v>3121474926</v>
      </c>
      <c r="E229" s="48">
        <v>2960996990</v>
      </c>
      <c r="F229" s="48">
        <v>2349576934</v>
      </c>
      <c r="G229" s="48">
        <v>2329521100</v>
      </c>
      <c r="H229" s="48">
        <v>2325821100</v>
      </c>
      <c r="I229" s="49">
        <f t="shared" si="22"/>
        <v>94.858906773098965</v>
      </c>
      <c r="J229" s="49">
        <f t="shared" si="22"/>
        <v>79.350872085824037</v>
      </c>
      <c r="K229" s="50">
        <f t="shared" si="22"/>
        <v>99.146406584531093</v>
      </c>
      <c r="L229" s="51">
        <f t="shared" si="22"/>
        <v>99.841169071188062</v>
      </c>
    </row>
    <row r="230" spans="2:12" ht="12.75" customHeight="1" x14ac:dyDescent="0.2">
      <c r="B230" s="25" t="s">
        <v>383</v>
      </c>
      <c r="C230" s="26" t="s">
        <v>384</v>
      </c>
      <c r="D230" s="45">
        <v>1934964366</v>
      </c>
      <c r="E230" s="45">
        <v>1775484463</v>
      </c>
      <c r="F230" s="45">
        <v>1539059527</v>
      </c>
      <c r="G230" s="45">
        <v>1529651527</v>
      </c>
      <c r="H230" s="45">
        <v>1529651527</v>
      </c>
      <c r="I230" s="28">
        <f t="shared" si="22"/>
        <v>91.757992767087472</v>
      </c>
      <c r="J230" s="28">
        <f t="shared" si="22"/>
        <v>86.683919745458226</v>
      </c>
      <c r="K230" s="29">
        <f t="shared" si="22"/>
        <v>99.388717600914461</v>
      </c>
      <c r="L230" s="30">
        <f t="shared" si="22"/>
        <v>100</v>
      </c>
    </row>
    <row r="231" spans="2:12" ht="12.75" customHeight="1" x14ac:dyDescent="0.2">
      <c r="B231" s="25" t="s">
        <v>385</v>
      </c>
      <c r="C231" s="26" t="s">
        <v>386</v>
      </c>
      <c r="D231" s="45">
        <v>1168483652</v>
      </c>
      <c r="E231" s="45">
        <v>1167485619</v>
      </c>
      <c r="F231" s="45">
        <v>792490499</v>
      </c>
      <c r="G231" s="45">
        <v>781842665</v>
      </c>
      <c r="H231" s="45">
        <v>778142665</v>
      </c>
      <c r="I231" s="28">
        <f t="shared" si="22"/>
        <v>99.914587337333145</v>
      </c>
      <c r="J231" s="28">
        <f t="shared" si="22"/>
        <v>67.880107994717832</v>
      </c>
      <c r="K231" s="29">
        <f t="shared" si="22"/>
        <v>98.656408624023143</v>
      </c>
      <c r="L231" s="30">
        <f t="shared" si="22"/>
        <v>99.526759005918407</v>
      </c>
    </row>
    <row r="232" spans="2:12" ht="12.75" customHeight="1" x14ac:dyDescent="0.2">
      <c r="B232" s="25" t="s">
        <v>387</v>
      </c>
      <c r="C232" s="26" t="s">
        <v>388</v>
      </c>
      <c r="D232" s="45">
        <v>18026908</v>
      </c>
      <c r="E232" s="45">
        <v>18026908</v>
      </c>
      <c r="F232" s="45">
        <v>18026908</v>
      </c>
      <c r="G232" s="45">
        <v>18026908</v>
      </c>
      <c r="H232" s="45">
        <v>18026908</v>
      </c>
      <c r="I232" s="28">
        <f t="shared" si="22"/>
        <v>100</v>
      </c>
      <c r="J232" s="28">
        <f t="shared" si="22"/>
        <v>100</v>
      </c>
      <c r="K232" s="29">
        <f t="shared" si="22"/>
        <v>100</v>
      </c>
      <c r="L232" s="30">
        <f t="shared" si="22"/>
        <v>100</v>
      </c>
    </row>
    <row r="233" spans="2:12" ht="12.75" customHeight="1" x14ac:dyDescent="0.2">
      <c r="B233" s="31" t="s">
        <v>389</v>
      </c>
      <c r="C233" s="32" t="s">
        <v>390</v>
      </c>
      <c r="D233" s="20">
        <f>D234+D241</f>
        <v>1784783879</v>
      </c>
      <c r="E233" s="20">
        <v>1644752776</v>
      </c>
      <c r="F233" s="20">
        <v>1490867207</v>
      </c>
      <c r="G233" s="20">
        <v>951986582</v>
      </c>
      <c r="H233" s="20">
        <v>951986582</v>
      </c>
      <c r="I233" s="21">
        <f t="shared" si="22"/>
        <v>92.154170336945313</v>
      </c>
      <c r="J233" s="21">
        <f t="shared" si="22"/>
        <v>90.643848045403757</v>
      </c>
      <c r="K233" s="22">
        <f t="shared" si="22"/>
        <v>63.854552406155385</v>
      </c>
      <c r="L233" s="23">
        <f t="shared" si="22"/>
        <v>100</v>
      </c>
    </row>
    <row r="234" spans="2:12" ht="12.75" customHeight="1" thickBot="1" x14ac:dyDescent="0.25">
      <c r="B234" s="33" t="s">
        <v>391</v>
      </c>
      <c r="C234" s="34" t="s">
        <v>392</v>
      </c>
      <c r="D234" s="35">
        <f>D235+D236+D237+D238+D239+D240</f>
        <v>1648500920</v>
      </c>
      <c r="E234" s="35">
        <v>1530659734</v>
      </c>
      <c r="F234" s="35">
        <v>1392152210</v>
      </c>
      <c r="G234" s="35">
        <v>873025654</v>
      </c>
      <c r="H234" s="35">
        <v>873025654</v>
      </c>
      <c r="I234" s="36">
        <f t="shared" si="22"/>
        <v>92.851615393699632</v>
      </c>
      <c r="J234" s="36">
        <f t="shared" si="22"/>
        <v>90.951122517736522</v>
      </c>
      <c r="K234" s="37">
        <f t="shared" si="22"/>
        <v>62.710503041905163</v>
      </c>
      <c r="L234" s="38">
        <f t="shared" si="22"/>
        <v>100</v>
      </c>
    </row>
    <row r="235" spans="2:12" ht="12.75" customHeight="1" x14ac:dyDescent="0.2">
      <c r="B235" s="39" t="s">
        <v>393</v>
      </c>
      <c r="C235" s="40" t="s">
        <v>362</v>
      </c>
      <c r="D235" s="41">
        <v>1151029110</v>
      </c>
      <c r="E235" s="41">
        <v>1141735792</v>
      </c>
      <c r="F235" s="41">
        <v>1127994004</v>
      </c>
      <c r="G235" s="41">
        <v>674127413</v>
      </c>
      <c r="H235" s="41">
        <v>674127413</v>
      </c>
      <c r="I235" s="42">
        <f t="shared" si="22"/>
        <v>99.192607908934633</v>
      </c>
      <c r="J235" s="42">
        <f t="shared" si="22"/>
        <v>98.796412611719191</v>
      </c>
      <c r="K235" s="43">
        <f t="shared" si="22"/>
        <v>59.763386206794053</v>
      </c>
      <c r="L235" s="44">
        <f t="shared" si="22"/>
        <v>100</v>
      </c>
    </row>
    <row r="236" spans="2:12" ht="12.75" customHeight="1" x14ac:dyDescent="0.2">
      <c r="B236" s="25" t="s">
        <v>394</v>
      </c>
      <c r="C236" s="26" t="s">
        <v>395</v>
      </c>
      <c r="D236" s="45">
        <v>63654000</v>
      </c>
      <c r="E236" s="45">
        <v>58652727</v>
      </c>
      <c r="F236" s="45">
        <v>58643727</v>
      </c>
      <c r="G236" s="45">
        <v>58643727</v>
      </c>
      <c r="H236" s="45">
        <v>58643727</v>
      </c>
      <c r="I236" s="28">
        <f t="shared" si="22"/>
        <v>92.143034216231499</v>
      </c>
      <c r="J236" s="28">
        <f t="shared" si="22"/>
        <v>99.984655444920747</v>
      </c>
      <c r="K236" s="29">
        <f t="shared" si="22"/>
        <v>100</v>
      </c>
      <c r="L236" s="30">
        <f t="shared" si="22"/>
        <v>100</v>
      </c>
    </row>
    <row r="237" spans="2:12" ht="12.75" customHeight="1" x14ac:dyDescent="0.2">
      <c r="B237" s="25" t="s">
        <v>396</v>
      </c>
      <c r="C237" s="26" t="s">
        <v>397</v>
      </c>
      <c r="D237" s="45">
        <v>106090000</v>
      </c>
      <c r="E237" s="45">
        <v>67442900</v>
      </c>
      <c r="F237" s="45">
        <v>63315981</v>
      </c>
      <c r="G237" s="45">
        <v>4173538</v>
      </c>
      <c r="H237" s="45">
        <v>4173538</v>
      </c>
      <c r="I237" s="28">
        <f t="shared" si="22"/>
        <v>63.571401640116889</v>
      </c>
      <c r="J237" s="28">
        <f t="shared" si="22"/>
        <v>93.880869594872109</v>
      </c>
      <c r="K237" s="29">
        <f t="shared" si="22"/>
        <v>6.5916028372047171</v>
      </c>
      <c r="L237" s="30">
        <f t="shared" si="22"/>
        <v>100</v>
      </c>
    </row>
    <row r="238" spans="2:12" ht="12.75" customHeight="1" x14ac:dyDescent="0.2">
      <c r="B238" s="25" t="s">
        <v>398</v>
      </c>
      <c r="C238" s="26" t="s">
        <v>399</v>
      </c>
      <c r="D238" s="45">
        <v>263092400</v>
      </c>
      <c r="E238" s="45">
        <v>262828315</v>
      </c>
      <c r="F238" s="45">
        <v>142198498</v>
      </c>
      <c r="G238" s="45">
        <v>136080976</v>
      </c>
      <c r="H238" s="45">
        <v>136080976</v>
      </c>
      <c r="I238" s="28">
        <f t="shared" si="22"/>
        <v>99.89962271810208</v>
      </c>
      <c r="J238" s="28">
        <f t="shared" si="22"/>
        <v>54.103188235255395</v>
      </c>
      <c r="K238" s="29">
        <f t="shared" si="22"/>
        <v>95.697899706366798</v>
      </c>
      <c r="L238" s="30">
        <f t="shared" si="22"/>
        <v>100</v>
      </c>
    </row>
    <row r="239" spans="2:12" ht="12.75" customHeight="1" x14ac:dyDescent="0.2">
      <c r="B239" s="25" t="s">
        <v>400</v>
      </c>
      <c r="C239" s="26" t="s">
        <v>401</v>
      </c>
      <c r="D239" s="45">
        <v>54026410</v>
      </c>
      <c r="E239" s="45">
        <v>0</v>
      </c>
      <c r="F239" s="45">
        <v>0</v>
      </c>
      <c r="G239" s="45">
        <v>0</v>
      </c>
      <c r="H239" s="45">
        <v>0</v>
      </c>
      <c r="I239" s="28">
        <f t="shared" si="22"/>
        <v>0</v>
      </c>
      <c r="J239" s="28">
        <v>0</v>
      </c>
      <c r="K239" s="29">
        <v>0</v>
      </c>
      <c r="L239" s="30">
        <v>0</v>
      </c>
    </row>
    <row r="240" spans="2:12" ht="12.75" customHeight="1" x14ac:dyDescent="0.2">
      <c r="B240" s="25" t="s">
        <v>402</v>
      </c>
      <c r="C240" s="26" t="s">
        <v>403</v>
      </c>
      <c r="D240" s="45">
        <v>10609000</v>
      </c>
      <c r="E240" s="45">
        <v>0</v>
      </c>
      <c r="F240" s="45">
        <v>0</v>
      </c>
      <c r="G240" s="45">
        <v>0</v>
      </c>
      <c r="H240" s="45">
        <v>0</v>
      </c>
      <c r="I240" s="28">
        <f t="shared" si="22"/>
        <v>0</v>
      </c>
      <c r="J240" s="28">
        <v>0</v>
      </c>
      <c r="K240" s="29">
        <v>0</v>
      </c>
      <c r="L240" s="30">
        <v>0</v>
      </c>
    </row>
    <row r="241" spans="2:12" ht="22.5" x14ac:dyDescent="0.2">
      <c r="B241" s="46" t="s">
        <v>404</v>
      </c>
      <c r="C241" s="47" t="s">
        <v>405</v>
      </c>
      <c r="D241" s="48">
        <f>D242+D243+D244+D245</f>
        <v>136282959</v>
      </c>
      <c r="E241" s="48">
        <v>114093042</v>
      </c>
      <c r="F241" s="48">
        <v>98714997</v>
      </c>
      <c r="G241" s="48">
        <v>78960928</v>
      </c>
      <c r="H241" s="48">
        <v>78960928</v>
      </c>
      <c r="I241" s="49">
        <f t="shared" si="22"/>
        <v>83.717761073855172</v>
      </c>
      <c r="J241" s="49">
        <f t="shared" si="22"/>
        <v>86.521487436543239</v>
      </c>
      <c r="K241" s="50">
        <f t="shared" si="22"/>
        <v>79.988786303665691</v>
      </c>
      <c r="L241" s="51">
        <f t="shared" si="22"/>
        <v>100</v>
      </c>
    </row>
    <row r="242" spans="2:12" ht="12.75" customHeight="1" x14ac:dyDescent="0.2">
      <c r="B242" s="25" t="s">
        <v>406</v>
      </c>
      <c r="C242" s="26" t="s">
        <v>407</v>
      </c>
      <c r="D242" s="45">
        <v>15913500</v>
      </c>
      <c r="E242" s="45">
        <v>15913000</v>
      </c>
      <c r="F242" s="45">
        <v>15836682</v>
      </c>
      <c r="G242" s="45">
        <v>15836628</v>
      </c>
      <c r="H242" s="45">
        <v>15836628</v>
      </c>
      <c r="I242" s="28">
        <f t="shared" si="22"/>
        <v>99.996858013636228</v>
      </c>
      <c r="J242" s="28">
        <f t="shared" si="22"/>
        <v>99.520404700559297</v>
      </c>
      <c r="K242" s="29">
        <f t="shared" si="22"/>
        <v>99.999659019484014</v>
      </c>
      <c r="L242" s="30">
        <f t="shared" si="22"/>
        <v>100</v>
      </c>
    </row>
    <row r="243" spans="2:12" ht="12.75" customHeight="1" x14ac:dyDescent="0.2">
      <c r="B243" s="25" t="s">
        <v>408</v>
      </c>
      <c r="C243" s="26" t="s">
        <v>409</v>
      </c>
      <c r="D243" s="45">
        <v>98180042</v>
      </c>
      <c r="E243" s="45">
        <v>98180042</v>
      </c>
      <c r="F243" s="45">
        <v>82878315</v>
      </c>
      <c r="G243" s="45">
        <v>63124300</v>
      </c>
      <c r="H243" s="45">
        <v>63124300</v>
      </c>
      <c r="I243" s="28">
        <f t="shared" si="22"/>
        <v>100</v>
      </c>
      <c r="J243" s="28">
        <f t="shared" si="22"/>
        <v>84.414625734219996</v>
      </c>
      <c r="K243" s="29">
        <f t="shared" si="22"/>
        <v>76.165037863040524</v>
      </c>
      <c r="L243" s="30">
        <f t="shared" si="22"/>
        <v>100</v>
      </c>
    </row>
    <row r="244" spans="2:12" ht="12.75" customHeight="1" x14ac:dyDescent="0.2">
      <c r="B244" s="25" t="s">
        <v>410</v>
      </c>
      <c r="C244" s="26" t="s">
        <v>411</v>
      </c>
      <c r="D244" s="45">
        <v>21218000</v>
      </c>
      <c r="E244" s="45">
        <v>0</v>
      </c>
      <c r="F244" s="45">
        <v>0</v>
      </c>
      <c r="G244" s="45">
        <v>0</v>
      </c>
      <c r="H244" s="45">
        <v>0</v>
      </c>
      <c r="I244" s="28">
        <f t="shared" si="22"/>
        <v>0</v>
      </c>
      <c r="J244" s="28">
        <v>0</v>
      </c>
      <c r="K244" s="29">
        <v>0</v>
      </c>
      <c r="L244" s="30">
        <v>0</v>
      </c>
    </row>
    <row r="245" spans="2:12" ht="12.75" customHeight="1" x14ac:dyDescent="0.2">
      <c r="B245" s="25" t="s">
        <v>412</v>
      </c>
      <c r="C245" s="26" t="s">
        <v>413</v>
      </c>
      <c r="D245" s="45">
        <v>971417</v>
      </c>
      <c r="E245" s="45">
        <v>0</v>
      </c>
      <c r="F245" s="45">
        <v>0</v>
      </c>
      <c r="G245" s="45">
        <v>0</v>
      </c>
      <c r="H245" s="45">
        <v>0</v>
      </c>
      <c r="I245" s="28">
        <f t="shared" si="22"/>
        <v>0</v>
      </c>
      <c r="J245" s="28">
        <v>0</v>
      </c>
      <c r="K245" s="29">
        <v>0</v>
      </c>
      <c r="L245" s="30">
        <v>0</v>
      </c>
    </row>
    <row r="246" spans="2:12" ht="12.75" customHeight="1" x14ac:dyDescent="0.2">
      <c r="B246" s="31" t="s">
        <v>414</v>
      </c>
      <c r="C246" s="32" t="s">
        <v>415</v>
      </c>
      <c r="D246" s="20">
        <f>D247</f>
        <v>528318000</v>
      </c>
      <c r="E246" s="20">
        <v>398368000</v>
      </c>
      <c r="F246" s="20">
        <v>398368000</v>
      </c>
      <c r="G246" s="20">
        <v>398368000</v>
      </c>
      <c r="H246" s="20">
        <v>0</v>
      </c>
      <c r="I246" s="21">
        <f t="shared" si="22"/>
        <v>75.403071634886558</v>
      </c>
      <c r="J246" s="21">
        <f t="shared" si="22"/>
        <v>100</v>
      </c>
      <c r="K246" s="22">
        <f t="shared" si="22"/>
        <v>100</v>
      </c>
      <c r="L246" s="23">
        <f t="shared" si="22"/>
        <v>0</v>
      </c>
    </row>
    <row r="247" spans="2:12" ht="12.75" customHeight="1" x14ac:dyDescent="0.2">
      <c r="B247" s="31" t="s">
        <v>416</v>
      </c>
      <c r="C247" s="32" t="s">
        <v>415</v>
      </c>
      <c r="D247" s="20">
        <f>D248</f>
        <v>528318000</v>
      </c>
      <c r="E247" s="20">
        <v>398368000</v>
      </c>
      <c r="F247" s="20">
        <v>398368000</v>
      </c>
      <c r="G247" s="20">
        <v>398368000</v>
      </c>
      <c r="H247" s="20">
        <v>0</v>
      </c>
      <c r="I247" s="21">
        <f t="shared" si="22"/>
        <v>75.403071634886558</v>
      </c>
      <c r="J247" s="21">
        <f t="shared" si="22"/>
        <v>100</v>
      </c>
      <c r="K247" s="22">
        <f t="shared" si="22"/>
        <v>100</v>
      </c>
      <c r="L247" s="23">
        <f t="shared" si="22"/>
        <v>0</v>
      </c>
    </row>
    <row r="248" spans="2:12" ht="12.75" customHeight="1" x14ac:dyDescent="0.2">
      <c r="B248" s="31" t="s">
        <v>417</v>
      </c>
      <c r="C248" s="32" t="s">
        <v>418</v>
      </c>
      <c r="D248" s="20">
        <f>D249</f>
        <v>528318000</v>
      </c>
      <c r="E248" s="20">
        <v>398368000</v>
      </c>
      <c r="F248" s="20">
        <v>398368000</v>
      </c>
      <c r="G248" s="20">
        <v>398368000</v>
      </c>
      <c r="H248" s="20">
        <v>0</v>
      </c>
      <c r="I248" s="21">
        <f t="shared" si="22"/>
        <v>75.403071634886558</v>
      </c>
      <c r="J248" s="21">
        <f t="shared" si="22"/>
        <v>100</v>
      </c>
      <c r="K248" s="22">
        <f t="shared" si="22"/>
        <v>100</v>
      </c>
      <c r="L248" s="23">
        <f t="shared" si="22"/>
        <v>0</v>
      </c>
    </row>
    <row r="249" spans="2:12" ht="22.5" x14ac:dyDescent="0.2">
      <c r="B249" s="46" t="s">
        <v>419</v>
      </c>
      <c r="C249" s="47" t="s">
        <v>420</v>
      </c>
      <c r="D249" s="48">
        <f>D250</f>
        <v>528318000</v>
      </c>
      <c r="E249" s="48">
        <v>398368000</v>
      </c>
      <c r="F249" s="48">
        <v>398368000</v>
      </c>
      <c r="G249" s="48">
        <v>398368000</v>
      </c>
      <c r="H249" s="48">
        <v>0</v>
      </c>
      <c r="I249" s="49">
        <f t="shared" si="22"/>
        <v>75.403071634886558</v>
      </c>
      <c r="J249" s="49">
        <f t="shared" si="22"/>
        <v>100</v>
      </c>
      <c r="K249" s="50">
        <f t="shared" si="22"/>
        <v>100</v>
      </c>
      <c r="L249" s="51">
        <f t="shared" si="22"/>
        <v>0</v>
      </c>
    </row>
    <row r="250" spans="2:12" ht="22.5" x14ac:dyDescent="0.2">
      <c r="B250" s="25" t="s">
        <v>421</v>
      </c>
      <c r="C250" s="26" t="s">
        <v>422</v>
      </c>
      <c r="D250" s="45">
        <v>528318000</v>
      </c>
      <c r="E250" s="45">
        <v>398368000</v>
      </c>
      <c r="F250" s="45">
        <v>398368000</v>
      </c>
      <c r="G250" s="45">
        <v>398368000</v>
      </c>
      <c r="H250" s="45">
        <v>0</v>
      </c>
      <c r="I250" s="28">
        <f t="shared" si="22"/>
        <v>75.403071634886558</v>
      </c>
      <c r="J250" s="28">
        <f t="shared" si="22"/>
        <v>100</v>
      </c>
      <c r="K250" s="29">
        <f t="shared" si="22"/>
        <v>100</v>
      </c>
      <c r="L250" s="30">
        <f t="shared" si="22"/>
        <v>0</v>
      </c>
    </row>
    <row r="251" spans="2:12" ht="22.5" x14ac:dyDescent="0.2">
      <c r="B251" s="31" t="s">
        <v>423</v>
      </c>
      <c r="C251" s="32" t="s">
        <v>424</v>
      </c>
      <c r="D251" s="20">
        <f>D252</f>
        <v>43043120776</v>
      </c>
      <c r="E251" s="20">
        <v>26564296604</v>
      </c>
      <c r="F251" s="20">
        <v>3936494540</v>
      </c>
      <c r="G251" s="20">
        <v>0</v>
      </c>
      <c r="H251" s="20">
        <v>0</v>
      </c>
      <c r="I251" s="21">
        <f t="shared" si="22"/>
        <v>61.715545074537751</v>
      </c>
      <c r="J251" s="21">
        <f t="shared" si="22"/>
        <v>14.818741857472148</v>
      </c>
      <c r="K251" s="22">
        <f t="shared" si="22"/>
        <v>0</v>
      </c>
      <c r="L251" s="23">
        <v>0</v>
      </c>
    </row>
    <row r="252" spans="2:12" ht="22.5" x14ac:dyDescent="0.2">
      <c r="B252" s="31" t="s">
        <v>425</v>
      </c>
      <c r="C252" s="32" t="s">
        <v>426</v>
      </c>
      <c r="D252" s="20">
        <f>D253</f>
        <v>43043120776</v>
      </c>
      <c r="E252" s="20">
        <v>26564296604</v>
      </c>
      <c r="F252" s="20">
        <v>3936494540</v>
      </c>
      <c r="G252" s="20">
        <v>0</v>
      </c>
      <c r="H252" s="20">
        <v>0</v>
      </c>
      <c r="I252" s="21">
        <f t="shared" si="22"/>
        <v>61.715545074537751</v>
      </c>
      <c r="J252" s="21">
        <f t="shared" si="22"/>
        <v>14.818741857472148</v>
      </c>
      <c r="K252" s="22">
        <f t="shared" si="22"/>
        <v>0</v>
      </c>
      <c r="L252" s="23">
        <v>0</v>
      </c>
    </row>
    <row r="253" spans="2:12" ht="22.5" x14ac:dyDescent="0.2">
      <c r="B253" s="46" t="s">
        <v>427</v>
      </c>
      <c r="C253" s="47" t="s">
        <v>428</v>
      </c>
      <c r="D253" s="48">
        <f>D254+D255+D256+D257+D258+D259+D260</f>
        <v>43043120776</v>
      </c>
      <c r="E253" s="48">
        <v>26564296604</v>
      </c>
      <c r="F253" s="48">
        <v>3936494540</v>
      </c>
      <c r="G253" s="48">
        <v>0</v>
      </c>
      <c r="H253" s="48">
        <v>0</v>
      </c>
      <c r="I253" s="49">
        <f t="shared" si="22"/>
        <v>61.715545074537751</v>
      </c>
      <c r="J253" s="49">
        <f t="shared" si="22"/>
        <v>14.818741857472148</v>
      </c>
      <c r="K253" s="50">
        <f t="shared" si="22"/>
        <v>0</v>
      </c>
      <c r="L253" s="51">
        <v>0</v>
      </c>
    </row>
    <row r="254" spans="2:12" ht="33.75" x14ac:dyDescent="0.2">
      <c r="B254" s="25" t="s">
        <v>429</v>
      </c>
      <c r="C254" s="26" t="s">
        <v>430</v>
      </c>
      <c r="D254" s="45">
        <v>2500000000</v>
      </c>
      <c r="E254" s="45">
        <v>652500000</v>
      </c>
      <c r="F254" s="45">
        <v>0</v>
      </c>
      <c r="G254" s="45">
        <v>0</v>
      </c>
      <c r="H254" s="45">
        <v>0</v>
      </c>
      <c r="I254" s="28">
        <f t="shared" si="22"/>
        <v>26.1</v>
      </c>
      <c r="J254" s="28">
        <f t="shared" si="22"/>
        <v>0</v>
      </c>
      <c r="K254" s="29">
        <v>0</v>
      </c>
      <c r="L254" s="30">
        <v>0</v>
      </c>
    </row>
    <row r="255" spans="2:12" ht="45" x14ac:dyDescent="0.2">
      <c r="B255" s="25" t="s">
        <v>431</v>
      </c>
      <c r="C255" s="26" t="s">
        <v>432</v>
      </c>
      <c r="D255" s="45">
        <v>22581702968</v>
      </c>
      <c r="E255" s="45">
        <v>22581702968</v>
      </c>
      <c r="F255" s="45">
        <v>1677729574</v>
      </c>
      <c r="G255" s="45">
        <v>0</v>
      </c>
      <c r="H255" s="45">
        <v>0</v>
      </c>
      <c r="I255" s="28">
        <f t="shared" si="22"/>
        <v>100</v>
      </c>
      <c r="J255" s="28">
        <f t="shared" si="22"/>
        <v>7.429597211412581</v>
      </c>
      <c r="K255" s="29">
        <f t="shared" si="22"/>
        <v>0</v>
      </c>
      <c r="L255" s="30">
        <v>0</v>
      </c>
    </row>
    <row r="256" spans="2:12" ht="57" thickBot="1" x14ac:dyDescent="0.25">
      <c r="B256" s="52" t="s">
        <v>433</v>
      </c>
      <c r="C256" s="53" t="s">
        <v>434</v>
      </c>
      <c r="D256" s="54">
        <v>3934401649</v>
      </c>
      <c r="E256" s="54">
        <v>717199692</v>
      </c>
      <c r="F256" s="54">
        <v>717199692</v>
      </c>
      <c r="G256" s="54">
        <v>0</v>
      </c>
      <c r="H256" s="54">
        <v>0</v>
      </c>
      <c r="I256" s="55">
        <f t="shared" si="22"/>
        <v>18.22893939113434</v>
      </c>
      <c r="J256" s="55">
        <f t="shared" si="22"/>
        <v>100</v>
      </c>
      <c r="K256" s="56">
        <f t="shared" si="22"/>
        <v>0</v>
      </c>
      <c r="L256" s="57">
        <v>0</v>
      </c>
    </row>
    <row r="257" spans="2:12" ht="78.75" x14ac:dyDescent="0.2">
      <c r="B257" s="39" t="s">
        <v>435</v>
      </c>
      <c r="C257" s="40" t="s">
        <v>436</v>
      </c>
      <c r="D257" s="41">
        <v>8065003813</v>
      </c>
      <c r="E257" s="41">
        <v>2612893944</v>
      </c>
      <c r="F257" s="41">
        <v>1541565274</v>
      </c>
      <c r="G257" s="41">
        <v>0</v>
      </c>
      <c r="H257" s="41">
        <v>0</v>
      </c>
      <c r="I257" s="42">
        <f t="shared" si="22"/>
        <v>32.397925711929233</v>
      </c>
      <c r="J257" s="42">
        <f t="shared" si="22"/>
        <v>58.998386732837091</v>
      </c>
      <c r="K257" s="43">
        <f t="shared" si="22"/>
        <v>0</v>
      </c>
      <c r="L257" s="44">
        <v>0</v>
      </c>
    </row>
    <row r="258" spans="2:12" ht="90" x14ac:dyDescent="0.2">
      <c r="B258" s="25" t="s">
        <v>437</v>
      </c>
      <c r="C258" s="26" t="s">
        <v>438</v>
      </c>
      <c r="D258" s="45">
        <v>1999833255</v>
      </c>
      <c r="E258" s="45">
        <v>0</v>
      </c>
      <c r="F258" s="45">
        <v>0</v>
      </c>
      <c r="G258" s="45">
        <v>0</v>
      </c>
      <c r="H258" s="45">
        <v>0</v>
      </c>
      <c r="I258" s="28">
        <f t="shared" si="22"/>
        <v>0</v>
      </c>
      <c r="J258" s="28">
        <v>0</v>
      </c>
      <c r="K258" s="29">
        <v>0</v>
      </c>
      <c r="L258" s="30">
        <v>0</v>
      </c>
    </row>
    <row r="259" spans="2:12" ht="56.25" x14ac:dyDescent="0.2">
      <c r="B259" s="25" t="s">
        <v>439</v>
      </c>
      <c r="C259" s="26" t="s">
        <v>440</v>
      </c>
      <c r="D259" s="45">
        <v>1996235775</v>
      </c>
      <c r="E259" s="45">
        <v>0</v>
      </c>
      <c r="F259" s="45">
        <v>0</v>
      </c>
      <c r="G259" s="45">
        <v>0</v>
      </c>
      <c r="H259" s="45">
        <v>0</v>
      </c>
      <c r="I259" s="28">
        <f t="shared" si="22"/>
        <v>0</v>
      </c>
      <c r="J259" s="28">
        <v>0</v>
      </c>
      <c r="K259" s="29">
        <v>0</v>
      </c>
      <c r="L259" s="30">
        <v>0</v>
      </c>
    </row>
    <row r="260" spans="2:12" ht="67.5" x14ac:dyDescent="0.2">
      <c r="B260" s="25" t="s">
        <v>441</v>
      </c>
      <c r="C260" s="26" t="s">
        <v>442</v>
      </c>
      <c r="D260" s="45">
        <v>1965943316</v>
      </c>
      <c r="E260" s="45">
        <v>0</v>
      </c>
      <c r="F260" s="45">
        <v>0</v>
      </c>
      <c r="G260" s="45">
        <v>0</v>
      </c>
      <c r="H260" s="45">
        <v>0</v>
      </c>
      <c r="I260" s="28">
        <f t="shared" si="22"/>
        <v>0</v>
      </c>
      <c r="J260" s="28">
        <v>0</v>
      </c>
      <c r="K260" s="29">
        <v>0</v>
      </c>
      <c r="L260" s="30">
        <v>0</v>
      </c>
    </row>
    <row r="261" spans="2:12" x14ac:dyDescent="0.2">
      <c r="B261" s="77"/>
      <c r="C261" s="78"/>
      <c r="D261" s="78"/>
      <c r="E261" s="78"/>
      <c r="F261" s="78"/>
      <c r="G261" s="78"/>
      <c r="H261" s="78"/>
      <c r="I261" s="78"/>
      <c r="J261" s="78"/>
      <c r="K261" s="78"/>
      <c r="L261" s="79"/>
    </row>
    <row r="262" spans="2:12" x14ac:dyDescent="0.2">
      <c r="B262" s="77"/>
      <c r="C262" s="78"/>
      <c r="D262" s="78"/>
      <c r="E262" s="78"/>
      <c r="F262" s="78"/>
      <c r="G262" s="78"/>
      <c r="H262" s="78"/>
      <c r="I262" s="78"/>
      <c r="J262" s="78"/>
      <c r="K262" s="78"/>
      <c r="L262" s="79"/>
    </row>
    <row r="263" spans="2:12" x14ac:dyDescent="0.2">
      <c r="B263" s="97" t="s">
        <v>484</v>
      </c>
      <c r="C263" s="98"/>
      <c r="D263" s="98"/>
      <c r="E263" s="98"/>
      <c r="F263" s="98"/>
      <c r="G263" s="98"/>
      <c r="H263" s="98"/>
      <c r="I263" s="98"/>
      <c r="J263" s="98"/>
      <c r="K263" s="98"/>
      <c r="L263" s="99"/>
    </row>
    <row r="264" spans="2:12" x14ac:dyDescent="0.2">
      <c r="B264" s="100" t="s">
        <v>485</v>
      </c>
      <c r="C264" s="101"/>
      <c r="D264" s="101"/>
      <c r="E264" s="101"/>
      <c r="F264" s="101"/>
      <c r="G264" s="101"/>
      <c r="H264" s="101"/>
      <c r="I264" s="101"/>
      <c r="J264" s="101"/>
      <c r="K264" s="101"/>
      <c r="L264" s="102"/>
    </row>
    <row r="265" spans="2:12" x14ac:dyDescent="0.2">
      <c r="B265" s="103" t="s">
        <v>486</v>
      </c>
      <c r="C265" s="104"/>
      <c r="D265" s="104"/>
      <c r="E265" s="104"/>
      <c r="F265" s="104"/>
      <c r="G265" s="104"/>
      <c r="H265" s="104"/>
      <c r="I265" s="104"/>
      <c r="J265" s="104"/>
      <c r="K265" s="104"/>
      <c r="L265" s="105"/>
    </row>
    <row r="266" spans="2:12" x14ac:dyDescent="0.2">
      <c r="B266" s="77"/>
      <c r="C266" s="78"/>
      <c r="D266" s="78"/>
      <c r="E266" s="78"/>
      <c r="F266" s="78"/>
      <c r="G266" s="78"/>
      <c r="H266" s="78"/>
      <c r="I266" s="78"/>
      <c r="J266" s="78"/>
      <c r="K266" s="78"/>
      <c r="L266" s="79"/>
    </row>
    <row r="267" spans="2:12" x14ac:dyDescent="0.2">
      <c r="B267" s="77"/>
      <c r="C267" s="78"/>
      <c r="D267" s="78"/>
      <c r="E267" s="78"/>
      <c r="F267" s="78"/>
      <c r="G267" s="78"/>
      <c r="H267" s="78"/>
      <c r="I267" s="78"/>
      <c r="J267" s="78"/>
      <c r="K267" s="78"/>
      <c r="L267" s="79"/>
    </row>
    <row r="268" spans="2:12" x14ac:dyDescent="0.2">
      <c r="B268" s="77"/>
      <c r="C268" s="78"/>
      <c r="D268" s="78"/>
      <c r="E268" s="78"/>
      <c r="F268" s="78"/>
      <c r="G268" s="78"/>
      <c r="H268" s="78"/>
      <c r="I268" s="78"/>
      <c r="J268" s="78"/>
      <c r="K268" s="78"/>
      <c r="L268" s="79"/>
    </row>
    <row r="269" spans="2:12" x14ac:dyDescent="0.2">
      <c r="B269" s="77"/>
      <c r="C269" s="78"/>
      <c r="D269" s="78"/>
      <c r="E269" s="78"/>
      <c r="F269" s="78"/>
      <c r="G269" s="78"/>
      <c r="H269" s="78"/>
      <c r="I269" s="78"/>
      <c r="J269" s="78"/>
      <c r="K269" s="78"/>
      <c r="L269" s="79"/>
    </row>
    <row r="270" spans="2:12" x14ac:dyDescent="0.2">
      <c r="B270" s="77"/>
      <c r="C270" s="78"/>
      <c r="D270" s="78"/>
      <c r="E270" s="78"/>
      <c r="F270" s="78"/>
      <c r="G270" s="78"/>
      <c r="H270" s="78"/>
      <c r="I270" s="78"/>
      <c r="J270" s="78"/>
      <c r="K270" s="78"/>
      <c r="L270" s="79"/>
    </row>
    <row r="271" spans="2:12" x14ac:dyDescent="0.2">
      <c r="B271" s="77"/>
      <c r="C271" s="78"/>
      <c r="D271" s="78"/>
      <c r="E271" s="78"/>
      <c r="F271" s="78"/>
      <c r="G271" s="78"/>
      <c r="H271" s="78"/>
      <c r="I271" s="78"/>
      <c r="J271" s="78"/>
      <c r="K271" s="78"/>
      <c r="L271" s="79"/>
    </row>
    <row r="272" spans="2:12" x14ac:dyDescent="0.2">
      <c r="B272" s="77"/>
      <c r="C272" s="78"/>
      <c r="D272" s="78"/>
      <c r="E272" s="78"/>
      <c r="F272" s="78"/>
      <c r="G272" s="78"/>
      <c r="H272" s="78"/>
      <c r="I272" s="78"/>
      <c r="J272" s="78"/>
      <c r="K272" s="78"/>
      <c r="L272" s="79"/>
    </row>
    <row r="273" spans="2:12" x14ac:dyDescent="0.2">
      <c r="B273" s="77"/>
      <c r="C273" s="78"/>
      <c r="D273" s="78"/>
      <c r="E273" s="78"/>
      <c r="F273" s="78"/>
      <c r="G273" s="78"/>
      <c r="H273" s="78"/>
      <c r="I273" s="78"/>
      <c r="J273" s="78"/>
      <c r="K273" s="78"/>
      <c r="L273" s="79"/>
    </row>
    <row r="274" spans="2:12" ht="12" thickBot="1" x14ac:dyDescent="0.25">
      <c r="B274" s="80"/>
      <c r="C274" s="81"/>
      <c r="D274" s="81"/>
      <c r="E274" s="81"/>
      <c r="F274" s="81"/>
      <c r="G274" s="81"/>
      <c r="H274" s="81"/>
      <c r="I274" s="81"/>
      <c r="J274" s="81"/>
      <c r="K274" s="81"/>
      <c r="L274" s="82"/>
    </row>
  </sheetData>
  <mergeCells count="18">
    <mergeCell ref="H7:H8"/>
    <mergeCell ref="I7:L7"/>
    <mergeCell ref="B263:L263"/>
    <mergeCell ref="B264:L264"/>
    <mergeCell ref="B265:L265"/>
    <mergeCell ref="B7:B8"/>
    <mergeCell ref="C7:C8"/>
    <mergeCell ref="D7:D8"/>
    <mergeCell ref="E7:E8"/>
    <mergeCell ref="F7:F8"/>
    <mergeCell ref="G7:G8"/>
    <mergeCell ref="C1:J1"/>
    <mergeCell ref="K1:L6"/>
    <mergeCell ref="C2:J2"/>
    <mergeCell ref="C3:J3"/>
    <mergeCell ref="C4:J4"/>
    <mergeCell ref="C5:J5"/>
    <mergeCell ref="B6:J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2020-12-07T16:30:14Z</cp:lastPrinted>
  <dcterms:created xsi:type="dcterms:W3CDTF">2020-12-07T13:42:21Z</dcterms:created>
  <dcterms:modified xsi:type="dcterms:W3CDTF">2020-12-09T14:47:23Z</dcterms:modified>
</cp:coreProperties>
</file>