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AGOSTO\"/>
    </mc:Choice>
  </mc:AlternateContent>
  <bookViews>
    <workbookView xWindow="0" yWindow="0" windowWidth="28800" windowHeight="12330"/>
  </bookViews>
  <sheets>
    <sheet name="Hoja1" sheetId="3" r:id="rId1"/>
  </sheets>
  <definedNames>
    <definedName name="_xlnm.Print_Titles" localSheetId="0">Hoja1!$8:$10</definedName>
  </definedNames>
  <calcPr calcId="162913"/>
</workbook>
</file>

<file path=xl/calcChain.xml><?xml version="1.0" encoding="utf-8"?>
<calcChain xmlns="http://schemas.openxmlformats.org/spreadsheetml/2006/main">
  <c r="C66" i="3" l="1"/>
  <c r="D66" i="3"/>
  <c r="E66" i="3"/>
  <c r="G16" i="3" l="1"/>
  <c r="F16" i="3"/>
  <c r="G17" i="3"/>
  <c r="F17" i="3"/>
  <c r="E17" i="3"/>
  <c r="E16" i="3" s="1"/>
  <c r="D17" i="3"/>
  <c r="D16" i="3" s="1"/>
  <c r="G20" i="3"/>
  <c r="F20" i="3"/>
  <c r="E20" i="3"/>
  <c r="D20" i="3"/>
  <c r="G23" i="3"/>
  <c r="F23" i="3"/>
  <c r="E23" i="3"/>
  <c r="D23" i="3"/>
  <c r="G26" i="3"/>
  <c r="F26" i="3"/>
  <c r="E26" i="3"/>
  <c r="D26" i="3"/>
  <c r="G31" i="3"/>
  <c r="F31" i="3"/>
  <c r="E31" i="3"/>
  <c r="D31" i="3"/>
  <c r="G33" i="3"/>
  <c r="F33" i="3"/>
  <c r="E33" i="3"/>
  <c r="D33" i="3"/>
  <c r="G46" i="3"/>
  <c r="F46" i="3"/>
  <c r="E46" i="3"/>
  <c r="D46" i="3"/>
  <c r="G53" i="3"/>
  <c r="F53" i="3"/>
  <c r="E53" i="3"/>
  <c r="D53" i="3"/>
  <c r="G58" i="3"/>
  <c r="F58" i="3"/>
  <c r="E58" i="3"/>
  <c r="D58" i="3"/>
  <c r="G62" i="3"/>
  <c r="F62" i="3"/>
  <c r="E62" i="3"/>
  <c r="D62" i="3"/>
  <c r="G66" i="3"/>
  <c r="G65" i="3" s="1"/>
  <c r="F66" i="3"/>
  <c r="F65" i="3" s="1"/>
  <c r="E65" i="3"/>
  <c r="D65" i="3"/>
  <c r="G77" i="3"/>
  <c r="F77" i="3"/>
  <c r="E77" i="3"/>
  <c r="D77" i="3"/>
  <c r="G79" i="3"/>
  <c r="F79" i="3"/>
  <c r="E79" i="3"/>
  <c r="D79" i="3"/>
  <c r="G82" i="3"/>
  <c r="F82" i="3"/>
  <c r="E82" i="3"/>
  <c r="D82" i="3"/>
  <c r="G85" i="3"/>
  <c r="G84" i="3" s="1"/>
  <c r="F85" i="3"/>
  <c r="F84" i="3" s="1"/>
  <c r="E85" i="3"/>
  <c r="E84" i="3" s="1"/>
  <c r="D85" i="3"/>
  <c r="D84" i="3" s="1"/>
  <c r="G92" i="3"/>
  <c r="G91" i="3" s="1"/>
  <c r="G89" i="3" s="1"/>
  <c r="F92" i="3"/>
  <c r="F91" i="3" s="1"/>
  <c r="F89" i="3" s="1"/>
  <c r="E92" i="3"/>
  <c r="E91" i="3" s="1"/>
  <c r="E89" i="3" s="1"/>
  <c r="D92" i="3"/>
  <c r="D91" i="3" s="1"/>
  <c r="D89" i="3" s="1"/>
  <c r="G96" i="3"/>
  <c r="F96" i="3"/>
  <c r="E96" i="3"/>
  <c r="D96" i="3"/>
  <c r="G98" i="3"/>
  <c r="F98" i="3"/>
  <c r="E98" i="3"/>
  <c r="D98" i="3"/>
  <c r="G100" i="3"/>
  <c r="F100" i="3"/>
  <c r="E100" i="3"/>
  <c r="D100" i="3"/>
  <c r="G106" i="3"/>
  <c r="F106" i="3"/>
  <c r="F105" i="3" s="1"/>
  <c r="F103" i="3" s="1"/>
  <c r="E106" i="3"/>
  <c r="E105" i="3" s="1"/>
  <c r="E103" i="3" s="1"/>
  <c r="D106" i="3"/>
  <c r="D105" i="3" s="1"/>
  <c r="D103" i="3" s="1"/>
  <c r="G114" i="3"/>
  <c r="G113" i="3" s="1"/>
  <c r="F114" i="3"/>
  <c r="H114" i="3" s="1"/>
  <c r="E114" i="3"/>
  <c r="E113" i="3" s="1"/>
  <c r="E111" i="3" s="1"/>
  <c r="D114" i="3"/>
  <c r="D113" i="3" s="1"/>
  <c r="D111" i="3" s="1"/>
  <c r="E14" i="3" l="1"/>
  <c r="E12" i="3" s="1"/>
  <c r="G111" i="3"/>
  <c r="G14" i="3"/>
  <c r="D14" i="3"/>
  <c r="D12" i="3" s="1"/>
  <c r="F14" i="3"/>
  <c r="H106" i="3"/>
  <c r="G105" i="3"/>
  <c r="G103" i="3" s="1"/>
  <c r="F113" i="3"/>
  <c r="I106" i="3"/>
  <c r="I114" i="3"/>
  <c r="H113" i="3" l="1"/>
  <c r="F111" i="3"/>
  <c r="G12" i="3"/>
  <c r="I113" i="3"/>
  <c r="F12" i="3"/>
  <c r="I111" i="3"/>
  <c r="H111" i="3"/>
  <c r="I14" i="3" l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9" i="3"/>
  <c r="I91" i="3"/>
  <c r="I92" i="3"/>
  <c r="I93" i="3"/>
  <c r="I94" i="3"/>
  <c r="I95" i="3"/>
  <c r="I96" i="3"/>
  <c r="I97" i="3"/>
  <c r="I98" i="3"/>
  <c r="I99" i="3"/>
  <c r="I100" i="3"/>
  <c r="I101" i="3"/>
  <c r="I103" i="3"/>
  <c r="I105" i="3"/>
  <c r="I107" i="3"/>
  <c r="I108" i="3"/>
  <c r="I115" i="3"/>
  <c r="I116" i="3"/>
  <c r="I117" i="3"/>
  <c r="I118" i="3"/>
  <c r="H14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9" i="3"/>
  <c r="H91" i="3"/>
  <c r="H92" i="3"/>
  <c r="H93" i="3"/>
  <c r="H94" i="3"/>
  <c r="H95" i="3"/>
  <c r="H96" i="3"/>
  <c r="H97" i="3"/>
  <c r="H98" i="3"/>
  <c r="H99" i="3"/>
  <c r="H100" i="3"/>
  <c r="H101" i="3"/>
  <c r="H103" i="3"/>
  <c r="H105" i="3"/>
  <c r="H107" i="3"/>
  <c r="H108" i="3"/>
  <c r="H109" i="3"/>
  <c r="H115" i="3"/>
  <c r="H116" i="3"/>
  <c r="H117" i="3"/>
  <c r="H118" i="3"/>
  <c r="I12" i="3"/>
  <c r="H12" i="3"/>
  <c r="C114" i="3" l="1"/>
  <c r="C113" i="3" s="1"/>
  <c r="C111" i="3" s="1"/>
  <c r="C106" i="3"/>
  <c r="C105" i="3" s="1"/>
  <c r="C103" i="3" s="1"/>
  <c r="C100" i="3"/>
  <c r="C98" i="3"/>
  <c r="C96" i="3"/>
  <c r="C92" i="3"/>
  <c r="C85" i="3"/>
  <c r="C84" i="3" s="1"/>
  <c r="C82" i="3"/>
  <c r="C79" i="3"/>
  <c r="C77" i="3"/>
  <c r="C62" i="3"/>
  <c r="C58" i="3"/>
  <c r="C53" i="3"/>
  <c r="C46" i="3"/>
  <c r="C33" i="3"/>
  <c r="C31" i="3"/>
  <c r="C26" i="3"/>
  <c r="C23" i="3"/>
  <c r="C20" i="3"/>
  <c r="C17" i="3"/>
  <c r="C16" i="3" l="1"/>
  <c r="C91" i="3"/>
  <c r="C89" i="3" s="1"/>
  <c r="C65" i="3"/>
  <c r="C14" i="3" s="1"/>
  <c r="C12" i="3" l="1"/>
</calcChain>
</file>

<file path=xl/sharedStrings.xml><?xml version="1.0" encoding="utf-8"?>
<sst xmlns="http://schemas.openxmlformats.org/spreadsheetml/2006/main" count="220" uniqueCount="220">
  <si>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</si>
  <si>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</si>
  <si>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</si>
  <si>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</si>
  <si>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</si>
  <si>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</si>
  <si>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</si>
  <si>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</si>
  <si>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</si>
  <si>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</si>
  <si>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</si>
  <si>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</si>
  <si>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</si>
  <si>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</si>
  <si>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</si>
  <si>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</si>
  <si>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</si>
  <si>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</si>
  <si>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</si>
  <si>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</si>
  <si>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</si>
  <si>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</si>
  <si>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</si>
  <si>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</si>
  <si>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</si>
  <si>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</si>
  <si>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</si>
  <si>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</si>
  <si>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</si>
  <si>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</si>
  <si>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</si>
  <si>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</si>
  <si>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</si>
  <si>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</si>
  <si>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</si>
  <si>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</si>
  <si>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</si>
  <si>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</si>
  <si>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</si>
  <si>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</si>
  <si>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</si>
  <si>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</si>
  <si>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</si>
  <si>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</si>
  <si>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</si>
  <si>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</si>
  <si>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</si>
  <si>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</si>
  <si>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</si>
  <si>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</si>
  <si>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</si>
  <si>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</si>
  <si>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</si>
  <si>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</si>
  <si>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</si>
  <si>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</si>
  <si>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</si>
  <si>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</si>
  <si>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</si>
  <si>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</si>
  <si>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</si>
  <si>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</si>
  <si>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</si>
  <si>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1310789</t>
  </si>
  <si>
    <t>ACUERDO UNICOR Y PNUD N° ID 112383 OUT PUT 110941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</si>
  <si>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</si>
  <si>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</si>
  <si>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</si>
  <si>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</si>
  <si>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</si>
  <si>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</si>
  <si>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</si>
  <si>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</si>
  <si>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</si>
  <si>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</si>
  <si>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</si>
  <si>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</si>
  <si>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</si>
  <si>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</si>
  <si>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</si>
  <si>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</si>
  <si>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</si>
  <si>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</si>
  <si>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</si>
  <si>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</si>
  <si>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</si>
  <si>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</si>
  <si>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</si>
  <si>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</si>
  <si>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</si>
  <si>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</si>
  <si>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</si>
  <si>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</si>
  <si>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</si>
  <si>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</si>
  <si>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</si>
  <si>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</si>
  <si>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</si>
  <si>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</si>
  <si>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</si>
  <si>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</si>
  <si>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</si>
  <si>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</si>
  <si>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</si>
  <si>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</si>
  <si>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</si>
  <si>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</si>
  <si>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</si>
  <si>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</si>
  <si>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</si>
  <si>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</si>
  <si>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</si>
  <si>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</si>
  <si>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</si>
  <si>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</si>
  <si>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</si>
  <si>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</si>
  <si>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</si>
  <si>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</si>
  <si>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</si>
  <si>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</si>
  <si>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</si>
  <si>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</si>
  <si>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</si>
  <si>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</si>
  <si>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</si>
  <si>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</si>
  <si>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</si>
  <si>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</si>
  <si>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</si>
  <si>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</si>
  <si>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</si>
  <si>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</si>
  <si>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</si>
  <si>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</si>
  <si>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</si>
  <si>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</si>
  <si>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</si>
  <si>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</si>
  <si>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</si>
  <si>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</si>
  <si>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</si>
  <si>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</si>
  <si>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</si>
  <si>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</si>
  <si>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</si>
  <si>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</si>
  <si>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</si>
  <si>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</si>
  <si>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</si>
  <si>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</si>
  <si>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</si>
  <si>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</si>
  <si>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</si>
  <si>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</si>
  <si>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</si>
  <si>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</si>
  <si>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</si>
  <si>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</si>
  <si>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</si>
  <si>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</si>
  <si>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</si>
  <si>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</si>
  <si>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</si>
  <si>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</si>
  <si>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</si>
  <si>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</si>
  <si>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</si>
  <si>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14106</t>
  </si>
  <si>
    <t>OTROS APORTES DE LA NACION</t>
  </si>
  <si>
    <t>1410604</t>
  </si>
  <si>
    <t>RECURSOS ART 142 LEY 1819-2016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</si>
  <si>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</si>
  <si>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</si>
  <si>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</si>
  <si>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</si>
  <si>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</si>
  <si>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</si>
  <si>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</si>
  <si>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</si>
  <si>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</si>
  <si>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</si>
  <si>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</si>
  <si>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</si>
  <si>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</si>
  <si>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</si>
  <si>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</si>
  <si>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</si>
  <si>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</si>
  <si>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</si>
  <si>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</si>
  <si>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</si>
  <si>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</si>
  <si>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</si>
  <si>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</si>
  <si>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</si>
  <si>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</si>
  <si>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</si>
  <si>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</si>
  <si>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</si>
  <si>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</si>
  <si>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</si>
  <si>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</si>
  <si>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</si>
  <si>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</si>
  <si>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</si>
  <si>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</si>
  <si>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</si>
  <si>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</si>
  <si>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</si>
  <si>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Adiciones</t>
  </si>
  <si>
    <t>Reducciones</t>
  </si>
  <si>
    <t>7=(6-5)</t>
  </si>
  <si>
    <t>01 DE  ENERO AL 31 DE AGOSTO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</si>
  <si>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</si>
  <si>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</si>
  <si>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</si>
  <si>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</si>
  <si>
    <t>RESULTADO DEL EJERCICIO %</t>
  </si>
  <si>
    <t>8=(6/5)*100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</si>
</sst>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4">
    <xf numFmtId="0" fontId="0" fillId="0" borderId="0" xfId="0"/>
    <xf numFmtId="0" fontId="3" fillId="0" borderId="1" xfId="2" applyFont="1" applyFill="1" applyBorder="1"/>
    <xf numFmtId="0" fontId="3" fillId="0" borderId="3" xfId="2" applyFont="1" applyFill="1" applyBorder="1"/>
    <xf numFmtId="0" fontId="4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43" fontId="7" fillId="0" borderId="10" xfId="1" applyNumberFormat="1" applyFont="1" applyFill="1" applyBorder="1"/>
    <xf numFmtId="43" fontId="7" fillId="0" borderId="11" xfId="1" applyNumberFormat="1" applyFont="1" applyFill="1" applyBorder="1"/>
    <xf numFmtId="43" fontId="3" fillId="0" borderId="9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center" vertical="center" wrapText="1"/>
    </xf>
    <xf numFmtId="43" fontId="3" fillId="0" borderId="9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4" fillId="0" borderId="2" xfId="0" applyFont="1" applyFill="1" applyBorder="1"/>
    <xf numFmtId="0" fontId="4" fillId="0" borderId="10" xfId="0" applyFont="1" applyFill="1" applyBorder="1"/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11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2" fontId="9" fillId="0" borderId="1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3" fontId="9" fillId="0" borderId="15" xfId="0" applyNumberFormat="1" applyFont="1" applyFill="1" applyBorder="1" applyAlignment="1">
      <alignment vertical="center" wrapText="1"/>
    </xf>
    <xf numFmtId="2" fontId="9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3" fontId="4" fillId="0" borderId="15" xfId="0" applyNumberFormat="1" applyFont="1" applyFill="1" applyBorder="1" applyAlignment="1">
      <alignment vertical="center" wrapText="1"/>
    </xf>
    <xf numFmtId="2" fontId="4" fillId="0" borderId="16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vertical="center" wrapText="1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1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6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7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selection activeCell="L31" sqref="L31"/>
    </sheetView>
  </sheetViews>
  <sheetFormatPr baseColWidth="10" defaultColWidth="18.5703125" defaultRowHeight="11.25" x14ac:dyDescent="0.2"/>
  <cols>
    <col min="1" max="1" width="8" style="3" customWidth="1"/>
    <col min="2" max="2" width="18.7109375" style="3" customWidth="1"/>
    <col min="3" max="3" width="12.85546875" style="3" customWidth="1"/>
    <col min="4" max="4" width="12" style="3" customWidth="1"/>
    <col min="5" max="5" width="11.85546875" style="3" customWidth="1"/>
    <col min="6" max="6" width="12.85546875" style="3" customWidth="1"/>
    <col min="7" max="7" width="13.85546875" style="3" customWidth="1"/>
    <col min="8" max="8" width="13.7109375" style="3" customWidth="1"/>
    <col min="9" max="9" width="13.85546875" style="3" customWidth="1"/>
    <col min="10" max="16384" width="18.5703125" style="3"/>
  </cols>
  <sheetData>
    <row r="1" spans="1:11" x14ac:dyDescent="0.2">
      <c r="A1" s="1"/>
      <c r="B1" s="14" t="s">
        <v>198</v>
      </c>
      <c r="C1" s="14"/>
      <c r="D1" s="14"/>
      <c r="E1" s="14"/>
      <c r="F1" s="14"/>
      <c r="G1" s="14"/>
      <c r="H1" s="15"/>
      <c r="I1" s="6"/>
    </row>
    <row r="2" spans="1:11" x14ac:dyDescent="0.2">
      <c r="A2" s="2"/>
      <c r="B2" s="11"/>
      <c r="C2" s="11"/>
      <c r="D2" s="17" t="s">
        <v>199</v>
      </c>
      <c r="E2" s="17"/>
      <c r="F2" s="11"/>
      <c r="G2" s="11"/>
      <c r="H2" s="16"/>
      <c r="I2" s="7"/>
    </row>
    <row r="3" spans="1:11" x14ac:dyDescent="0.2">
      <c r="A3" s="2"/>
      <c r="B3" s="17" t="s">
        <v>200</v>
      </c>
      <c r="C3" s="17"/>
      <c r="D3" s="17"/>
      <c r="E3" s="17"/>
      <c r="F3" s="17"/>
      <c r="G3" s="17"/>
      <c r="H3" s="16"/>
      <c r="I3" s="7"/>
    </row>
    <row r="4" spans="1:11" x14ac:dyDescent="0.2">
      <c r="B4" s="17" t="s">
        <v>201</v>
      </c>
      <c r="C4" s="17"/>
      <c r="D4" s="17"/>
      <c r="E4" s="17"/>
      <c r="F4" s="17"/>
      <c r="G4" s="17"/>
      <c r="H4" s="16"/>
      <c r="I4" s="7"/>
    </row>
    <row r="5" spans="1:11" x14ac:dyDescent="0.2">
      <c r="A5" s="2"/>
      <c r="B5" s="17" t="s">
        <v>202</v>
      </c>
      <c r="C5" s="17"/>
      <c r="D5" s="17"/>
      <c r="E5" s="17"/>
      <c r="F5" s="17"/>
      <c r="G5" s="17"/>
      <c r="H5" s="16"/>
      <c r="I5" s="7"/>
    </row>
    <row r="6" spans="1:11" x14ac:dyDescent="0.2">
      <c r="A6" s="2"/>
      <c r="B6" s="17" t="s">
        <v>213</v>
      </c>
      <c r="C6" s="17"/>
      <c r="D6" s="17"/>
      <c r="E6" s="17"/>
      <c r="F6" s="17"/>
      <c r="G6" s="17"/>
      <c r="H6" s="16"/>
      <c r="I6" s="7"/>
    </row>
    <row r="7" spans="1:11" ht="12" thickBot="1" x14ac:dyDescent="0.25">
      <c r="A7" s="2"/>
      <c r="B7" s="4"/>
      <c r="C7" s="4"/>
      <c r="D7" s="4"/>
      <c r="E7" s="4"/>
      <c r="F7" s="4"/>
      <c r="G7" s="5"/>
      <c r="H7" s="16"/>
      <c r="I7" s="7"/>
    </row>
    <row r="8" spans="1:11" x14ac:dyDescent="0.2">
      <c r="A8" s="21" t="s">
        <v>203</v>
      </c>
      <c r="B8" s="23" t="s">
        <v>204</v>
      </c>
      <c r="C8" s="23" t="s">
        <v>205</v>
      </c>
      <c r="D8" s="25" t="s">
        <v>206</v>
      </c>
      <c r="E8" s="26"/>
      <c r="F8" s="23" t="s">
        <v>207</v>
      </c>
      <c r="G8" s="27" t="s">
        <v>208</v>
      </c>
      <c r="H8" s="18" t="s">
        <v>209</v>
      </c>
      <c r="I8" s="12" t="s">
        <v>218</v>
      </c>
    </row>
    <row r="9" spans="1:11" x14ac:dyDescent="0.2">
      <c r="A9" s="22"/>
      <c r="B9" s="24"/>
      <c r="C9" s="24"/>
      <c r="D9" s="10" t="s">
        <v>210</v>
      </c>
      <c r="E9" s="10" t="s">
        <v>211</v>
      </c>
      <c r="F9" s="24"/>
      <c r="G9" s="28"/>
      <c r="H9" s="19"/>
      <c r="I9" s="13"/>
    </row>
    <row r="10" spans="1:11" ht="12" thickBot="1" x14ac:dyDescent="0.25">
      <c r="A10" s="10">
        <v>1</v>
      </c>
      <c r="B10" s="10">
        <v>2</v>
      </c>
      <c r="C10" s="10">
        <v>3</v>
      </c>
      <c r="D10" s="20">
        <v>4</v>
      </c>
      <c r="E10" s="20"/>
      <c r="F10" s="10">
        <v>5</v>
      </c>
      <c r="G10" s="10">
        <v>6</v>
      </c>
      <c r="H10" s="8" t="s">
        <v>212</v>
      </c>
      <c r="I10" s="8" t="s">
        <v>219</v>
      </c>
    </row>
    <row r="11" spans="1:11" ht="12.75" customHeight="1" x14ac:dyDescent="0.2">
      <c r="A11" s="29"/>
      <c r="B11" s="30"/>
      <c r="C11" s="31"/>
      <c r="D11" s="31"/>
      <c r="E11" s="31"/>
      <c r="F11" s="31"/>
      <c r="G11" s="31"/>
      <c r="H11" s="32"/>
      <c r="I11" s="33"/>
    </row>
    <row r="12" spans="1:11" ht="21.75" customHeight="1" x14ac:dyDescent="0.2">
      <c r="A12" s="34" t="s">
        <v>0</v>
      </c>
      <c r="B12" s="35" t="s">
        <v>1</v>
      </c>
      <c r="C12" s="9">
        <f>C14+C89+C103+C111</f>
        <v>192549494774</v>
      </c>
      <c r="D12" s="9">
        <f t="shared" ref="D12:G12" si="0">D14+D89+D103+D111</f>
        <v>99788398069</v>
      </c>
      <c r="E12" s="9">
        <f t="shared" si="0"/>
        <v>0</v>
      </c>
      <c r="F12" s="9">
        <f t="shared" si="0"/>
        <v>292337892843</v>
      </c>
      <c r="G12" s="9">
        <f t="shared" si="0"/>
        <v>129799204799.39999</v>
      </c>
      <c r="H12" s="9">
        <f>G12-F12</f>
        <v>-162538688043.60001</v>
      </c>
      <c r="I12" s="36">
        <f>G12/F12*100</f>
        <v>44.400403771504443</v>
      </c>
    </row>
    <row r="13" spans="1:11" ht="21.75" customHeight="1" x14ac:dyDescent="0.2">
      <c r="A13" s="34"/>
      <c r="B13" s="35"/>
      <c r="C13" s="9"/>
      <c r="D13" s="9"/>
      <c r="E13" s="9"/>
      <c r="F13" s="9"/>
      <c r="G13" s="9"/>
      <c r="H13" s="9"/>
      <c r="I13" s="36"/>
    </row>
    <row r="14" spans="1:11" ht="12.75" customHeight="1" x14ac:dyDescent="0.2">
      <c r="A14" s="34" t="s">
        <v>8</v>
      </c>
      <c r="B14" s="35" t="s">
        <v>9</v>
      </c>
      <c r="C14" s="9">
        <f>C16+C65+C84</f>
        <v>44496372169</v>
      </c>
      <c r="D14" s="9">
        <f t="shared" ref="D14:G14" si="1">D16+D65+D84</f>
        <v>54815978889</v>
      </c>
      <c r="E14" s="9">
        <f t="shared" si="1"/>
        <v>0</v>
      </c>
      <c r="F14" s="9">
        <f t="shared" si="1"/>
        <v>99312351058</v>
      </c>
      <c r="G14" s="9">
        <f t="shared" si="1"/>
        <v>27139427128.400002</v>
      </c>
      <c r="H14" s="9">
        <f t="shared" ref="H14:H78" si="2">G14-F14</f>
        <v>-72172923929.600006</v>
      </c>
      <c r="I14" s="36">
        <f t="shared" ref="I14:I78" si="3">G14/F14*100</f>
        <v>27.32734331558634</v>
      </c>
    </row>
    <row r="15" spans="1:11" ht="12.75" customHeight="1" x14ac:dyDescent="0.2">
      <c r="A15" s="34"/>
      <c r="B15" s="35"/>
      <c r="C15" s="9"/>
      <c r="D15" s="9"/>
      <c r="E15" s="9"/>
      <c r="F15" s="9"/>
      <c r="G15" s="9"/>
      <c r="H15" s="9"/>
      <c r="I15" s="36"/>
    </row>
    <row r="16" spans="1:11" ht="12.75" customHeight="1" x14ac:dyDescent="0.2">
      <c r="A16" s="34" t="s">
        <v>10</v>
      </c>
      <c r="B16" s="35" t="s">
        <v>3</v>
      </c>
      <c r="C16" s="9">
        <f>C17+C20+C23+C26+C31+C46+C53+C58+C62+C33</f>
        <v>35752012174</v>
      </c>
      <c r="D16" s="9">
        <f t="shared" ref="D16:G16" si="4">D17+D20+D23+D26+D31+D46+D53+D58+D62+D33</f>
        <v>13710877569</v>
      </c>
      <c r="E16" s="9">
        <f t="shared" si="4"/>
        <v>0</v>
      </c>
      <c r="F16" s="9">
        <f t="shared" si="4"/>
        <v>49462889743</v>
      </c>
      <c r="G16" s="9">
        <f t="shared" si="4"/>
        <v>20111661805.860001</v>
      </c>
      <c r="H16" s="9">
        <f t="shared" si="2"/>
        <v>-29351227937.139999</v>
      </c>
      <c r="I16" s="36">
        <f t="shared" si="3"/>
        <v>40.660102776761455</v>
      </c>
      <c r="K16" s="37"/>
    </row>
    <row r="17" spans="1:9" ht="12.75" customHeight="1" x14ac:dyDescent="0.2">
      <c r="A17" s="38" t="s">
        <v>11</v>
      </c>
      <c r="B17" s="39" t="s">
        <v>12</v>
      </c>
      <c r="C17" s="40">
        <f>C18+C19</f>
        <v>950605718</v>
      </c>
      <c r="D17" s="40">
        <f t="shared" ref="D17:G17" si="5">D18+D19</f>
        <v>0</v>
      </c>
      <c r="E17" s="40">
        <f t="shared" si="5"/>
        <v>0</v>
      </c>
      <c r="F17" s="40">
        <f t="shared" si="5"/>
        <v>950605718</v>
      </c>
      <c r="G17" s="40">
        <f t="shared" si="5"/>
        <v>295821932</v>
      </c>
      <c r="H17" s="40">
        <f t="shared" si="2"/>
        <v>-654783786</v>
      </c>
      <c r="I17" s="41">
        <f t="shared" si="3"/>
        <v>31.119309130854607</v>
      </c>
    </row>
    <row r="18" spans="1:9" ht="12.75" customHeight="1" x14ac:dyDescent="0.2">
      <c r="A18" s="42" t="s">
        <v>13</v>
      </c>
      <c r="B18" s="43" t="s">
        <v>14</v>
      </c>
      <c r="C18" s="44">
        <v>895438918</v>
      </c>
      <c r="D18" s="44">
        <v>0</v>
      </c>
      <c r="E18" s="44">
        <v>0</v>
      </c>
      <c r="F18" s="44">
        <v>895438918</v>
      </c>
      <c r="G18" s="44">
        <v>185420503</v>
      </c>
      <c r="H18" s="44">
        <f t="shared" si="2"/>
        <v>-710018415</v>
      </c>
      <c r="I18" s="45">
        <f t="shared" si="3"/>
        <v>20.707219585021434</v>
      </c>
    </row>
    <row r="19" spans="1:9" ht="12.75" customHeight="1" x14ac:dyDescent="0.2">
      <c r="A19" s="42" t="s">
        <v>15</v>
      </c>
      <c r="B19" s="43" t="s">
        <v>16</v>
      </c>
      <c r="C19" s="44">
        <v>55166800</v>
      </c>
      <c r="D19" s="44">
        <v>0</v>
      </c>
      <c r="E19" s="44">
        <v>0</v>
      </c>
      <c r="F19" s="44">
        <v>55166800</v>
      </c>
      <c r="G19" s="44">
        <v>110401429</v>
      </c>
      <c r="H19" s="44">
        <f t="shared" si="2"/>
        <v>55234629</v>
      </c>
      <c r="I19" s="45">
        <f t="shared" si="3"/>
        <v>200.12295257292428</v>
      </c>
    </row>
    <row r="20" spans="1:9" ht="22.5" x14ac:dyDescent="0.2">
      <c r="A20" s="38" t="s">
        <v>17</v>
      </c>
      <c r="B20" s="39" t="s">
        <v>18</v>
      </c>
      <c r="C20" s="40">
        <f>C21+C22</f>
        <v>10434792058</v>
      </c>
      <c r="D20" s="40">
        <f t="shared" ref="D20:G20" si="6">D21+D22</f>
        <v>897408551</v>
      </c>
      <c r="E20" s="40">
        <f t="shared" si="6"/>
        <v>0</v>
      </c>
      <c r="F20" s="40">
        <f t="shared" si="6"/>
        <v>11332200609</v>
      </c>
      <c r="G20" s="40">
        <f t="shared" si="6"/>
        <v>3897687791.04</v>
      </c>
      <c r="H20" s="40">
        <f t="shared" si="2"/>
        <v>-7434512817.96</v>
      </c>
      <c r="I20" s="41">
        <f t="shared" si="3"/>
        <v>34.394800493952324</v>
      </c>
    </row>
    <row r="21" spans="1:9" ht="12.75" customHeight="1" x14ac:dyDescent="0.2">
      <c r="A21" s="42" t="s">
        <v>19</v>
      </c>
      <c r="B21" s="43" t="s">
        <v>20</v>
      </c>
      <c r="C21" s="44">
        <v>5552383427</v>
      </c>
      <c r="D21" s="44">
        <v>614853253</v>
      </c>
      <c r="E21" s="44">
        <v>0</v>
      </c>
      <c r="F21" s="44">
        <v>6167236680</v>
      </c>
      <c r="G21" s="44">
        <v>2510363043.8299999</v>
      </c>
      <c r="H21" s="44">
        <f t="shared" si="2"/>
        <v>-3656873636.1700001</v>
      </c>
      <c r="I21" s="45">
        <f t="shared" si="3"/>
        <v>40.704827365730353</v>
      </c>
    </row>
    <row r="22" spans="1:9" ht="12.75" customHeight="1" x14ac:dyDescent="0.2">
      <c r="A22" s="42" t="s">
        <v>21</v>
      </c>
      <c r="B22" s="43" t="s">
        <v>22</v>
      </c>
      <c r="C22" s="44">
        <v>4882408631</v>
      </c>
      <c r="D22" s="44">
        <v>282555298</v>
      </c>
      <c r="E22" s="44">
        <v>0</v>
      </c>
      <c r="F22" s="44">
        <v>5164963929</v>
      </c>
      <c r="G22" s="44">
        <v>1387324747.21</v>
      </c>
      <c r="H22" s="44">
        <f t="shared" si="2"/>
        <v>-3777639181.79</v>
      </c>
      <c r="I22" s="45">
        <f t="shared" si="3"/>
        <v>26.860298857471459</v>
      </c>
    </row>
    <row r="23" spans="1:9" ht="20.25" customHeight="1" x14ac:dyDescent="0.2">
      <c r="A23" s="38" t="s">
        <v>23</v>
      </c>
      <c r="B23" s="39" t="s">
        <v>24</v>
      </c>
      <c r="C23" s="40">
        <f>C24+C25</f>
        <v>6473793995</v>
      </c>
      <c r="D23" s="40">
        <f t="shared" ref="D23:G23" si="7">D24+D25</f>
        <v>0</v>
      </c>
      <c r="E23" s="40">
        <f t="shared" si="7"/>
        <v>0</v>
      </c>
      <c r="F23" s="40">
        <f t="shared" si="7"/>
        <v>6473793995</v>
      </c>
      <c r="G23" s="40">
        <f t="shared" si="7"/>
        <v>2005250888.6900001</v>
      </c>
      <c r="H23" s="40">
        <f t="shared" si="2"/>
        <v>-4468543106.3099995</v>
      </c>
      <c r="I23" s="41">
        <f t="shared" si="3"/>
        <v>30.974894941648511</v>
      </c>
    </row>
    <row r="24" spans="1:9" ht="12.75" customHeight="1" x14ac:dyDescent="0.2">
      <c r="A24" s="42" t="s">
        <v>25</v>
      </c>
      <c r="B24" s="43" t="s">
        <v>4</v>
      </c>
      <c r="C24" s="44">
        <v>3530675200</v>
      </c>
      <c r="D24" s="44">
        <v>0</v>
      </c>
      <c r="E24" s="44">
        <v>0</v>
      </c>
      <c r="F24" s="44">
        <v>3530675200</v>
      </c>
      <c r="G24" s="44">
        <v>1641905579.9300001</v>
      </c>
      <c r="H24" s="44">
        <f t="shared" si="2"/>
        <v>-1888769620.0699999</v>
      </c>
      <c r="I24" s="45">
        <f t="shared" si="3"/>
        <v>46.504010902220635</v>
      </c>
    </row>
    <row r="25" spans="1:9" ht="12.75" customHeight="1" x14ac:dyDescent="0.2">
      <c r="A25" s="42" t="s">
        <v>26</v>
      </c>
      <c r="B25" s="43" t="s">
        <v>5</v>
      </c>
      <c r="C25" s="44">
        <v>2943118795</v>
      </c>
      <c r="D25" s="44">
        <v>0</v>
      </c>
      <c r="E25" s="44">
        <v>0</v>
      </c>
      <c r="F25" s="44">
        <v>2943118795</v>
      </c>
      <c r="G25" s="44">
        <v>363345308.75999999</v>
      </c>
      <c r="H25" s="44">
        <f t="shared" si="2"/>
        <v>-2579773486.2399998</v>
      </c>
      <c r="I25" s="45">
        <f t="shared" si="3"/>
        <v>12.345587591546742</v>
      </c>
    </row>
    <row r="26" spans="1:9" ht="22.5" customHeight="1" x14ac:dyDescent="0.2">
      <c r="A26" s="38" t="s">
        <v>27</v>
      </c>
      <c r="B26" s="39" t="s">
        <v>28</v>
      </c>
      <c r="C26" s="40">
        <f>C27+C28+C29+C30</f>
        <v>3901843658</v>
      </c>
      <c r="D26" s="40">
        <f t="shared" ref="D26:G26" si="8">D27+D28+D29+D30</f>
        <v>0</v>
      </c>
      <c r="E26" s="40">
        <f t="shared" si="8"/>
        <v>0</v>
      </c>
      <c r="F26" s="40">
        <f t="shared" si="8"/>
        <v>3901843658</v>
      </c>
      <c r="G26" s="40">
        <f t="shared" si="8"/>
        <v>1776809641.4100001</v>
      </c>
      <c r="H26" s="40">
        <f t="shared" si="2"/>
        <v>-2125034016.5899999</v>
      </c>
      <c r="I26" s="41">
        <f t="shared" si="3"/>
        <v>45.537694411896403</v>
      </c>
    </row>
    <row r="27" spans="1:9" ht="12.75" customHeight="1" x14ac:dyDescent="0.2">
      <c r="A27" s="42" t="s">
        <v>29</v>
      </c>
      <c r="B27" s="43" t="s">
        <v>30</v>
      </c>
      <c r="C27" s="44">
        <v>2418705458</v>
      </c>
      <c r="D27" s="44">
        <v>0</v>
      </c>
      <c r="E27" s="44">
        <v>0</v>
      </c>
      <c r="F27" s="44">
        <v>2418705458</v>
      </c>
      <c r="G27" s="44">
        <v>1223404059.4100001</v>
      </c>
      <c r="H27" s="44">
        <f t="shared" si="2"/>
        <v>-1195301398.5899999</v>
      </c>
      <c r="I27" s="45">
        <f t="shared" si="3"/>
        <v>50.580944255263681</v>
      </c>
    </row>
    <row r="28" spans="1:9" ht="12.75" customHeight="1" x14ac:dyDescent="0.2">
      <c r="A28" s="42" t="s">
        <v>31</v>
      </c>
      <c r="B28" s="43" t="s">
        <v>32</v>
      </c>
      <c r="C28" s="44">
        <v>1324003200</v>
      </c>
      <c r="D28" s="44">
        <v>0</v>
      </c>
      <c r="E28" s="44">
        <v>0</v>
      </c>
      <c r="F28" s="44">
        <v>1324003200</v>
      </c>
      <c r="G28" s="44">
        <v>519169382</v>
      </c>
      <c r="H28" s="44">
        <f t="shared" si="2"/>
        <v>-804833818</v>
      </c>
      <c r="I28" s="45">
        <f t="shared" si="3"/>
        <v>39.212094200376555</v>
      </c>
    </row>
    <row r="29" spans="1:9" ht="21.75" customHeight="1" x14ac:dyDescent="0.2">
      <c r="A29" s="42" t="s">
        <v>33</v>
      </c>
      <c r="B29" s="43" t="s">
        <v>34</v>
      </c>
      <c r="C29" s="44">
        <v>159135000</v>
      </c>
      <c r="D29" s="44">
        <v>0</v>
      </c>
      <c r="E29" s="44">
        <v>0</v>
      </c>
      <c r="F29" s="44">
        <v>159135000</v>
      </c>
      <c r="G29" s="44">
        <v>23354200</v>
      </c>
      <c r="H29" s="44">
        <f t="shared" si="2"/>
        <v>-135780800</v>
      </c>
      <c r="I29" s="45">
        <f t="shared" si="3"/>
        <v>14.67571558739435</v>
      </c>
    </row>
    <row r="30" spans="1:9" ht="23.25" customHeight="1" x14ac:dyDescent="0.2">
      <c r="A30" s="42" t="s">
        <v>35</v>
      </c>
      <c r="B30" s="43" t="s">
        <v>36</v>
      </c>
      <c r="C30" s="44">
        <v>0</v>
      </c>
      <c r="D30" s="44">
        <v>0</v>
      </c>
      <c r="E30" s="44">
        <v>0</v>
      </c>
      <c r="F30" s="44">
        <v>0</v>
      </c>
      <c r="G30" s="44">
        <v>10882000</v>
      </c>
      <c r="H30" s="44">
        <f t="shared" si="2"/>
        <v>10882000</v>
      </c>
      <c r="I30" s="45">
        <v>0</v>
      </c>
    </row>
    <row r="31" spans="1:9" ht="24.75" customHeight="1" x14ac:dyDescent="0.2">
      <c r="A31" s="38" t="s">
        <v>37</v>
      </c>
      <c r="B31" s="39" t="s">
        <v>6</v>
      </c>
      <c r="C31" s="40">
        <f>C32</f>
        <v>2317005600</v>
      </c>
      <c r="D31" s="40">
        <f t="shared" ref="D31:G31" si="9">D32</f>
        <v>262111076</v>
      </c>
      <c r="E31" s="40">
        <f t="shared" si="9"/>
        <v>0</v>
      </c>
      <c r="F31" s="40">
        <f t="shared" si="9"/>
        <v>2579116676</v>
      </c>
      <c r="G31" s="40">
        <f t="shared" si="9"/>
        <v>888998345.57000005</v>
      </c>
      <c r="H31" s="40">
        <f t="shared" si="2"/>
        <v>-1690118330.4299998</v>
      </c>
      <c r="I31" s="41">
        <f t="shared" si="3"/>
        <v>34.469101527766632</v>
      </c>
    </row>
    <row r="32" spans="1:9" ht="19.5" customHeight="1" x14ac:dyDescent="0.2">
      <c r="A32" s="42" t="s">
        <v>38</v>
      </c>
      <c r="B32" s="43" t="s">
        <v>7</v>
      </c>
      <c r="C32" s="44">
        <v>2317005600</v>
      </c>
      <c r="D32" s="44">
        <v>262111076</v>
      </c>
      <c r="E32" s="44">
        <v>0</v>
      </c>
      <c r="F32" s="44">
        <v>2579116676</v>
      </c>
      <c r="G32" s="44">
        <v>888998345.57000005</v>
      </c>
      <c r="H32" s="44">
        <f t="shared" si="2"/>
        <v>-1690118330.4299998</v>
      </c>
      <c r="I32" s="45">
        <f t="shared" si="3"/>
        <v>34.469101527766632</v>
      </c>
    </row>
    <row r="33" spans="1:9" ht="31.5" customHeight="1" thickBot="1" x14ac:dyDescent="0.25">
      <c r="A33" s="46" t="s">
        <v>39</v>
      </c>
      <c r="B33" s="47" t="s">
        <v>40</v>
      </c>
      <c r="C33" s="48">
        <f>C34+C35+C36+C37+C38+C39+C40+C41+C42+C43+C44+C45</f>
        <v>0</v>
      </c>
      <c r="D33" s="48">
        <f t="shared" ref="D33:G33" si="10">D34+D35+D36+D37+D38+D39+D40+D41+D42+D43+D44+D45</f>
        <v>10608319223</v>
      </c>
      <c r="E33" s="48">
        <f t="shared" si="10"/>
        <v>0</v>
      </c>
      <c r="F33" s="48">
        <f t="shared" si="10"/>
        <v>10608319223</v>
      </c>
      <c r="G33" s="48">
        <f t="shared" si="10"/>
        <v>3682877957.1099997</v>
      </c>
      <c r="H33" s="48">
        <f t="shared" si="2"/>
        <v>-6925441265.8900003</v>
      </c>
      <c r="I33" s="49">
        <f t="shared" si="3"/>
        <v>34.716884736322001</v>
      </c>
    </row>
    <row r="34" spans="1:9" ht="45" x14ac:dyDescent="0.2">
      <c r="A34" s="50" t="s">
        <v>41</v>
      </c>
      <c r="B34" s="51" t="s">
        <v>42</v>
      </c>
      <c r="C34" s="52">
        <v>0</v>
      </c>
      <c r="D34" s="52">
        <v>1012000000</v>
      </c>
      <c r="E34" s="52">
        <v>0</v>
      </c>
      <c r="F34" s="52">
        <v>1012000000</v>
      </c>
      <c r="G34" s="52">
        <v>708400000</v>
      </c>
      <c r="H34" s="52">
        <f t="shared" si="2"/>
        <v>-303600000</v>
      </c>
      <c r="I34" s="53">
        <f t="shared" si="3"/>
        <v>70</v>
      </c>
    </row>
    <row r="35" spans="1:9" ht="22.5" x14ac:dyDescent="0.2">
      <c r="A35" s="42" t="s">
        <v>43</v>
      </c>
      <c r="B35" s="43" t="s">
        <v>44</v>
      </c>
      <c r="C35" s="44">
        <v>0</v>
      </c>
      <c r="D35" s="44">
        <v>24575000</v>
      </c>
      <c r="E35" s="44">
        <v>0</v>
      </c>
      <c r="F35" s="44">
        <v>24575000</v>
      </c>
      <c r="G35" s="44">
        <v>0</v>
      </c>
      <c r="H35" s="44">
        <f t="shared" si="2"/>
        <v>-24575000</v>
      </c>
      <c r="I35" s="45">
        <f t="shared" si="3"/>
        <v>0</v>
      </c>
    </row>
    <row r="36" spans="1:9" ht="45" x14ac:dyDescent="0.2">
      <c r="A36" s="42" t="s">
        <v>45</v>
      </c>
      <c r="B36" s="43" t="s">
        <v>46</v>
      </c>
      <c r="C36" s="44">
        <v>0</v>
      </c>
      <c r="D36" s="44">
        <v>314791884</v>
      </c>
      <c r="E36" s="44">
        <v>0</v>
      </c>
      <c r="F36" s="44">
        <v>314791884</v>
      </c>
      <c r="G36" s="44">
        <v>283312696</v>
      </c>
      <c r="H36" s="44">
        <f t="shared" si="2"/>
        <v>-31479188</v>
      </c>
      <c r="I36" s="45">
        <f t="shared" si="3"/>
        <v>90.000000127068077</v>
      </c>
    </row>
    <row r="37" spans="1:9" ht="33.75" x14ac:dyDescent="0.2">
      <c r="A37" s="42" t="s">
        <v>47</v>
      </c>
      <c r="B37" s="43" t="s">
        <v>48</v>
      </c>
      <c r="C37" s="44">
        <v>0</v>
      </c>
      <c r="D37" s="44">
        <v>128592000</v>
      </c>
      <c r="E37" s="44">
        <v>0</v>
      </c>
      <c r="F37" s="44">
        <v>128592000</v>
      </c>
      <c r="G37" s="44">
        <v>101136913.11</v>
      </c>
      <c r="H37" s="44">
        <f t="shared" si="2"/>
        <v>-27455086.890000001</v>
      </c>
      <c r="I37" s="45">
        <f t="shared" si="3"/>
        <v>78.649459616461371</v>
      </c>
    </row>
    <row r="38" spans="1:9" ht="22.5" x14ac:dyDescent="0.2">
      <c r="A38" s="42" t="s">
        <v>49</v>
      </c>
      <c r="B38" s="43" t="s">
        <v>50</v>
      </c>
      <c r="C38" s="44">
        <v>0</v>
      </c>
      <c r="D38" s="44">
        <v>26500000</v>
      </c>
      <c r="E38" s="44">
        <v>0</v>
      </c>
      <c r="F38" s="44">
        <v>26500000</v>
      </c>
      <c r="G38" s="44">
        <v>0</v>
      </c>
      <c r="H38" s="44">
        <f t="shared" si="2"/>
        <v>-26500000</v>
      </c>
      <c r="I38" s="45">
        <f t="shared" si="3"/>
        <v>0</v>
      </c>
    </row>
    <row r="39" spans="1:9" ht="22.5" x14ac:dyDescent="0.2">
      <c r="A39" s="42" t="s">
        <v>51</v>
      </c>
      <c r="B39" s="43" t="s">
        <v>52</v>
      </c>
      <c r="C39" s="44">
        <v>0</v>
      </c>
      <c r="D39" s="44">
        <v>270755034</v>
      </c>
      <c r="E39" s="44">
        <v>0</v>
      </c>
      <c r="F39" s="44">
        <v>270755034</v>
      </c>
      <c r="G39" s="44">
        <v>108302012</v>
      </c>
      <c r="H39" s="44">
        <f t="shared" si="2"/>
        <v>-162453022</v>
      </c>
      <c r="I39" s="45">
        <f t="shared" si="3"/>
        <v>39.999999409059924</v>
      </c>
    </row>
    <row r="40" spans="1:9" ht="33.75" x14ac:dyDescent="0.2">
      <c r="A40" s="42" t="s">
        <v>53</v>
      </c>
      <c r="B40" s="43" t="s">
        <v>54</v>
      </c>
      <c r="C40" s="44">
        <v>0</v>
      </c>
      <c r="D40" s="44">
        <v>36000000</v>
      </c>
      <c r="E40" s="44">
        <v>0</v>
      </c>
      <c r="F40" s="44">
        <v>36000000</v>
      </c>
      <c r="G40" s="44">
        <v>30000000</v>
      </c>
      <c r="H40" s="44">
        <f t="shared" si="2"/>
        <v>-6000000</v>
      </c>
      <c r="I40" s="45">
        <f t="shared" si="3"/>
        <v>83.333333333333343</v>
      </c>
    </row>
    <row r="41" spans="1:9" ht="22.5" x14ac:dyDescent="0.2">
      <c r="A41" s="42" t="s">
        <v>55</v>
      </c>
      <c r="B41" s="43" t="s">
        <v>56</v>
      </c>
      <c r="C41" s="44">
        <v>0</v>
      </c>
      <c r="D41" s="44">
        <v>86400000</v>
      </c>
      <c r="E41" s="44">
        <v>0</v>
      </c>
      <c r="F41" s="44">
        <v>86400000</v>
      </c>
      <c r="G41" s="44">
        <v>0</v>
      </c>
      <c r="H41" s="44">
        <f t="shared" si="2"/>
        <v>-86400000</v>
      </c>
      <c r="I41" s="45">
        <f t="shared" si="3"/>
        <v>0</v>
      </c>
    </row>
    <row r="42" spans="1:9" ht="45" x14ac:dyDescent="0.2">
      <c r="A42" s="42" t="s">
        <v>57</v>
      </c>
      <c r="B42" s="43" t="s">
        <v>58</v>
      </c>
      <c r="C42" s="44">
        <v>0</v>
      </c>
      <c r="D42" s="44">
        <v>5000000000</v>
      </c>
      <c r="E42" s="44">
        <v>0</v>
      </c>
      <c r="F42" s="44">
        <v>5000000000</v>
      </c>
      <c r="G42" s="44">
        <v>1500000000</v>
      </c>
      <c r="H42" s="44">
        <f t="shared" si="2"/>
        <v>-3500000000</v>
      </c>
      <c r="I42" s="45">
        <f t="shared" si="3"/>
        <v>30</v>
      </c>
    </row>
    <row r="43" spans="1:9" ht="33.75" x14ac:dyDescent="0.2">
      <c r="A43" s="42" t="s">
        <v>59</v>
      </c>
      <c r="B43" s="43" t="s">
        <v>60</v>
      </c>
      <c r="C43" s="44">
        <v>0</v>
      </c>
      <c r="D43" s="44">
        <v>460052437</v>
      </c>
      <c r="E43" s="44">
        <v>0</v>
      </c>
      <c r="F43" s="44">
        <v>460052437</v>
      </c>
      <c r="G43" s="44">
        <v>184020975</v>
      </c>
      <c r="H43" s="44">
        <f t="shared" si="2"/>
        <v>-276031462</v>
      </c>
      <c r="I43" s="45">
        <f t="shared" si="3"/>
        <v>40.000000043473307</v>
      </c>
    </row>
    <row r="44" spans="1:9" ht="33.75" x14ac:dyDescent="0.2">
      <c r="A44" s="42" t="s">
        <v>61</v>
      </c>
      <c r="B44" s="43" t="s">
        <v>62</v>
      </c>
      <c r="C44" s="44">
        <v>0</v>
      </c>
      <c r="D44" s="44">
        <v>506848009</v>
      </c>
      <c r="E44" s="44">
        <v>0</v>
      </c>
      <c r="F44" s="44">
        <v>506848009</v>
      </c>
      <c r="G44" s="44">
        <v>0</v>
      </c>
      <c r="H44" s="44">
        <f t="shared" si="2"/>
        <v>-506848009</v>
      </c>
      <c r="I44" s="45">
        <f t="shared" si="3"/>
        <v>0</v>
      </c>
    </row>
    <row r="45" spans="1:9" ht="33.75" x14ac:dyDescent="0.2">
      <c r="A45" s="42" t="s">
        <v>63</v>
      </c>
      <c r="B45" s="43" t="s">
        <v>64</v>
      </c>
      <c r="C45" s="44">
        <v>0</v>
      </c>
      <c r="D45" s="44">
        <v>2741804859</v>
      </c>
      <c r="E45" s="44">
        <v>0</v>
      </c>
      <c r="F45" s="44">
        <v>2741804859</v>
      </c>
      <c r="G45" s="44">
        <v>767705361</v>
      </c>
      <c r="H45" s="44">
        <f t="shared" si="2"/>
        <v>-1974099498</v>
      </c>
      <c r="I45" s="45">
        <f t="shared" si="3"/>
        <v>28.000000017506714</v>
      </c>
    </row>
    <row r="46" spans="1:9" ht="22.5" x14ac:dyDescent="0.2">
      <c r="A46" s="38" t="s">
        <v>65</v>
      </c>
      <c r="B46" s="39" t="s">
        <v>66</v>
      </c>
      <c r="C46" s="40">
        <f>C47+C48+C49+C50+C51+C52</f>
        <v>1378234389</v>
      </c>
      <c r="D46" s="40">
        <f t="shared" ref="D46:G46" si="11">D47+D48+D49+D50+D51+D52</f>
        <v>270266531</v>
      </c>
      <c r="E46" s="40">
        <f t="shared" si="11"/>
        <v>0</v>
      </c>
      <c r="F46" s="40">
        <f t="shared" si="11"/>
        <v>1648500920</v>
      </c>
      <c r="G46" s="40">
        <f t="shared" si="11"/>
        <v>1177820312</v>
      </c>
      <c r="H46" s="40">
        <f t="shared" si="2"/>
        <v>-470680608</v>
      </c>
      <c r="I46" s="41">
        <f t="shared" si="3"/>
        <v>71.447962067258047</v>
      </c>
    </row>
    <row r="47" spans="1:9" ht="12.75" customHeight="1" x14ac:dyDescent="0.2">
      <c r="A47" s="42" t="s">
        <v>67</v>
      </c>
      <c r="B47" s="43" t="s">
        <v>68</v>
      </c>
      <c r="C47" s="44">
        <v>880762579</v>
      </c>
      <c r="D47" s="44">
        <v>270266531</v>
      </c>
      <c r="E47" s="44">
        <v>0</v>
      </c>
      <c r="F47" s="44">
        <v>1151029110</v>
      </c>
      <c r="G47" s="44">
        <v>1140518812</v>
      </c>
      <c r="H47" s="44">
        <f t="shared" si="2"/>
        <v>-10510298</v>
      </c>
      <c r="I47" s="45">
        <f t="shared" si="3"/>
        <v>99.086878176347767</v>
      </c>
    </row>
    <row r="48" spans="1:9" ht="12.75" customHeight="1" x14ac:dyDescent="0.2">
      <c r="A48" s="42" t="s">
        <v>69</v>
      </c>
      <c r="B48" s="43" t="s">
        <v>70</v>
      </c>
      <c r="C48" s="44">
        <v>63654000</v>
      </c>
      <c r="D48" s="44">
        <v>0</v>
      </c>
      <c r="E48" s="44">
        <v>0</v>
      </c>
      <c r="F48" s="44">
        <v>63654000</v>
      </c>
      <c r="G48" s="44">
        <v>11382500</v>
      </c>
      <c r="H48" s="44">
        <f t="shared" si="2"/>
        <v>-52271500</v>
      </c>
      <c r="I48" s="45">
        <f t="shared" si="3"/>
        <v>17.881829892858264</v>
      </c>
    </row>
    <row r="49" spans="1:9" ht="12.75" customHeight="1" x14ac:dyDescent="0.2">
      <c r="A49" s="42" t="s">
        <v>71</v>
      </c>
      <c r="B49" s="43" t="s">
        <v>72</v>
      </c>
      <c r="C49" s="44">
        <v>106090000</v>
      </c>
      <c r="D49" s="44">
        <v>0</v>
      </c>
      <c r="E49" s="44">
        <v>0</v>
      </c>
      <c r="F49" s="44">
        <v>106090000</v>
      </c>
      <c r="G49" s="44">
        <v>15549000</v>
      </c>
      <c r="H49" s="44">
        <f t="shared" si="2"/>
        <v>-90541000</v>
      </c>
      <c r="I49" s="45">
        <f t="shared" si="3"/>
        <v>14.656423791120746</v>
      </c>
    </row>
    <row r="50" spans="1:9" ht="12.75" customHeight="1" x14ac:dyDescent="0.2">
      <c r="A50" s="42" t="s">
        <v>73</v>
      </c>
      <c r="B50" s="43" t="s">
        <v>74</v>
      </c>
      <c r="C50" s="44">
        <v>263092400</v>
      </c>
      <c r="D50" s="44">
        <v>0</v>
      </c>
      <c r="E50" s="44">
        <v>0</v>
      </c>
      <c r="F50" s="44">
        <v>263092400</v>
      </c>
      <c r="G50" s="44">
        <v>10370000</v>
      </c>
      <c r="H50" s="44">
        <f t="shared" si="2"/>
        <v>-252722400</v>
      </c>
      <c r="I50" s="45">
        <f t="shared" si="3"/>
        <v>3.9415809806744702</v>
      </c>
    </row>
    <row r="51" spans="1:9" ht="12.75" customHeight="1" thickBot="1" x14ac:dyDescent="0.25">
      <c r="A51" s="54" t="s">
        <v>75</v>
      </c>
      <c r="B51" s="55" t="s">
        <v>76</v>
      </c>
      <c r="C51" s="56">
        <v>54026410</v>
      </c>
      <c r="D51" s="56">
        <v>0</v>
      </c>
      <c r="E51" s="56">
        <v>0</v>
      </c>
      <c r="F51" s="56">
        <v>54026410</v>
      </c>
      <c r="G51" s="56">
        <v>0</v>
      </c>
      <c r="H51" s="56">
        <f t="shared" si="2"/>
        <v>-54026410</v>
      </c>
      <c r="I51" s="57">
        <f t="shared" si="3"/>
        <v>0</v>
      </c>
    </row>
    <row r="52" spans="1:9" ht="12.75" customHeight="1" x14ac:dyDescent="0.2">
      <c r="A52" s="50" t="s">
        <v>77</v>
      </c>
      <c r="B52" s="51" t="s">
        <v>78</v>
      </c>
      <c r="C52" s="52">
        <v>10609000</v>
      </c>
      <c r="D52" s="52">
        <v>0</v>
      </c>
      <c r="E52" s="52">
        <v>0</v>
      </c>
      <c r="F52" s="52">
        <v>10609000</v>
      </c>
      <c r="G52" s="52">
        <v>0</v>
      </c>
      <c r="H52" s="52">
        <f t="shared" si="2"/>
        <v>-10609000</v>
      </c>
      <c r="I52" s="53">
        <f t="shared" si="3"/>
        <v>0</v>
      </c>
    </row>
    <row r="53" spans="1:9" ht="22.5" x14ac:dyDescent="0.2">
      <c r="A53" s="38" t="s">
        <v>79</v>
      </c>
      <c r="B53" s="39" t="s">
        <v>80</v>
      </c>
      <c r="C53" s="40">
        <f>C54+C55+C56+C57</f>
        <v>136282959</v>
      </c>
      <c r="D53" s="40">
        <f t="shared" ref="D53:G53" si="12">D54+D55+D56+D57</f>
        <v>0</v>
      </c>
      <c r="E53" s="40">
        <f t="shared" si="12"/>
        <v>0</v>
      </c>
      <c r="F53" s="40">
        <f t="shared" si="12"/>
        <v>136282959</v>
      </c>
      <c r="G53" s="40">
        <f t="shared" si="12"/>
        <v>78229446</v>
      </c>
      <c r="H53" s="40">
        <f t="shared" si="2"/>
        <v>-58053513</v>
      </c>
      <c r="I53" s="41">
        <f t="shared" si="3"/>
        <v>57.402221505918426</v>
      </c>
    </row>
    <row r="54" spans="1:9" ht="12.75" customHeight="1" x14ac:dyDescent="0.2">
      <c r="A54" s="42" t="s">
        <v>81</v>
      </c>
      <c r="B54" s="43" t="s">
        <v>82</v>
      </c>
      <c r="C54" s="44">
        <v>15913500</v>
      </c>
      <c r="D54" s="44">
        <v>0</v>
      </c>
      <c r="E54" s="44">
        <v>0</v>
      </c>
      <c r="F54" s="44">
        <v>15913500</v>
      </c>
      <c r="G54" s="44">
        <v>366600</v>
      </c>
      <c r="H54" s="44">
        <f t="shared" si="2"/>
        <v>-15546900</v>
      </c>
      <c r="I54" s="45">
        <f t="shared" si="3"/>
        <v>2.3037044019228956</v>
      </c>
    </row>
    <row r="55" spans="1:9" ht="12.75" customHeight="1" x14ac:dyDescent="0.2">
      <c r="A55" s="42" t="s">
        <v>83</v>
      </c>
      <c r="B55" s="43" t="s">
        <v>84</v>
      </c>
      <c r="C55" s="44">
        <v>98180042</v>
      </c>
      <c r="D55" s="44">
        <v>0</v>
      </c>
      <c r="E55" s="44">
        <v>0</v>
      </c>
      <c r="F55" s="44">
        <v>98180042</v>
      </c>
      <c r="G55" s="44">
        <v>67226577</v>
      </c>
      <c r="H55" s="44">
        <f t="shared" si="2"/>
        <v>-30953465</v>
      </c>
      <c r="I55" s="45">
        <f t="shared" si="3"/>
        <v>68.472752333921392</v>
      </c>
    </row>
    <row r="56" spans="1:9" ht="12.75" customHeight="1" x14ac:dyDescent="0.2">
      <c r="A56" s="42" t="s">
        <v>85</v>
      </c>
      <c r="B56" s="43" t="s">
        <v>86</v>
      </c>
      <c r="C56" s="44">
        <v>21218000</v>
      </c>
      <c r="D56" s="44">
        <v>0</v>
      </c>
      <c r="E56" s="44">
        <v>0</v>
      </c>
      <c r="F56" s="44">
        <v>21218000</v>
      </c>
      <c r="G56" s="44">
        <v>7920000</v>
      </c>
      <c r="H56" s="44">
        <f t="shared" si="2"/>
        <v>-13298000</v>
      </c>
      <c r="I56" s="45">
        <f t="shared" si="3"/>
        <v>37.326798001696673</v>
      </c>
    </row>
    <row r="57" spans="1:9" ht="12.75" customHeight="1" x14ac:dyDescent="0.2">
      <c r="A57" s="42" t="s">
        <v>87</v>
      </c>
      <c r="B57" s="43" t="s">
        <v>88</v>
      </c>
      <c r="C57" s="44">
        <v>971417</v>
      </c>
      <c r="D57" s="44">
        <v>0</v>
      </c>
      <c r="E57" s="44">
        <v>0</v>
      </c>
      <c r="F57" s="44">
        <v>971417</v>
      </c>
      <c r="G57" s="44">
        <v>2716269</v>
      </c>
      <c r="H57" s="44">
        <f t="shared" si="2"/>
        <v>1744852</v>
      </c>
      <c r="I57" s="45">
        <f t="shared" si="3"/>
        <v>279.61925722938759</v>
      </c>
    </row>
    <row r="58" spans="1:9" ht="22.5" x14ac:dyDescent="0.2">
      <c r="A58" s="38" t="s">
        <v>89</v>
      </c>
      <c r="B58" s="39" t="s">
        <v>90</v>
      </c>
      <c r="C58" s="40">
        <f>C59+C60+C61</f>
        <v>559453797</v>
      </c>
      <c r="D58" s="40">
        <f t="shared" ref="D58:G58" si="13">D59+D60+D61</f>
        <v>0</v>
      </c>
      <c r="E58" s="40">
        <f t="shared" si="13"/>
        <v>0</v>
      </c>
      <c r="F58" s="40">
        <f t="shared" si="13"/>
        <v>559453797</v>
      </c>
      <c r="G58" s="40">
        <f t="shared" si="13"/>
        <v>273685396</v>
      </c>
      <c r="H58" s="40">
        <f t="shared" si="2"/>
        <v>-285768401</v>
      </c>
      <c r="I58" s="41">
        <f t="shared" si="3"/>
        <v>48.920106980702109</v>
      </c>
    </row>
    <row r="59" spans="1:9" ht="22.5" x14ac:dyDescent="0.2">
      <c r="A59" s="42" t="s">
        <v>91</v>
      </c>
      <c r="B59" s="43" t="s">
        <v>92</v>
      </c>
      <c r="C59" s="44">
        <v>99300240</v>
      </c>
      <c r="D59" s="44">
        <v>0</v>
      </c>
      <c r="E59" s="44">
        <v>0</v>
      </c>
      <c r="F59" s="44">
        <v>99300240</v>
      </c>
      <c r="G59" s="44">
        <v>23867384</v>
      </c>
      <c r="H59" s="44">
        <f t="shared" si="2"/>
        <v>-75432856</v>
      </c>
      <c r="I59" s="45">
        <f t="shared" si="3"/>
        <v>24.035575342013271</v>
      </c>
    </row>
    <row r="60" spans="1:9" ht="22.5" x14ac:dyDescent="0.2">
      <c r="A60" s="42" t="s">
        <v>93</v>
      </c>
      <c r="B60" s="43" t="s">
        <v>94</v>
      </c>
      <c r="C60" s="44">
        <v>439221945</v>
      </c>
      <c r="D60" s="44">
        <v>0</v>
      </c>
      <c r="E60" s="44">
        <v>0</v>
      </c>
      <c r="F60" s="44">
        <v>439221945</v>
      </c>
      <c r="G60" s="44">
        <v>249818012</v>
      </c>
      <c r="H60" s="44">
        <f t="shared" si="2"/>
        <v>-189403933</v>
      </c>
      <c r="I60" s="45">
        <f t="shared" si="3"/>
        <v>56.877397599065773</v>
      </c>
    </row>
    <row r="61" spans="1:9" ht="22.5" x14ac:dyDescent="0.2">
      <c r="A61" s="42" t="s">
        <v>95</v>
      </c>
      <c r="B61" s="43" t="s">
        <v>96</v>
      </c>
      <c r="C61" s="44">
        <v>20931612</v>
      </c>
      <c r="D61" s="44">
        <v>0</v>
      </c>
      <c r="E61" s="44">
        <v>0</v>
      </c>
      <c r="F61" s="44">
        <v>20931612</v>
      </c>
      <c r="G61" s="44">
        <v>0</v>
      </c>
      <c r="H61" s="44">
        <f t="shared" si="2"/>
        <v>-20931612</v>
      </c>
      <c r="I61" s="45">
        <f t="shared" si="3"/>
        <v>0</v>
      </c>
    </row>
    <row r="62" spans="1:9" ht="21" customHeight="1" x14ac:dyDescent="0.2">
      <c r="A62" s="38" t="s">
        <v>97</v>
      </c>
      <c r="B62" s="39" t="s">
        <v>98</v>
      </c>
      <c r="C62" s="40">
        <f>C63+C64</f>
        <v>9600000000</v>
      </c>
      <c r="D62" s="40">
        <f t="shared" ref="D62:G62" si="14">D63+D64</f>
        <v>1672772188</v>
      </c>
      <c r="E62" s="40">
        <f t="shared" si="14"/>
        <v>0</v>
      </c>
      <c r="F62" s="40">
        <f t="shared" si="14"/>
        <v>11272772188</v>
      </c>
      <c r="G62" s="40">
        <f t="shared" si="14"/>
        <v>6034480096.04</v>
      </c>
      <c r="H62" s="40">
        <f t="shared" si="2"/>
        <v>-5238292091.96</v>
      </c>
      <c r="I62" s="41">
        <f t="shared" si="3"/>
        <v>53.531464979517416</v>
      </c>
    </row>
    <row r="63" spans="1:9" ht="22.5" x14ac:dyDescent="0.2">
      <c r="A63" s="42" t="s">
        <v>99</v>
      </c>
      <c r="B63" s="43" t="s">
        <v>100</v>
      </c>
      <c r="C63" s="44">
        <v>9000000000</v>
      </c>
      <c r="D63" s="44">
        <v>1672772188</v>
      </c>
      <c r="E63" s="44">
        <v>0</v>
      </c>
      <c r="F63" s="44">
        <v>10672772188</v>
      </c>
      <c r="G63" s="44">
        <v>1848265716.04</v>
      </c>
      <c r="H63" s="44">
        <f t="shared" si="2"/>
        <v>-8824506471.9599991</v>
      </c>
      <c r="I63" s="45">
        <f t="shared" si="3"/>
        <v>17.317578633582279</v>
      </c>
    </row>
    <row r="64" spans="1:9" ht="22.5" x14ac:dyDescent="0.2">
      <c r="A64" s="42" t="s">
        <v>101</v>
      </c>
      <c r="B64" s="43" t="s">
        <v>102</v>
      </c>
      <c r="C64" s="44">
        <v>600000000</v>
      </c>
      <c r="D64" s="44">
        <v>0</v>
      </c>
      <c r="E64" s="44">
        <v>0</v>
      </c>
      <c r="F64" s="44">
        <v>600000000</v>
      </c>
      <c r="G64" s="44">
        <v>4186214380</v>
      </c>
      <c r="H64" s="44">
        <f t="shared" si="2"/>
        <v>3586214380</v>
      </c>
      <c r="I64" s="45">
        <f t="shared" si="3"/>
        <v>697.70239666666669</v>
      </c>
    </row>
    <row r="65" spans="1:9" ht="17.25" customHeight="1" x14ac:dyDescent="0.2">
      <c r="A65" s="34" t="s">
        <v>103</v>
      </c>
      <c r="B65" s="35" t="s">
        <v>104</v>
      </c>
      <c r="C65" s="9">
        <f>C66+C77+C79+C82</f>
        <v>2365000000</v>
      </c>
      <c r="D65" s="9">
        <f t="shared" ref="D65:G65" si="15">D66+D77+D79+D82</f>
        <v>41105101320</v>
      </c>
      <c r="E65" s="9">
        <f t="shared" si="15"/>
        <v>0</v>
      </c>
      <c r="F65" s="9">
        <f t="shared" si="15"/>
        <v>43470101320</v>
      </c>
      <c r="G65" s="9">
        <f t="shared" si="15"/>
        <v>3198852109.21</v>
      </c>
      <c r="H65" s="9">
        <f t="shared" si="2"/>
        <v>-40271249210.790001</v>
      </c>
      <c r="I65" s="36">
        <f t="shared" si="3"/>
        <v>7.3587408634316942</v>
      </c>
    </row>
    <row r="66" spans="1:9" ht="22.5" x14ac:dyDescent="0.2">
      <c r="A66" s="38" t="s">
        <v>105</v>
      </c>
      <c r="B66" s="39" t="s">
        <v>106</v>
      </c>
      <c r="C66" s="40">
        <f>C67+C68+C69+C70+C71+C72+C73+C74+C75+C76</f>
        <v>0</v>
      </c>
      <c r="D66" s="40">
        <f t="shared" ref="D66:G66" si="16">D67+D68+D69+D70+D71+D72+D73+D74+D75+D76</f>
        <v>41038952698</v>
      </c>
      <c r="E66" s="40">
        <f t="shared" si="16"/>
        <v>0</v>
      </c>
      <c r="F66" s="40">
        <f t="shared" si="16"/>
        <v>41038952698</v>
      </c>
      <c r="G66" s="40">
        <f t="shared" si="16"/>
        <v>2261894625</v>
      </c>
      <c r="H66" s="40">
        <f t="shared" si="2"/>
        <v>-38777058073</v>
      </c>
      <c r="I66" s="41">
        <f t="shared" si="3"/>
        <v>5.5115797950424588</v>
      </c>
    </row>
    <row r="67" spans="1:9" ht="33.75" x14ac:dyDescent="0.2">
      <c r="A67" s="42" t="s">
        <v>107</v>
      </c>
      <c r="B67" s="43" t="s">
        <v>108</v>
      </c>
      <c r="C67" s="44">
        <v>0</v>
      </c>
      <c r="D67" s="44">
        <v>2276385127</v>
      </c>
      <c r="E67" s="44">
        <v>0</v>
      </c>
      <c r="F67" s="44">
        <v>2276385127</v>
      </c>
      <c r="G67" s="44">
        <v>0</v>
      </c>
      <c r="H67" s="44">
        <f t="shared" si="2"/>
        <v>-2276385127</v>
      </c>
      <c r="I67" s="45">
        <f t="shared" si="3"/>
        <v>0</v>
      </c>
    </row>
    <row r="68" spans="1:9" ht="22.5" x14ac:dyDescent="0.2">
      <c r="A68" s="42" t="s">
        <v>109</v>
      </c>
      <c r="B68" s="43" t="s">
        <v>110</v>
      </c>
      <c r="C68" s="44">
        <v>0</v>
      </c>
      <c r="D68" s="44">
        <v>19558075912</v>
      </c>
      <c r="E68" s="44">
        <v>0</v>
      </c>
      <c r="F68" s="44">
        <v>19558075912</v>
      </c>
      <c r="G68" s="44">
        <v>0</v>
      </c>
      <c r="H68" s="44">
        <f t="shared" si="2"/>
        <v>-19558075912</v>
      </c>
      <c r="I68" s="45">
        <f t="shared" si="3"/>
        <v>0</v>
      </c>
    </row>
    <row r="69" spans="1:9" ht="22.5" x14ac:dyDescent="0.2">
      <c r="A69" s="42" t="s">
        <v>111</v>
      </c>
      <c r="B69" s="43" t="s">
        <v>112</v>
      </c>
      <c r="C69" s="44">
        <v>0</v>
      </c>
      <c r="D69" s="44">
        <v>345784841</v>
      </c>
      <c r="E69" s="44">
        <v>0</v>
      </c>
      <c r="F69" s="44">
        <v>345784841</v>
      </c>
      <c r="G69" s="44">
        <v>0</v>
      </c>
      <c r="H69" s="44">
        <f t="shared" si="2"/>
        <v>-345784841</v>
      </c>
      <c r="I69" s="45">
        <f t="shared" si="3"/>
        <v>0</v>
      </c>
    </row>
    <row r="70" spans="1:9" ht="33.75" x14ac:dyDescent="0.2">
      <c r="A70" s="42" t="s">
        <v>113</v>
      </c>
      <c r="B70" s="43" t="s">
        <v>114</v>
      </c>
      <c r="C70" s="44">
        <v>0</v>
      </c>
      <c r="D70" s="44">
        <v>116985318</v>
      </c>
      <c r="E70" s="44">
        <v>0</v>
      </c>
      <c r="F70" s="44">
        <v>116985318</v>
      </c>
      <c r="G70" s="44">
        <v>0</v>
      </c>
      <c r="H70" s="44">
        <f t="shared" si="2"/>
        <v>-116985318</v>
      </c>
      <c r="I70" s="45">
        <f t="shared" si="3"/>
        <v>0</v>
      </c>
    </row>
    <row r="71" spans="1:9" ht="33.75" x14ac:dyDescent="0.2">
      <c r="A71" s="42" t="s">
        <v>115</v>
      </c>
      <c r="B71" s="43" t="s">
        <v>116</v>
      </c>
      <c r="C71" s="44">
        <v>0</v>
      </c>
      <c r="D71" s="44">
        <v>15998472086</v>
      </c>
      <c r="E71" s="44">
        <v>0</v>
      </c>
      <c r="F71" s="44">
        <v>15998472086</v>
      </c>
      <c r="G71" s="44">
        <v>2261894625</v>
      </c>
      <c r="H71" s="44">
        <f t="shared" si="2"/>
        <v>-13736577461</v>
      </c>
      <c r="I71" s="45">
        <f t="shared" si="3"/>
        <v>14.138191527548102</v>
      </c>
    </row>
    <row r="72" spans="1:9" ht="33.75" x14ac:dyDescent="0.2">
      <c r="A72" s="42" t="s">
        <v>117</v>
      </c>
      <c r="B72" s="43" t="s">
        <v>118</v>
      </c>
      <c r="C72" s="44">
        <v>0</v>
      </c>
      <c r="D72" s="44">
        <v>90792998</v>
      </c>
      <c r="E72" s="44">
        <v>0</v>
      </c>
      <c r="F72" s="44">
        <v>90792998</v>
      </c>
      <c r="G72" s="44">
        <v>0</v>
      </c>
      <c r="H72" s="44">
        <f t="shared" si="2"/>
        <v>-90792998</v>
      </c>
      <c r="I72" s="45">
        <f t="shared" si="3"/>
        <v>0</v>
      </c>
    </row>
    <row r="73" spans="1:9" ht="23.25" thickBot="1" x14ac:dyDescent="0.25">
      <c r="A73" s="54" t="s">
        <v>119</v>
      </c>
      <c r="B73" s="55" t="s">
        <v>120</v>
      </c>
      <c r="C73" s="56">
        <v>0</v>
      </c>
      <c r="D73" s="56">
        <v>655710697</v>
      </c>
      <c r="E73" s="56">
        <v>0</v>
      </c>
      <c r="F73" s="56">
        <v>655710697</v>
      </c>
      <c r="G73" s="56">
        <v>0</v>
      </c>
      <c r="H73" s="56">
        <f t="shared" si="2"/>
        <v>-655710697</v>
      </c>
      <c r="I73" s="57">
        <f t="shared" si="3"/>
        <v>0</v>
      </c>
    </row>
    <row r="74" spans="1:9" ht="12.75" customHeight="1" x14ac:dyDescent="0.2">
      <c r="A74" s="50" t="s">
        <v>121</v>
      </c>
      <c r="B74" s="51" t="s">
        <v>2</v>
      </c>
      <c r="C74" s="52">
        <v>0</v>
      </c>
      <c r="D74" s="52">
        <v>245677678</v>
      </c>
      <c r="E74" s="52">
        <v>0</v>
      </c>
      <c r="F74" s="52">
        <v>245677678</v>
      </c>
      <c r="G74" s="52">
        <v>0</v>
      </c>
      <c r="H74" s="52">
        <f t="shared" si="2"/>
        <v>-245677678</v>
      </c>
      <c r="I74" s="53">
        <f t="shared" si="3"/>
        <v>0</v>
      </c>
    </row>
    <row r="75" spans="1:9" ht="22.5" x14ac:dyDescent="0.2">
      <c r="A75" s="42" t="s">
        <v>122</v>
      </c>
      <c r="B75" s="43" t="s">
        <v>123</v>
      </c>
      <c r="C75" s="44">
        <v>0</v>
      </c>
      <c r="D75" s="44">
        <v>561764310</v>
      </c>
      <c r="E75" s="44">
        <v>0</v>
      </c>
      <c r="F75" s="44">
        <v>561764310</v>
      </c>
      <c r="G75" s="44">
        <v>0</v>
      </c>
      <c r="H75" s="44">
        <f t="shared" si="2"/>
        <v>-561764310</v>
      </c>
      <c r="I75" s="45">
        <f t="shared" si="3"/>
        <v>0</v>
      </c>
    </row>
    <row r="76" spans="1:9" ht="22.5" x14ac:dyDescent="0.2">
      <c r="A76" s="42" t="s">
        <v>124</v>
      </c>
      <c r="B76" s="43" t="s">
        <v>125</v>
      </c>
      <c r="C76" s="44">
        <v>0</v>
      </c>
      <c r="D76" s="44">
        <v>1189303731</v>
      </c>
      <c r="E76" s="44">
        <v>0</v>
      </c>
      <c r="F76" s="44">
        <v>1189303731</v>
      </c>
      <c r="G76" s="44">
        <v>0</v>
      </c>
      <c r="H76" s="44">
        <f t="shared" si="2"/>
        <v>-1189303731</v>
      </c>
      <c r="I76" s="45">
        <f t="shared" si="3"/>
        <v>0</v>
      </c>
    </row>
    <row r="77" spans="1:9" ht="22.5" x14ac:dyDescent="0.2">
      <c r="A77" s="38" t="s">
        <v>126</v>
      </c>
      <c r="B77" s="39" t="s">
        <v>127</v>
      </c>
      <c r="C77" s="40">
        <f>C78</f>
        <v>300000000</v>
      </c>
      <c r="D77" s="40">
        <f t="shared" ref="D77:G77" si="17">D78</f>
        <v>7936202</v>
      </c>
      <c r="E77" s="40">
        <f t="shared" si="17"/>
        <v>0</v>
      </c>
      <c r="F77" s="40">
        <f t="shared" si="17"/>
        <v>307936202</v>
      </c>
      <c r="G77" s="40">
        <f t="shared" si="17"/>
        <v>306245685.66000003</v>
      </c>
      <c r="H77" s="40">
        <f t="shared" si="2"/>
        <v>-1690516.3399999738</v>
      </c>
      <c r="I77" s="41">
        <f t="shared" si="3"/>
        <v>99.451017344170538</v>
      </c>
    </row>
    <row r="78" spans="1:9" ht="22.5" x14ac:dyDescent="0.2">
      <c r="A78" s="42" t="s">
        <v>128</v>
      </c>
      <c r="B78" s="43" t="s">
        <v>129</v>
      </c>
      <c r="C78" s="44">
        <v>300000000</v>
      </c>
      <c r="D78" s="44">
        <v>7936202</v>
      </c>
      <c r="E78" s="44">
        <v>0</v>
      </c>
      <c r="F78" s="44">
        <v>307936202</v>
      </c>
      <c r="G78" s="44">
        <v>306245685.66000003</v>
      </c>
      <c r="H78" s="44">
        <f t="shared" si="2"/>
        <v>-1690516.3399999738</v>
      </c>
      <c r="I78" s="45">
        <f t="shared" si="3"/>
        <v>99.451017344170538</v>
      </c>
    </row>
    <row r="79" spans="1:9" ht="22.5" x14ac:dyDescent="0.2">
      <c r="A79" s="38" t="s">
        <v>130</v>
      </c>
      <c r="B79" s="39" t="s">
        <v>131</v>
      </c>
      <c r="C79" s="40">
        <f>C80+C81</f>
        <v>65000000</v>
      </c>
      <c r="D79" s="40">
        <f t="shared" ref="D79:G79" si="18">D80+D81</f>
        <v>58212420</v>
      </c>
      <c r="E79" s="40">
        <f t="shared" si="18"/>
        <v>0</v>
      </c>
      <c r="F79" s="40">
        <f t="shared" si="18"/>
        <v>123212420</v>
      </c>
      <c r="G79" s="40">
        <f t="shared" si="18"/>
        <v>144033867.55000001</v>
      </c>
      <c r="H79" s="40">
        <f t="shared" ref="H79:H118" si="19">G79-F79</f>
        <v>20821447.550000012</v>
      </c>
      <c r="I79" s="41">
        <f t="shared" ref="I79:I118" si="20">G79/F79*100</f>
        <v>116.89882200998893</v>
      </c>
    </row>
    <row r="80" spans="1:9" ht="22.5" x14ac:dyDescent="0.2">
      <c r="A80" s="42" t="s">
        <v>132</v>
      </c>
      <c r="B80" s="43" t="s">
        <v>133</v>
      </c>
      <c r="C80" s="44">
        <v>65000000</v>
      </c>
      <c r="D80" s="44">
        <v>0</v>
      </c>
      <c r="E80" s="44">
        <v>0</v>
      </c>
      <c r="F80" s="44">
        <v>65000000</v>
      </c>
      <c r="G80" s="44">
        <v>85821447.549999997</v>
      </c>
      <c r="H80" s="44">
        <f t="shared" si="19"/>
        <v>20821447.549999997</v>
      </c>
      <c r="I80" s="45">
        <f t="shared" si="20"/>
        <v>132.03299623076924</v>
      </c>
    </row>
    <row r="81" spans="1:9" ht="22.5" x14ac:dyDescent="0.2">
      <c r="A81" s="42" t="s">
        <v>134</v>
      </c>
      <c r="B81" s="43" t="s">
        <v>135</v>
      </c>
      <c r="C81" s="44">
        <v>0</v>
      </c>
      <c r="D81" s="44">
        <v>58212420</v>
      </c>
      <c r="E81" s="44">
        <v>0</v>
      </c>
      <c r="F81" s="44">
        <v>58212420</v>
      </c>
      <c r="G81" s="44">
        <v>58212420</v>
      </c>
      <c r="H81" s="44">
        <f t="shared" si="19"/>
        <v>0</v>
      </c>
      <c r="I81" s="45">
        <f t="shared" si="20"/>
        <v>100</v>
      </c>
    </row>
    <row r="82" spans="1:9" ht="12.75" customHeight="1" x14ac:dyDescent="0.2">
      <c r="A82" s="38" t="s">
        <v>136</v>
      </c>
      <c r="B82" s="39" t="s">
        <v>137</v>
      </c>
      <c r="C82" s="40">
        <f>C83</f>
        <v>2000000000</v>
      </c>
      <c r="D82" s="40">
        <f t="shared" ref="D82:G82" si="21">D83</f>
        <v>0</v>
      </c>
      <c r="E82" s="40">
        <f t="shared" si="21"/>
        <v>0</v>
      </c>
      <c r="F82" s="40">
        <f t="shared" si="21"/>
        <v>2000000000</v>
      </c>
      <c r="G82" s="40">
        <f t="shared" si="21"/>
        <v>486677931</v>
      </c>
      <c r="H82" s="40">
        <f t="shared" si="19"/>
        <v>-1513322069</v>
      </c>
      <c r="I82" s="41">
        <f t="shared" si="20"/>
        <v>24.333896549999999</v>
      </c>
    </row>
    <row r="83" spans="1:9" ht="12.75" customHeight="1" x14ac:dyDescent="0.2">
      <c r="A83" s="42" t="s">
        <v>138</v>
      </c>
      <c r="B83" s="43" t="s">
        <v>139</v>
      </c>
      <c r="C83" s="44">
        <v>2000000000</v>
      </c>
      <c r="D83" s="44">
        <v>0</v>
      </c>
      <c r="E83" s="44">
        <v>0</v>
      </c>
      <c r="F83" s="44">
        <v>2000000000</v>
      </c>
      <c r="G83" s="44">
        <v>486677931</v>
      </c>
      <c r="H83" s="44">
        <f t="shared" si="19"/>
        <v>-1513322069</v>
      </c>
      <c r="I83" s="45">
        <f t="shared" si="20"/>
        <v>24.333896549999999</v>
      </c>
    </row>
    <row r="84" spans="1:9" ht="12.75" customHeight="1" x14ac:dyDescent="0.2">
      <c r="A84" s="34" t="s">
        <v>140</v>
      </c>
      <c r="B84" s="35" t="s">
        <v>141</v>
      </c>
      <c r="C84" s="9">
        <f>C85</f>
        <v>6379359995</v>
      </c>
      <c r="D84" s="9">
        <f t="shared" ref="D84:G84" si="22">D85</f>
        <v>0</v>
      </c>
      <c r="E84" s="9">
        <f t="shared" si="22"/>
        <v>0</v>
      </c>
      <c r="F84" s="9">
        <f t="shared" si="22"/>
        <v>6379359995</v>
      </c>
      <c r="G84" s="9">
        <f t="shared" si="22"/>
        <v>3828913213.3299999</v>
      </c>
      <c r="H84" s="9">
        <f t="shared" si="19"/>
        <v>-2550446781.6700001</v>
      </c>
      <c r="I84" s="36">
        <f t="shared" si="20"/>
        <v>60.020334584206203</v>
      </c>
    </row>
    <row r="85" spans="1:9" ht="33.75" x14ac:dyDescent="0.2">
      <c r="A85" s="38" t="s">
        <v>142</v>
      </c>
      <c r="B85" s="39" t="s">
        <v>143</v>
      </c>
      <c r="C85" s="40">
        <f>C86+C87</f>
        <v>6379359995</v>
      </c>
      <c r="D85" s="40">
        <f t="shared" ref="D85:G85" si="23">D86+D87</f>
        <v>0</v>
      </c>
      <c r="E85" s="40">
        <f t="shared" si="23"/>
        <v>0</v>
      </c>
      <c r="F85" s="40">
        <f t="shared" si="23"/>
        <v>6379359995</v>
      </c>
      <c r="G85" s="40">
        <f t="shared" si="23"/>
        <v>3828913213.3299999</v>
      </c>
      <c r="H85" s="40">
        <f t="shared" si="19"/>
        <v>-2550446781.6700001</v>
      </c>
      <c r="I85" s="41">
        <f t="shared" si="20"/>
        <v>60.020334584206203</v>
      </c>
    </row>
    <row r="86" spans="1:9" ht="22.5" x14ac:dyDescent="0.2">
      <c r="A86" s="42" t="s">
        <v>144</v>
      </c>
      <c r="B86" s="43" t="s">
        <v>145</v>
      </c>
      <c r="C86" s="44">
        <v>6354359995</v>
      </c>
      <c r="D86" s="44">
        <v>0</v>
      </c>
      <c r="E86" s="44">
        <v>0</v>
      </c>
      <c r="F86" s="44">
        <v>6354359995</v>
      </c>
      <c r="G86" s="44">
        <v>3828913213.3299999</v>
      </c>
      <c r="H86" s="44">
        <f t="shared" si="19"/>
        <v>-2525446781.6700001</v>
      </c>
      <c r="I86" s="45">
        <f t="shared" si="20"/>
        <v>60.256472978283007</v>
      </c>
    </row>
    <row r="87" spans="1:9" ht="22.5" x14ac:dyDescent="0.2">
      <c r="A87" s="42" t="s">
        <v>146</v>
      </c>
      <c r="B87" s="43" t="s">
        <v>147</v>
      </c>
      <c r="C87" s="44">
        <v>25000000</v>
      </c>
      <c r="D87" s="44">
        <v>0</v>
      </c>
      <c r="E87" s="44">
        <v>0</v>
      </c>
      <c r="F87" s="44">
        <v>25000000</v>
      </c>
      <c r="G87" s="44">
        <v>0</v>
      </c>
      <c r="H87" s="44">
        <f t="shared" si="19"/>
        <v>-25000000</v>
      </c>
      <c r="I87" s="45">
        <f t="shared" si="20"/>
        <v>0</v>
      </c>
    </row>
    <row r="88" spans="1:9" x14ac:dyDescent="0.2">
      <c r="A88" s="42"/>
      <c r="B88" s="43"/>
      <c r="C88" s="44"/>
      <c r="D88" s="44"/>
      <c r="E88" s="44"/>
      <c r="F88" s="44"/>
      <c r="G88" s="44"/>
      <c r="H88" s="44"/>
      <c r="I88" s="45"/>
    </row>
    <row r="89" spans="1:9" ht="22.5" x14ac:dyDescent="0.2">
      <c r="A89" s="34" t="s">
        <v>148</v>
      </c>
      <c r="B89" s="35" t="s">
        <v>149</v>
      </c>
      <c r="C89" s="9">
        <f>C91</f>
        <v>103099652260</v>
      </c>
      <c r="D89" s="9">
        <f t="shared" ref="D89:G89" si="24">D91</f>
        <v>7476177292</v>
      </c>
      <c r="E89" s="9">
        <f t="shared" si="24"/>
        <v>0</v>
      </c>
      <c r="F89" s="9">
        <f t="shared" si="24"/>
        <v>110575829552</v>
      </c>
      <c r="G89" s="9">
        <f t="shared" si="24"/>
        <v>76860376534</v>
      </c>
      <c r="H89" s="9">
        <f t="shared" si="19"/>
        <v>-33715453018</v>
      </c>
      <c r="I89" s="36">
        <f t="shared" si="20"/>
        <v>69.509201825933587</v>
      </c>
    </row>
    <row r="90" spans="1:9" x14ac:dyDescent="0.2">
      <c r="A90" s="34"/>
      <c r="B90" s="35"/>
      <c r="C90" s="9"/>
      <c r="D90" s="9"/>
      <c r="E90" s="9"/>
      <c r="F90" s="9"/>
      <c r="G90" s="9"/>
      <c r="H90" s="9"/>
      <c r="I90" s="36"/>
    </row>
    <row r="91" spans="1:9" ht="22.5" x14ac:dyDescent="0.2">
      <c r="A91" s="34" t="s">
        <v>150</v>
      </c>
      <c r="B91" s="35" t="s">
        <v>151</v>
      </c>
      <c r="C91" s="9">
        <f>C92+C96+C98+C100</f>
        <v>103099652260</v>
      </c>
      <c r="D91" s="9">
        <f t="shared" ref="D91:G91" si="25">D92+D96+D98+D100</f>
        <v>7476177292</v>
      </c>
      <c r="E91" s="9">
        <f t="shared" si="25"/>
        <v>0</v>
      </c>
      <c r="F91" s="9">
        <f t="shared" si="25"/>
        <v>110575829552</v>
      </c>
      <c r="G91" s="9">
        <f t="shared" si="25"/>
        <v>76860376534</v>
      </c>
      <c r="H91" s="9">
        <f t="shared" si="19"/>
        <v>-33715453018</v>
      </c>
      <c r="I91" s="36">
        <f t="shared" si="20"/>
        <v>69.509201825933587</v>
      </c>
    </row>
    <row r="92" spans="1:9" ht="22.5" x14ac:dyDescent="0.2">
      <c r="A92" s="38" t="s">
        <v>152</v>
      </c>
      <c r="B92" s="39" t="s">
        <v>153</v>
      </c>
      <c r="C92" s="40">
        <f>C93+C94+C95</f>
        <v>103099652260</v>
      </c>
      <c r="D92" s="40">
        <f t="shared" ref="D92:G92" si="26">D93+D94+D95</f>
        <v>5217477014</v>
      </c>
      <c r="E92" s="40">
        <f t="shared" si="26"/>
        <v>0</v>
      </c>
      <c r="F92" s="40">
        <f t="shared" si="26"/>
        <v>108317129274</v>
      </c>
      <c r="G92" s="40">
        <f t="shared" si="26"/>
        <v>74601676256</v>
      </c>
      <c r="H92" s="40">
        <f t="shared" si="19"/>
        <v>-33715453018</v>
      </c>
      <c r="I92" s="41">
        <f t="shared" si="20"/>
        <v>68.873387575927097</v>
      </c>
    </row>
    <row r="93" spans="1:9" ht="12.75" customHeight="1" x14ac:dyDescent="0.2">
      <c r="A93" s="42" t="s">
        <v>154</v>
      </c>
      <c r="B93" s="43" t="s">
        <v>155</v>
      </c>
      <c r="C93" s="44">
        <v>101157642473</v>
      </c>
      <c r="D93" s="44">
        <v>3881931227</v>
      </c>
      <c r="E93" s="44">
        <v>0</v>
      </c>
      <c r="F93" s="44">
        <v>105039573700</v>
      </c>
      <c r="G93" s="44">
        <v>71320357097</v>
      </c>
      <c r="H93" s="44">
        <f t="shared" si="19"/>
        <v>-33719216603</v>
      </c>
      <c r="I93" s="45">
        <f t="shared" si="20"/>
        <v>67.898559166562961</v>
      </c>
    </row>
    <row r="94" spans="1:9" ht="12.75" customHeight="1" x14ac:dyDescent="0.2">
      <c r="A94" s="42" t="s">
        <v>156</v>
      </c>
      <c r="B94" s="43" t="s">
        <v>157</v>
      </c>
      <c r="C94" s="44">
        <v>0</v>
      </c>
      <c r="D94" s="44">
        <v>1335545787</v>
      </c>
      <c r="E94" s="44">
        <v>0</v>
      </c>
      <c r="F94" s="44">
        <v>1335545787</v>
      </c>
      <c r="G94" s="44">
        <v>1335545787</v>
      </c>
      <c r="H94" s="44">
        <f t="shared" si="19"/>
        <v>0</v>
      </c>
      <c r="I94" s="45">
        <f t="shared" si="20"/>
        <v>100</v>
      </c>
    </row>
    <row r="95" spans="1:9" ht="12.75" customHeight="1" x14ac:dyDescent="0.2">
      <c r="A95" s="42" t="s">
        <v>158</v>
      </c>
      <c r="B95" s="43" t="s">
        <v>159</v>
      </c>
      <c r="C95" s="44">
        <v>1942009787</v>
      </c>
      <c r="D95" s="44">
        <v>0</v>
      </c>
      <c r="E95" s="44">
        <v>0</v>
      </c>
      <c r="F95" s="44">
        <v>1942009787</v>
      </c>
      <c r="G95" s="44">
        <v>1945773372</v>
      </c>
      <c r="H95" s="44">
        <f t="shared" si="19"/>
        <v>3763585</v>
      </c>
      <c r="I95" s="45">
        <f t="shared" si="20"/>
        <v>100.19379845689727</v>
      </c>
    </row>
    <row r="96" spans="1:9" ht="45" x14ac:dyDescent="0.2">
      <c r="A96" s="38" t="s">
        <v>160</v>
      </c>
      <c r="B96" s="39" t="s">
        <v>161</v>
      </c>
      <c r="C96" s="40">
        <f>C97</f>
        <v>0</v>
      </c>
      <c r="D96" s="40">
        <f t="shared" ref="D96:G96" si="27">D97</f>
        <v>251713270</v>
      </c>
      <c r="E96" s="40">
        <f t="shared" si="27"/>
        <v>0</v>
      </c>
      <c r="F96" s="40">
        <f t="shared" si="27"/>
        <v>251713270</v>
      </c>
      <c r="G96" s="40">
        <f t="shared" si="27"/>
        <v>251713270</v>
      </c>
      <c r="H96" s="40">
        <f t="shared" si="19"/>
        <v>0</v>
      </c>
      <c r="I96" s="41">
        <f t="shared" si="20"/>
        <v>100</v>
      </c>
    </row>
    <row r="97" spans="1:9" ht="23.25" thickBot="1" x14ac:dyDescent="0.25">
      <c r="A97" s="54" t="s">
        <v>162</v>
      </c>
      <c r="B97" s="55" t="s">
        <v>163</v>
      </c>
      <c r="C97" s="56">
        <v>0</v>
      </c>
      <c r="D97" s="56">
        <v>251713270</v>
      </c>
      <c r="E97" s="56">
        <v>0</v>
      </c>
      <c r="F97" s="56">
        <v>251713270</v>
      </c>
      <c r="G97" s="56">
        <v>251713270</v>
      </c>
      <c r="H97" s="56">
        <f t="shared" si="19"/>
        <v>0</v>
      </c>
      <c r="I97" s="57">
        <f t="shared" si="20"/>
        <v>100</v>
      </c>
    </row>
    <row r="98" spans="1:9" ht="56.25" x14ac:dyDescent="0.2">
      <c r="A98" s="58" t="s">
        <v>164</v>
      </c>
      <c r="B98" s="59" t="s">
        <v>165</v>
      </c>
      <c r="C98" s="60">
        <f>C99</f>
        <v>0</v>
      </c>
      <c r="D98" s="60">
        <f t="shared" ref="D98:G98" si="28">D99</f>
        <v>937524971</v>
      </c>
      <c r="E98" s="60">
        <f t="shared" si="28"/>
        <v>0</v>
      </c>
      <c r="F98" s="60">
        <f t="shared" si="28"/>
        <v>937524971</v>
      </c>
      <c r="G98" s="60">
        <f t="shared" si="28"/>
        <v>937524971</v>
      </c>
      <c r="H98" s="60">
        <f t="shared" si="19"/>
        <v>0</v>
      </c>
      <c r="I98" s="61">
        <f t="shared" si="20"/>
        <v>100</v>
      </c>
    </row>
    <row r="99" spans="1:9" ht="33.75" x14ac:dyDescent="0.2">
      <c r="A99" s="42" t="s">
        <v>166</v>
      </c>
      <c r="B99" s="43" t="s">
        <v>167</v>
      </c>
      <c r="C99" s="44">
        <v>0</v>
      </c>
      <c r="D99" s="44">
        <v>937524971</v>
      </c>
      <c r="E99" s="44">
        <v>0</v>
      </c>
      <c r="F99" s="44">
        <v>937524971</v>
      </c>
      <c r="G99" s="44">
        <v>937524971</v>
      </c>
      <c r="H99" s="44">
        <f t="shared" si="19"/>
        <v>0</v>
      </c>
      <c r="I99" s="45">
        <f t="shared" si="20"/>
        <v>100</v>
      </c>
    </row>
    <row r="100" spans="1:9" ht="22.5" x14ac:dyDescent="0.2">
      <c r="A100" s="38" t="s">
        <v>168</v>
      </c>
      <c r="B100" s="39" t="s">
        <v>169</v>
      </c>
      <c r="C100" s="40">
        <f>C101</f>
        <v>0</v>
      </c>
      <c r="D100" s="40">
        <f t="shared" ref="D100:G100" si="29">D101</f>
        <v>1069462037</v>
      </c>
      <c r="E100" s="40">
        <f t="shared" si="29"/>
        <v>0</v>
      </c>
      <c r="F100" s="40">
        <f t="shared" si="29"/>
        <v>1069462037</v>
      </c>
      <c r="G100" s="40">
        <f t="shared" si="29"/>
        <v>1069462037</v>
      </c>
      <c r="H100" s="40">
        <f t="shared" si="19"/>
        <v>0</v>
      </c>
      <c r="I100" s="41">
        <f t="shared" si="20"/>
        <v>100</v>
      </c>
    </row>
    <row r="101" spans="1:9" ht="22.5" x14ac:dyDescent="0.2">
      <c r="A101" s="42" t="s">
        <v>170</v>
      </c>
      <c r="B101" s="43" t="s">
        <v>171</v>
      </c>
      <c r="C101" s="44">
        <v>0</v>
      </c>
      <c r="D101" s="44">
        <v>1069462037</v>
      </c>
      <c r="E101" s="44">
        <v>0</v>
      </c>
      <c r="F101" s="44">
        <v>1069462037</v>
      </c>
      <c r="G101" s="44">
        <v>1069462037</v>
      </c>
      <c r="H101" s="44">
        <f t="shared" si="19"/>
        <v>0</v>
      </c>
      <c r="I101" s="45">
        <f t="shared" si="20"/>
        <v>100</v>
      </c>
    </row>
    <row r="102" spans="1:9" x14ac:dyDescent="0.2">
      <c r="A102" s="42"/>
      <c r="B102" s="43"/>
      <c r="C102" s="44"/>
      <c r="D102" s="44"/>
      <c r="E102" s="44"/>
      <c r="F102" s="44"/>
      <c r="G102" s="44"/>
      <c r="H102" s="44"/>
      <c r="I102" s="45"/>
    </row>
    <row r="103" spans="1:9" ht="22.5" x14ac:dyDescent="0.2">
      <c r="A103" s="34" t="s">
        <v>172</v>
      </c>
      <c r="B103" s="35" t="s">
        <v>173</v>
      </c>
      <c r="C103" s="9">
        <f>C105</f>
        <v>44953470345</v>
      </c>
      <c r="D103" s="9">
        <f t="shared" ref="D103:G103" si="30">D105</f>
        <v>415133458</v>
      </c>
      <c r="E103" s="9">
        <f t="shared" si="30"/>
        <v>0</v>
      </c>
      <c r="F103" s="9">
        <f t="shared" si="30"/>
        <v>45368603803</v>
      </c>
      <c r="G103" s="9">
        <f t="shared" si="30"/>
        <v>25799401137</v>
      </c>
      <c r="H103" s="9">
        <f t="shared" si="19"/>
        <v>-19569202666</v>
      </c>
      <c r="I103" s="36">
        <f t="shared" si="20"/>
        <v>56.866200355264219</v>
      </c>
    </row>
    <row r="104" spans="1:9" x14ac:dyDescent="0.2">
      <c r="A104" s="34"/>
      <c r="B104" s="35"/>
      <c r="C104" s="9"/>
      <c r="D104" s="9"/>
      <c r="E104" s="9"/>
      <c r="F104" s="9"/>
      <c r="G104" s="9"/>
      <c r="H104" s="9"/>
      <c r="I104" s="36"/>
    </row>
    <row r="105" spans="1:9" ht="12.75" customHeight="1" x14ac:dyDescent="0.2">
      <c r="A105" s="34" t="s">
        <v>174</v>
      </c>
      <c r="B105" s="35" t="s">
        <v>175</v>
      </c>
      <c r="C105" s="9">
        <f>C106</f>
        <v>44953470345</v>
      </c>
      <c r="D105" s="9">
        <f t="shared" ref="D105:G105" si="31">D106</f>
        <v>415133458</v>
      </c>
      <c r="E105" s="9">
        <f t="shared" si="31"/>
        <v>0</v>
      </c>
      <c r="F105" s="9">
        <f t="shared" si="31"/>
        <v>45368603803</v>
      </c>
      <c r="G105" s="9">
        <f t="shared" si="31"/>
        <v>25799401137</v>
      </c>
      <c r="H105" s="9">
        <f t="shared" si="19"/>
        <v>-19569202666</v>
      </c>
      <c r="I105" s="36">
        <f t="shared" si="20"/>
        <v>56.866200355264219</v>
      </c>
    </row>
    <row r="106" spans="1:9" ht="22.5" x14ac:dyDescent="0.2">
      <c r="A106" s="38" t="s">
        <v>176</v>
      </c>
      <c r="B106" s="39" t="s">
        <v>177</v>
      </c>
      <c r="C106" s="40">
        <f>C107+C108+C109</f>
        <v>44953470345</v>
      </c>
      <c r="D106" s="40">
        <f t="shared" ref="D106:G106" si="32">D107+D108+D109</f>
        <v>415133458</v>
      </c>
      <c r="E106" s="40">
        <f t="shared" si="32"/>
        <v>0</v>
      </c>
      <c r="F106" s="40">
        <f t="shared" si="32"/>
        <v>45368603803</v>
      </c>
      <c r="G106" s="40">
        <f t="shared" si="32"/>
        <v>25799401137</v>
      </c>
      <c r="H106" s="40">
        <f t="shared" si="19"/>
        <v>-19569202666</v>
      </c>
      <c r="I106" s="41">
        <f t="shared" si="20"/>
        <v>56.866200355264219</v>
      </c>
    </row>
    <row r="107" spans="1:9" ht="12.75" customHeight="1" x14ac:dyDescent="0.2">
      <c r="A107" s="42" t="s">
        <v>178</v>
      </c>
      <c r="B107" s="43" t="s">
        <v>179</v>
      </c>
      <c r="C107" s="44">
        <v>42553470345</v>
      </c>
      <c r="D107" s="44">
        <v>0</v>
      </c>
      <c r="E107" s="44">
        <v>0</v>
      </c>
      <c r="F107" s="44">
        <v>42553470345</v>
      </c>
      <c r="G107" s="44">
        <v>24307779285</v>
      </c>
      <c r="H107" s="44">
        <f t="shared" si="19"/>
        <v>-18245691060</v>
      </c>
      <c r="I107" s="45">
        <f t="shared" si="20"/>
        <v>57.122906987199798</v>
      </c>
    </row>
    <row r="108" spans="1:9" ht="22.5" x14ac:dyDescent="0.2">
      <c r="A108" s="42" t="s">
        <v>180</v>
      </c>
      <c r="B108" s="43" t="s">
        <v>181</v>
      </c>
      <c r="C108" s="44">
        <v>2400000000</v>
      </c>
      <c r="D108" s="44">
        <v>415133458</v>
      </c>
      <c r="E108" s="44">
        <v>0</v>
      </c>
      <c r="F108" s="44">
        <v>2815133458</v>
      </c>
      <c r="G108" s="44">
        <v>445068254</v>
      </c>
      <c r="H108" s="44">
        <f t="shared" si="19"/>
        <v>-2370065204</v>
      </c>
      <c r="I108" s="45">
        <f t="shared" si="20"/>
        <v>15.809845630416289</v>
      </c>
    </row>
    <row r="109" spans="1:9" ht="33.75" x14ac:dyDescent="0.2">
      <c r="A109" s="42" t="s">
        <v>182</v>
      </c>
      <c r="B109" s="43" t="s">
        <v>183</v>
      </c>
      <c r="C109" s="44">
        <v>0</v>
      </c>
      <c r="D109" s="44">
        <v>0</v>
      </c>
      <c r="E109" s="44">
        <v>0</v>
      </c>
      <c r="F109" s="44">
        <v>0</v>
      </c>
      <c r="G109" s="44">
        <v>1046553598</v>
      </c>
      <c r="H109" s="44">
        <f t="shared" si="19"/>
        <v>1046553598</v>
      </c>
      <c r="I109" s="45">
        <v>0</v>
      </c>
    </row>
    <row r="110" spans="1:9" x14ac:dyDescent="0.2">
      <c r="A110" s="42"/>
      <c r="B110" s="43"/>
      <c r="C110" s="44"/>
      <c r="D110" s="44"/>
      <c r="E110" s="44"/>
      <c r="F110" s="44"/>
      <c r="G110" s="44"/>
      <c r="H110" s="44"/>
      <c r="I110" s="45"/>
    </row>
    <row r="111" spans="1:9" ht="22.5" x14ac:dyDescent="0.2">
      <c r="A111" s="34" t="s">
        <v>184</v>
      </c>
      <c r="B111" s="35" t="s">
        <v>185</v>
      </c>
      <c r="C111" s="9">
        <f>C113</f>
        <v>0</v>
      </c>
      <c r="D111" s="9">
        <f t="shared" ref="D111:G111" si="33">D113</f>
        <v>37081108430</v>
      </c>
      <c r="E111" s="9">
        <f t="shared" si="33"/>
        <v>0</v>
      </c>
      <c r="F111" s="9">
        <f t="shared" si="33"/>
        <v>37081108430</v>
      </c>
      <c r="G111" s="9">
        <f t="shared" si="33"/>
        <v>0</v>
      </c>
      <c r="H111" s="9">
        <f t="shared" si="19"/>
        <v>-37081108430</v>
      </c>
      <c r="I111" s="36">
        <f t="shared" si="20"/>
        <v>0</v>
      </c>
    </row>
    <row r="112" spans="1:9" x14ac:dyDescent="0.2">
      <c r="A112" s="34"/>
      <c r="B112" s="35"/>
      <c r="C112" s="9"/>
      <c r="D112" s="9"/>
      <c r="E112" s="9"/>
      <c r="F112" s="9"/>
      <c r="G112" s="9"/>
      <c r="H112" s="9"/>
      <c r="I112" s="36"/>
    </row>
    <row r="113" spans="1:9" ht="22.5" x14ac:dyDescent="0.2">
      <c r="A113" s="34" t="s">
        <v>186</v>
      </c>
      <c r="B113" s="35" t="s">
        <v>187</v>
      </c>
      <c r="C113" s="9">
        <f>C114</f>
        <v>0</v>
      </c>
      <c r="D113" s="9">
        <f t="shared" ref="D113:G113" si="34">D114</f>
        <v>37081108430</v>
      </c>
      <c r="E113" s="9">
        <f t="shared" si="34"/>
        <v>0</v>
      </c>
      <c r="F113" s="9">
        <f t="shared" si="34"/>
        <v>37081108430</v>
      </c>
      <c r="G113" s="9">
        <f t="shared" si="34"/>
        <v>0</v>
      </c>
      <c r="H113" s="9">
        <f t="shared" si="19"/>
        <v>-37081108430</v>
      </c>
      <c r="I113" s="36">
        <f t="shared" si="20"/>
        <v>0</v>
      </c>
    </row>
    <row r="114" spans="1:9" ht="22.5" x14ac:dyDescent="0.2">
      <c r="A114" s="38" t="s">
        <v>188</v>
      </c>
      <c r="B114" s="39" t="s">
        <v>189</v>
      </c>
      <c r="C114" s="40">
        <f>C115+C116+C117+C118</f>
        <v>0</v>
      </c>
      <c r="D114" s="40">
        <f t="shared" ref="D114:G114" si="35">D115+D116+D117+D118</f>
        <v>37081108430</v>
      </c>
      <c r="E114" s="40">
        <f t="shared" si="35"/>
        <v>0</v>
      </c>
      <c r="F114" s="40">
        <f t="shared" si="35"/>
        <v>37081108430</v>
      </c>
      <c r="G114" s="40">
        <f t="shared" si="35"/>
        <v>0</v>
      </c>
      <c r="H114" s="40">
        <f t="shared" si="19"/>
        <v>-37081108430</v>
      </c>
      <c r="I114" s="41">
        <f t="shared" si="20"/>
        <v>0</v>
      </c>
    </row>
    <row r="115" spans="1:9" ht="33.75" x14ac:dyDescent="0.2">
      <c r="A115" s="42" t="s">
        <v>190</v>
      </c>
      <c r="B115" s="43" t="s">
        <v>191</v>
      </c>
      <c r="C115" s="44">
        <v>0</v>
      </c>
      <c r="D115" s="44">
        <v>2500000000</v>
      </c>
      <c r="E115" s="44">
        <v>0</v>
      </c>
      <c r="F115" s="44">
        <v>2500000000</v>
      </c>
      <c r="G115" s="44">
        <v>0</v>
      </c>
      <c r="H115" s="44">
        <f t="shared" si="19"/>
        <v>-2500000000</v>
      </c>
      <c r="I115" s="45">
        <f t="shared" si="20"/>
        <v>0</v>
      </c>
    </row>
    <row r="116" spans="1:9" ht="57" thickBot="1" x14ac:dyDescent="0.25">
      <c r="A116" s="54" t="s">
        <v>192</v>
      </c>
      <c r="B116" s="55" t="s">
        <v>193</v>
      </c>
      <c r="C116" s="56">
        <v>0</v>
      </c>
      <c r="D116" s="56">
        <v>22581702968</v>
      </c>
      <c r="E116" s="56">
        <v>0</v>
      </c>
      <c r="F116" s="56">
        <v>22581702968</v>
      </c>
      <c r="G116" s="56">
        <v>0</v>
      </c>
      <c r="H116" s="56">
        <f t="shared" si="19"/>
        <v>-22581702968</v>
      </c>
      <c r="I116" s="57">
        <f t="shared" si="20"/>
        <v>0</v>
      </c>
    </row>
    <row r="117" spans="1:9" ht="67.5" x14ac:dyDescent="0.2">
      <c r="A117" s="50" t="s">
        <v>194</v>
      </c>
      <c r="B117" s="51" t="s">
        <v>195</v>
      </c>
      <c r="C117" s="52">
        <v>0</v>
      </c>
      <c r="D117" s="52">
        <v>3934401649</v>
      </c>
      <c r="E117" s="52">
        <v>0</v>
      </c>
      <c r="F117" s="52">
        <v>3934401649</v>
      </c>
      <c r="G117" s="52">
        <v>0</v>
      </c>
      <c r="H117" s="52">
        <f t="shared" si="19"/>
        <v>-3934401649</v>
      </c>
      <c r="I117" s="53">
        <f t="shared" si="20"/>
        <v>0</v>
      </c>
    </row>
    <row r="118" spans="1:9" ht="101.25" x14ac:dyDescent="0.2">
      <c r="A118" s="42" t="s">
        <v>196</v>
      </c>
      <c r="B118" s="43" t="s">
        <v>197</v>
      </c>
      <c r="C118" s="44">
        <v>0</v>
      </c>
      <c r="D118" s="44">
        <v>8065003813</v>
      </c>
      <c r="E118" s="44">
        <v>0</v>
      </c>
      <c r="F118" s="44">
        <v>8065003813</v>
      </c>
      <c r="G118" s="44">
        <v>0</v>
      </c>
      <c r="H118" s="44">
        <f t="shared" si="19"/>
        <v>-8065003813</v>
      </c>
      <c r="I118" s="45">
        <f t="shared" si="20"/>
        <v>0</v>
      </c>
    </row>
    <row r="119" spans="1:9" x14ac:dyDescent="0.2">
      <c r="A119" s="62"/>
      <c r="B119" s="63"/>
      <c r="C119" s="63"/>
      <c r="D119" s="63"/>
      <c r="E119" s="63"/>
      <c r="F119" s="63"/>
      <c r="G119" s="63"/>
      <c r="H119" s="63"/>
      <c r="I119" s="64"/>
    </row>
    <row r="120" spans="1:9" x14ac:dyDescent="0.2">
      <c r="A120" s="62"/>
      <c r="B120" s="63"/>
      <c r="C120" s="63"/>
      <c r="D120" s="63"/>
      <c r="E120" s="63"/>
      <c r="F120" s="63"/>
      <c r="G120" s="63"/>
      <c r="H120" s="63"/>
      <c r="I120" s="64"/>
    </row>
    <row r="121" spans="1:9" x14ac:dyDescent="0.2">
      <c r="A121" s="65" t="s">
        <v>214</v>
      </c>
      <c r="B121" s="66"/>
      <c r="C121" s="66"/>
      <c r="D121" s="66"/>
      <c r="E121" s="66"/>
      <c r="F121" s="66"/>
      <c r="G121" s="66"/>
      <c r="H121" s="66"/>
      <c r="I121" s="64"/>
    </row>
    <row r="122" spans="1:9" x14ac:dyDescent="0.2">
      <c r="A122" s="67" t="s">
        <v>215</v>
      </c>
      <c r="B122" s="68"/>
      <c r="C122" s="68"/>
      <c r="D122" s="68"/>
      <c r="E122" s="68"/>
      <c r="F122" s="68"/>
      <c r="G122" s="68"/>
      <c r="H122" s="68"/>
      <c r="I122" s="64"/>
    </row>
    <row r="123" spans="1:9" x14ac:dyDescent="0.2">
      <c r="A123" s="69" t="s">
        <v>216</v>
      </c>
      <c r="B123" s="70"/>
      <c r="C123" s="70"/>
      <c r="D123" s="70"/>
      <c r="E123" s="70"/>
      <c r="F123" s="70"/>
      <c r="G123" s="70"/>
      <c r="H123" s="70"/>
      <c r="I123" s="64"/>
    </row>
    <row r="124" spans="1:9" x14ac:dyDescent="0.2">
      <c r="A124" s="69" t="s">
        <v>217</v>
      </c>
      <c r="B124" s="70"/>
      <c r="C124" s="70"/>
      <c r="D124" s="70"/>
      <c r="E124" s="70"/>
      <c r="F124" s="70"/>
      <c r="G124" s="70"/>
      <c r="H124" s="70"/>
      <c r="I124" s="64"/>
    </row>
    <row r="125" spans="1:9" x14ac:dyDescent="0.2">
      <c r="A125" s="62"/>
      <c r="B125" s="63"/>
      <c r="C125" s="63"/>
      <c r="D125" s="63"/>
      <c r="E125" s="63"/>
      <c r="F125" s="63"/>
      <c r="G125" s="63"/>
      <c r="H125" s="63"/>
      <c r="I125" s="64"/>
    </row>
    <row r="126" spans="1:9" x14ac:dyDescent="0.2">
      <c r="A126" s="62"/>
      <c r="B126" s="63"/>
      <c r="C126" s="63"/>
      <c r="D126" s="63"/>
      <c r="E126" s="63"/>
      <c r="F126" s="63"/>
      <c r="G126" s="63"/>
      <c r="H126" s="63"/>
      <c r="I126" s="64"/>
    </row>
    <row r="127" spans="1:9" x14ac:dyDescent="0.2">
      <c r="A127" s="62"/>
      <c r="B127" s="63"/>
      <c r="C127" s="63"/>
      <c r="D127" s="63"/>
      <c r="E127" s="63"/>
      <c r="F127" s="63"/>
      <c r="G127" s="63"/>
      <c r="H127" s="63"/>
      <c r="I127" s="64"/>
    </row>
    <row r="128" spans="1:9" x14ac:dyDescent="0.2">
      <c r="A128" s="62"/>
      <c r="B128" s="63"/>
      <c r="C128" s="63"/>
      <c r="D128" s="63"/>
      <c r="E128" s="63"/>
      <c r="F128" s="63"/>
      <c r="G128" s="63"/>
      <c r="H128" s="63"/>
      <c r="I128" s="64"/>
    </row>
    <row r="129" spans="1:9" x14ac:dyDescent="0.2">
      <c r="A129" s="62"/>
      <c r="B129" s="63"/>
      <c r="C129" s="63"/>
      <c r="D129" s="63"/>
      <c r="E129" s="63"/>
      <c r="F129" s="63"/>
      <c r="G129" s="63"/>
      <c r="H129" s="63"/>
      <c r="I129" s="64"/>
    </row>
    <row r="130" spans="1:9" x14ac:dyDescent="0.2">
      <c r="A130" s="62"/>
      <c r="B130" s="63"/>
      <c r="C130" s="63"/>
      <c r="D130" s="63"/>
      <c r="E130" s="63"/>
      <c r="F130" s="63"/>
      <c r="G130" s="63"/>
      <c r="H130" s="63"/>
      <c r="I130" s="64"/>
    </row>
    <row r="131" spans="1:9" x14ac:dyDescent="0.2">
      <c r="A131" s="62"/>
      <c r="B131" s="63"/>
      <c r="C131" s="63"/>
      <c r="D131" s="63"/>
      <c r="E131" s="63"/>
      <c r="F131" s="63"/>
      <c r="G131" s="63"/>
      <c r="H131" s="63"/>
      <c r="I131" s="64"/>
    </row>
    <row r="132" spans="1:9" x14ac:dyDescent="0.2">
      <c r="A132" s="62"/>
      <c r="B132" s="63"/>
      <c r="C132" s="63"/>
      <c r="D132" s="63"/>
      <c r="E132" s="63"/>
      <c r="F132" s="63"/>
      <c r="G132" s="63"/>
      <c r="H132" s="63"/>
      <c r="I132" s="64"/>
    </row>
    <row r="133" spans="1:9" x14ac:dyDescent="0.2">
      <c r="A133" s="62"/>
      <c r="B133" s="63"/>
      <c r="C133" s="63"/>
      <c r="D133" s="63"/>
      <c r="E133" s="63"/>
      <c r="F133" s="63"/>
      <c r="G133" s="63"/>
      <c r="H133" s="63"/>
      <c r="I133" s="64"/>
    </row>
    <row r="134" spans="1:9" x14ac:dyDescent="0.2">
      <c r="A134" s="62"/>
      <c r="B134" s="63"/>
      <c r="C134" s="63"/>
      <c r="D134" s="63"/>
      <c r="E134" s="63"/>
      <c r="F134" s="63"/>
      <c r="G134" s="63"/>
      <c r="H134" s="63"/>
      <c r="I134" s="64"/>
    </row>
    <row r="135" spans="1:9" x14ac:dyDescent="0.2">
      <c r="A135" s="62"/>
      <c r="B135" s="63"/>
      <c r="C135" s="63"/>
      <c r="D135" s="63"/>
      <c r="E135" s="63"/>
      <c r="F135" s="63"/>
      <c r="G135" s="63"/>
      <c r="H135" s="63"/>
      <c r="I135" s="64"/>
    </row>
    <row r="136" spans="1:9" x14ac:dyDescent="0.2">
      <c r="A136" s="62"/>
      <c r="B136" s="63"/>
      <c r="C136" s="63"/>
      <c r="D136" s="63"/>
      <c r="E136" s="63"/>
      <c r="F136" s="63"/>
      <c r="G136" s="63"/>
      <c r="H136" s="63"/>
      <c r="I136" s="64"/>
    </row>
    <row r="137" spans="1:9" x14ac:dyDescent="0.2">
      <c r="A137" s="62"/>
      <c r="B137" s="63"/>
      <c r="C137" s="63"/>
      <c r="D137" s="63"/>
      <c r="E137" s="63"/>
      <c r="F137" s="63"/>
      <c r="G137" s="63"/>
      <c r="H137" s="63"/>
      <c r="I137" s="64"/>
    </row>
    <row r="138" spans="1:9" x14ac:dyDescent="0.2">
      <c r="A138" s="62"/>
      <c r="B138" s="63"/>
      <c r="C138" s="63"/>
      <c r="D138" s="63"/>
      <c r="E138" s="63"/>
      <c r="F138" s="63"/>
      <c r="G138" s="63"/>
      <c r="H138" s="63"/>
      <c r="I138" s="64"/>
    </row>
    <row r="139" spans="1:9" x14ac:dyDescent="0.2">
      <c r="A139" s="62"/>
      <c r="B139" s="63"/>
      <c r="C139" s="63"/>
      <c r="D139" s="63"/>
      <c r="E139" s="63"/>
      <c r="F139" s="63"/>
      <c r="G139" s="63"/>
      <c r="H139" s="63"/>
      <c r="I139" s="64"/>
    </row>
    <row r="140" spans="1:9" x14ac:dyDescent="0.2">
      <c r="A140" s="62"/>
      <c r="B140" s="63"/>
      <c r="C140" s="63"/>
      <c r="D140" s="63"/>
      <c r="E140" s="63"/>
      <c r="F140" s="63"/>
      <c r="G140" s="63"/>
      <c r="H140" s="63"/>
      <c r="I140" s="64"/>
    </row>
    <row r="141" spans="1:9" x14ac:dyDescent="0.2">
      <c r="A141" s="62"/>
      <c r="B141" s="63"/>
      <c r="C141" s="63"/>
      <c r="D141" s="63"/>
      <c r="E141" s="63"/>
      <c r="F141" s="63"/>
      <c r="G141" s="63"/>
      <c r="H141" s="63"/>
      <c r="I141" s="64"/>
    </row>
    <row r="142" spans="1:9" x14ac:dyDescent="0.2">
      <c r="A142" s="62"/>
      <c r="B142" s="63"/>
      <c r="C142" s="63"/>
      <c r="D142" s="63"/>
      <c r="E142" s="63"/>
      <c r="F142" s="63"/>
      <c r="G142" s="63"/>
      <c r="H142" s="63"/>
      <c r="I142" s="64"/>
    </row>
    <row r="143" spans="1:9" x14ac:dyDescent="0.2">
      <c r="A143" s="62"/>
      <c r="B143" s="63"/>
      <c r="C143" s="63"/>
      <c r="D143" s="63"/>
      <c r="E143" s="63"/>
      <c r="F143" s="63"/>
      <c r="G143" s="63"/>
      <c r="H143" s="63"/>
      <c r="I143" s="64"/>
    </row>
    <row r="144" spans="1:9" x14ac:dyDescent="0.2">
      <c r="A144" s="62"/>
      <c r="B144" s="63"/>
      <c r="C144" s="63"/>
      <c r="D144" s="63"/>
      <c r="E144" s="63"/>
      <c r="F144" s="63"/>
      <c r="G144" s="63"/>
      <c r="H144" s="63"/>
      <c r="I144" s="64"/>
    </row>
    <row r="145" spans="1:9" ht="12" thickBot="1" x14ac:dyDescent="0.25">
      <c r="A145" s="71"/>
      <c r="B145" s="72"/>
      <c r="C145" s="72"/>
      <c r="D145" s="72"/>
      <c r="E145" s="72"/>
      <c r="F145" s="72"/>
      <c r="G145" s="72"/>
      <c r="H145" s="72"/>
      <c r="I145" s="73"/>
    </row>
  </sheetData>
  <mergeCells count="18">
    <mergeCell ref="D10:E10"/>
    <mergeCell ref="A121:H121"/>
    <mergeCell ref="A122:H122"/>
    <mergeCell ref="A8:A9"/>
    <mergeCell ref="B8:B9"/>
    <mergeCell ref="C8:C9"/>
    <mergeCell ref="D8:E8"/>
    <mergeCell ref="F8:F9"/>
    <mergeCell ref="G8:G9"/>
    <mergeCell ref="I8:I9"/>
    <mergeCell ref="B1:G1"/>
    <mergeCell ref="H1:H7"/>
    <mergeCell ref="D2:E2"/>
    <mergeCell ref="B3:G3"/>
    <mergeCell ref="B4:G4"/>
    <mergeCell ref="B5:G5"/>
    <mergeCell ref="B6:G6"/>
    <mergeCell ref="H8:H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2020-10-13T15:08:51Z</cp:lastPrinted>
  <dcterms:created xsi:type="dcterms:W3CDTF">2020-10-08T14:14:50Z</dcterms:created>
  <dcterms:modified xsi:type="dcterms:W3CDTF">2020-10-13T15:10:07Z</dcterms:modified>
</cp:coreProperties>
</file>