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ardoToro\Desktop\SNIES AGOSTO\"/>
    </mc:Choice>
  </mc:AlternateContent>
  <bookViews>
    <workbookView xWindow="270" yWindow="645" windowWidth="28215" windowHeight="13680"/>
  </bookViews>
  <sheets>
    <sheet name="Hoja2" sheetId="3" r:id="rId1"/>
  </sheets>
  <definedNames>
    <definedName name="_xlnm.Print_Titles" localSheetId="0">Hoja2!$7:$9</definedName>
  </definedNames>
  <calcPr calcId="162913"/>
</workbook>
</file>

<file path=xl/calcChain.xml><?xml version="1.0" encoding="utf-8"?>
<calcChain xmlns="http://schemas.openxmlformats.org/spreadsheetml/2006/main">
  <c r="K30" i="3" l="1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6" i="3"/>
  <c r="K107" i="3"/>
  <c r="K108" i="3"/>
  <c r="K109" i="3"/>
  <c r="K110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6" i="3"/>
  <c r="K127" i="3"/>
  <c r="K128" i="3"/>
  <c r="K130" i="3"/>
  <c r="K131" i="3"/>
  <c r="K132" i="3"/>
  <c r="K134" i="3"/>
  <c r="K135" i="3"/>
  <c r="K137" i="3"/>
  <c r="K138" i="3"/>
  <c r="K140" i="3"/>
  <c r="K142" i="3"/>
  <c r="K143" i="3"/>
  <c r="K144" i="3"/>
  <c r="K148" i="3"/>
  <c r="K149" i="3"/>
  <c r="K150" i="3"/>
  <c r="K154" i="3"/>
  <c r="K156" i="3"/>
  <c r="K157" i="3"/>
  <c r="K158" i="3"/>
  <c r="K159" i="3"/>
  <c r="K160" i="3"/>
  <c r="K161" i="3"/>
  <c r="K162" i="3"/>
  <c r="K164" i="3"/>
  <c r="K166" i="3"/>
  <c r="K167" i="3"/>
  <c r="K168" i="3"/>
  <c r="K169" i="3"/>
  <c r="K170" i="3"/>
  <c r="K171" i="3"/>
  <c r="K172" i="3"/>
  <c r="K173" i="3"/>
  <c r="K175" i="3"/>
  <c r="K176" i="3"/>
  <c r="K177" i="3"/>
  <c r="K178" i="3"/>
  <c r="K179" i="3"/>
  <c r="K180" i="3"/>
  <c r="K181" i="3"/>
  <c r="K184" i="3"/>
  <c r="K185" i="3"/>
  <c r="K188" i="3"/>
  <c r="K190" i="3"/>
  <c r="K191" i="3"/>
  <c r="K192" i="3"/>
  <c r="K193" i="3"/>
  <c r="K195" i="3"/>
  <c r="K196" i="3"/>
  <c r="K197" i="3"/>
  <c r="K198" i="3"/>
  <c r="K199" i="3"/>
  <c r="K201" i="3"/>
  <c r="K202" i="3"/>
  <c r="K203" i="3"/>
  <c r="K204" i="3"/>
  <c r="K205" i="3"/>
  <c r="K206" i="3"/>
  <c r="K207" i="3"/>
  <c r="K208" i="3"/>
  <c r="K209" i="3"/>
  <c r="K211" i="3"/>
  <c r="K213" i="3"/>
  <c r="K214" i="3"/>
  <c r="K215" i="3"/>
  <c r="K216" i="3"/>
  <c r="K217" i="3"/>
  <c r="K218" i="3"/>
  <c r="K219" i="3"/>
  <c r="K220" i="3"/>
  <c r="K221" i="3"/>
  <c r="K222" i="3"/>
  <c r="K223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41" i="3"/>
  <c r="K243" i="3"/>
  <c r="K247" i="3"/>
  <c r="K249" i="3"/>
  <c r="K250" i="3"/>
  <c r="K251" i="3"/>
  <c r="K252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7" i="3"/>
  <c r="J98" i="3"/>
  <c r="J99" i="3"/>
  <c r="J100" i="3"/>
  <c r="J101" i="3"/>
  <c r="J102" i="3"/>
  <c r="J103" i="3"/>
  <c r="J104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6" i="3"/>
  <c r="J127" i="3"/>
  <c r="J128" i="3"/>
  <c r="J130" i="3"/>
  <c r="J131" i="3"/>
  <c r="J132" i="3"/>
  <c r="J134" i="3"/>
  <c r="J135" i="3"/>
  <c r="J136" i="3"/>
  <c r="J137" i="3"/>
  <c r="J138" i="3"/>
  <c r="J140" i="3"/>
  <c r="J142" i="3"/>
  <c r="J143" i="3"/>
  <c r="J144" i="3"/>
  <c r="J148" i="3"/>
  <c r="J149" i="3"/>
  <c r="J150" i="3"/>
  <c r="J154" i="3"/>
  <c r="J156" i="3"/>
  <c r="J157" i="3"/>
  <c r="J158" i="3"/>
  <c r="J159" i="3"/>
  <c r="J160" i="3"/>
  <c r="J161" i="3"/>
  <c r="J162" i="3"/>
  <c r="J164" i="3"/>
  <c r="J166" i="3"/>
  <c r="J167" i="3"/>
  <c r="J168" i="3"/>
  <c r="J169" i="3"/>
  <c r="J170" i="3"/>
  <c r="J171" i="3"/>
  <c r="J172" i="3"/>
  <c r="J173" i="3"/>
  <c r="J175" i="3"/>
  <c r="J176" i="3"/>
  <c r="J177" i="3"/>
  <c r="J178" i="3"/>
  <c r="J179" i="3"/>
  <c r="J180" i="3"/>
  <c r="J181" i="3"/>
  <c r="J182" i="3"/>
  <c r="J183" i="3"/>
  <c r="J184" i="3"/>
  <c r="J185" i="3"/>
  <c r="J188" i="3"/>
  <c r="J190" i="3"/>
  <c r="J191" i="3"/>
  <c r="J192" i="3"/>
  <c r="J193" i="3"/>
  <c r="J195" i="3"/>
  <c r="J196" i="3"/>
  <c r="J197" i="3"/>
  <c r="J198" i="3"/>
  <c r="J199" i="3"/>
  <c r="J201" i="3"/>
  <c r="J202" i="3"/>
  <c r="J203" i="3"/>
  <c r="J204" i="3"/>
  <c r="J205" i="3"/>
  <c r="J206" i="3"/>
  <c r="J207" i="3"/>
  <c r="J208" i="3"/>
  <c r="J209" i="3"/>
  <c r="J211" i="3"/>
  <c r="J213" i="3"/>
  <c r="J214" i="3"/>
  <c r="J215" i="3"/>
  <c r="J216" i="3"/>
  <c r="J217" i="3"/>
  <c r="J218" i="3"/>
  <c r="J219" i="3"/>
  <c r="J220" i="3"/>
  <c r="J221" i="3"/>
  <c r="J222" i="3"/>
  <c r="J223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41" i="3"/>
  <c r="J242" i="3"/>
  <c r="J243" i="3"/>
  <c r="J247" i="3"/>
  <c r="J249" i="3"/>
  <c r="J250" i="3"/>
  <c r="J251" i="3"/>
  <c r="J252" i="3"/>
  <c r="J253" i="3"/>
  <c r="J254" i="3"/>
  <c r="J255" i="3"/>
  <c r="J25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7" i="3"/>
  <c r="I98" i="3"/>
  <c r="I99" i="3"/>
  <c r="I100" i="3"/>
  <c r="I101" i="3"/>
  <c r="I102" i="3"/>
  <c r="I103" i="3"/>
  <c r="I104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30" i="3"/>
  <c r="I131" i="3"/>
  <c r="I132" i="3"/>
  <c r="I133" i="3"/>
  <c r="I134" i="3"/>
  <c r="I135" i="3"/>
  <c r="I136" i="3"/>
  <c r="I137" i="3"/>
  <c r="I138" i="3"/>
  <c r="I140" i="3"/>
  <c r="I142" i="3"/>
  <c r="I143" i="3"/>
  <c r="I144" i="3"/>
  <c r="I148" i="3"/>
  <c r="I149" i="3"/>
  <c r="I150" i="3"/>
  <c r="I154" i="3"/>
  <c r="I156" i="3"/>
  <c r="I157" i="3"/>
  <c r="I158" i="3"/>
  <c r="I159" i="3"/>
  <c r="I160" i="3"/>
  <c r="I161" i="3"/>
  <c r="I162" i="3"/>
  <c r="I164" i="3"/>
  <c r="I166" i="3"/>
  <c r="I167" i="3"/>
  <c r="I168" i="3"/>
  <c r="I169" i="3"/>
  <c r="I170" i="3"/>
  <c r="I171" i="3"/>
  <c r="I172" i="3"/>
  <c r="I173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90" i="3"/>
  <c r="I191" i="3"/>
  <c r="I192" i="3"/>
  <c r="I193" i="3"/>
  <c r="I195" i="3"/>
  <c r="I196" i="3"/>
  <c r="I197" i="3"/>
  <c r="I198" i="3"/>
  <c r="I199" i="3"/>
  <c r="I201" i="3"/>
  <c r="I202" i="3"/>
  <c r="I203" i="3"/>
  <c r="I204" i="3"/>
  <c r="I205" i="3"/>
  <c r="I206" i="3"/>
  <c r="I207" i="3"/>
  <c r="I208" i="3"/>
  <c r="I209" i="3"/>
  <c r="I211" i="3"/>
  <c r="I213" i="3"/>
  <c r="I214" i="3"/>
  <c r="I215" i="3"/>
  <c r="I216" i="3"/>
  <c r="I217" i="3"/>
  <c r="I218" i="3"/>
  <c r="I219" i="3"/>
  <c r="I220" i="3"/>
  <c r="I221" i="3"/>
  <c r="I222" i="3"/>
  <c r="I223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41" i="3"/>
  <c r="I242" i="3"/>
  <c r="I243" i="3"/>
  <c r="I247" i="3"/>
  <c r="I249" i="3"/>
  <c r="I250" i="3"/>
  <c r="I251" i="3"/>
  <c r="I252" i="3"/>
  <c r="I253" i="3"/>
  <c r="I254" i="3"/>
  <c r="I255" i="3"/>
  <c r="I256" i="3"/>
  <c r="I257" i="3"/>
  <c r="I258" i="3"/>
  <c r="I259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3" i="3"/>
  <c r="H54" i="3"/>
  <c r="H55" i="3"/>
  <c r="H56" i="3"/>
  <c r="H57" i="3"/>
  <c r="H58" i="3"/>
  <c r="H59" i="3"/>
  <c r="H62" i="3"/>
  <c r="H64" i="3"/>
  <c r="H65" i="3"/>
  <c r="H66" i="3"/>
  <c r="H67" i="3"/>
  <c r="H68" i="3"/>
  <c r="H70" i="3"/>
  <c r="H72" i="3"/>
  <c r="H76" i="3"/>
  <c r="H79" i="3"/>
  <c r="H80" i="3"/>
  <c r="H82" i="3"/>
  <c r="H86" i="3"/>
  <c r="H88" i="3"/>
  <c r="H92" i="3"/>
  <c r="H96" i="3"/>
  <c r="H97" i="3"/>
  <c r="H99" i="3"/>
  <c r="H101" i="3"/>
  <c r="H102" i="3"/>
  <c r="H103" i="3"/>
  <c r="H104" i="3"/>
  <c r="H105" i="3"/>
  <c r="H106" i="3"/>
  <c r="H107" i="3"/>
  <c r="H108" i="3"/>
  <c r="H109" i="3"/>
  <c r="H110" i="3"/>
  <c r="H111" i="3"/>
  <c r="H114" i="3"/>
  <c r="H115" i="3"/>
  <c r="H116" i="3"/>
  <c r="H117" i="3"/>
  <c r="H118" i="3"/>
  <c r="H119" i="3"/>
  <c r="H120" i="3"/>
  <c r="H121" i="3"/>
  <c r="H123" i="3"/>
  <c r="H124" i="3"/>
  <c r="H125" i="3"/>
  <c r="H127" i="3"/>
  <c r="H128" i="3"/>
  <c r="H129" i="3"/>
  <c r="H130" i="3"/>
  <c r="H131" i="3"/>
  <c r="H132" i="3"/>
  <c r="H133" i="3"/>
  <c r="H134" i="3"/>
  <c r="H136" i="3"/>
  <c r="H137" i="3"/>
  <c r="H138" i="3"/>
  <c r="H144" i="3"/>
  <c r="H145" i="3"/>
  <c r="H147" i="3"/>
  <c r="H150" i="3"/>
  <c r="H152" i="3"/>
  <c r="H154" i="3"/>
  <c r="H159" i="3"/>
  <c r="H162" i="3"/>
  <c r="H163" i="3"/>
  <c r="H164" i="3"/>
  <c r="H165" i="3"/>
  <c r="H166" i="3"/>
  <c r="H167" i="3"/>
  <c r="H168" i="3"/>
  <c r="H169" i="3"/>
  <c r="H171" i="3"/>
  <c r="H174" i="3"/>
  <c r="H175" i="3"/>
  <c r="H179" i="3"/>
  <c r="H180" i="3"/>
  <c r="H181" i="3"/>
  <c r="H182" i="3"/>
  <c r="H183" i="3"/>
  <c r="H186" i="3"/>
  <c r="H187" i="3"/>
  <c r="H188" i="3"/>
  <c r="H189" i="3"/>
  <c r="H190" i="3"/>
  <c r="H191" i="3"/>
  <c r="H192" i="3"/>
  <c r="H193" i="3"/>
  <c r="H194" i="3"/>
  <c r="H195" i="3"/>
  <c r="H197" i="3"/>
  <c r="H198" i="3"/>
  <c r="H199" i="3"/>
  <c r="H200" i="3"/>
  <c r="H201" i="3"/>
  <c r="H205" i="3"/>
  <c r="H206" i="3"/>
  <c r="H209" i="3"/>
  <c r="H211" i="3"/>
  <c r="H216" i="3"/>
  <c r="H219" i="3"/>
  <c r="H223" i="3"/>
  <c r="H224" i="3"/>
  <c r="H227" i="3"/>
  <c r="H228" i="3"/>
  <c r="H230" i="3"/>
  <c r="H231" i="3"/>
  <c r="H232" i="3"/>
  <c r="H235" i="3"/>
  <c r="H236" i="3"/>
  <c r="H237" i="3"/>
  <c r="H238" i="3"/>
  <c r="H239" i="3"/>
  <c r="H240" i="3"/>
  <c r="H242" i="3"/>
  <c r="H243" i="3"/>
  <c r="H244" i="3"/>
  <c r="H245" i="3"/>
  <c r="H252" i="3"/>
  <c r="H256" i="3"/>
  <c r="H257" i="3"/>
  <c r="H258" i="3"/>
  <c r="H259" i="3"/>
  <c r="G19" i="3"/>
  <c r="F19" i="3"/>
  <c r="E19" i="3"/>
  <c r="D19" i="3"/>
  <c r="G15" i="3"/>
  <c r="F15" i="3"/>
  <c r="E15" i="3"/>
  <c r="D15" i="3"/>
  <c r="C15" i="3"/>
  <c r="G18" i="3"/>
  <c r="F18" i="3"/>
  <c r="E18" i="3"/>
  <c r="D18" i="3"/>
  <c r="C18" i="3"/>
  <c r="G20" i="3"/>
  <c r="F20" i="3"/>
  <c r="J20" i="3" s="1"/>
  <c r="E20" i="3"/>
  <c r="D20" i="3"/>
  <c r="G24" i="3"/>
  <c r="F24" i="3"/>
  <c r="J24" i="3" s="1"/>
  <c r="E24" i="3"/>
  <c r="D24" i="3"/>
  <c r="D12" i="3" s="1"/>
  <c r="G25" i="3"/>
  <c r="F25" i="3"/>
  <c r="J25" i="3" s="1"/>
  <c r="E25" i="3"/>
  <c r="E14" i="3" s="1"/>
  <c r="D25" i="3"/>
  <c r="D14" i="3" s="1"/>
  <c r="G26" i="3"/>
  <c r="F26" i="3"/>
  <c r="J26" i="3" s="1"/>
  <c r="E26" i="3"/>
  <c r="D26" i="3"/>
  <c r="D16" i="3" s="1"/>
  <c r="G27" i="3"/>
  <c r="F27" i="3"/>
  <c r="F17" i="3" s="1"/>
  <c r="E27" i="3"/>
  <c r="E17" i="3" s="1"/>
  <c r="D27" i="3"/>
  <c r="G28" i="3"/>
  <c r="G13" i="3" s="1"/>
  <c r="F28" i="3"/>
  <c r="J28" i="3" s="1"/>
  <c r="E28" i="3"/>
  <c r="E13" i="3" s="1"/>
  <c r="D28" i="3"/>
  <c r="D13" i="3" s="1"/>
  <c r="J19" i="3" l="1"/>
  <c r="F16" i="3"/>
  <c r="D22" i="3"/>
  <c r="I13" i="3"/>
  <c r="I26" i="3"/>
  <c r="I14" i="3"/>
  <c r="E22" i="3"/>
  <c r="I22" i="3" s="1"/>
  <c r="F22" i="3"/>
  <c r="I19" i="3"/>
  <c r="K27" i="3"/>
  <c r="K26" i="3"/>
  <c r="K25" i="3"/>
  <c r="G22" i="3"/>
  <c r="K22" i="3" s="1"/>
  <c r="I20" i="3"/>
  <c r="F14" i="3"/>
  <c r="J14" i="3" s="1"/>
  <c r="K19" i="3"/>
  <c r="I25" i="3"/>
  <c r="J17" i="3"/>
  <c r="G17" i="3"/>
  <c r="K17" i="3" s="1"/>
  <c r="G12" i="3"/>
  <c r="J27" i="3"/>
  <c r="K28" i="3"/>
  <c r="K24" i="3"/>
  <c r="D17" i="3"/>
  <c r="G16" i="3"/>
  <c r="I28" i="3"/>
  <c r="I24" i="3"/>
  <c r="I27" i="3"/>
  <c r="E12" i="3"/>
  <c r="E16" i="3"/>
  <c r="I16" i="3" s="1"/>
  <c r="G14" i="3"/>
  <c r="F13" i="3"/>
  <c r="J13" i="3" s="1"/>
  <c r="F12" i="3"/>
  <c r="K16" i="3" l="1"/>
  <c r="K14" i="3"/>
  <c r="J22" i="3"/>
  <c r="J16" i="3"/>
  <c r="E11" i="3"/>
  <c r="I12" i="3"/>
  <c r="K12" i="3"/>
  <c r="G11" i="3"/>
  <c r="F11" i="3"/>
  <c r="J11" i="3" s="1"/>
  <c r="J12" i="3"/>
  <c r="K13" i="3"/>
  <c r="D11" i="3"/>
  <c r="I17" i="3"/>
  <c r="K11" i="3" l="1"/>
  <c r="I11" i="3"/>
  <c r="C255" i="3" l="1"/>
  <c r="C251" i="3"/>
  <c r="C241" i="3"/>
  <c r="H241" i="3" s="1"/>
  <c r="C234" i="3"/>
  <c r="H234" i="3" s="1"/>
  <c r="C229" i="3"/>
  <c r="C226" i="3"/>
  <c r="H226" i="3" s="1"/>
  <c r="C222" i="3"/>
  <c r="C218" i="3"/>
  <c r="C215" i="3"/>
  <c r="C208" i="3"/>
  <c r="C204" i="3"/>
  <c r="C196" i="3"/>
  <c r="H196" i="3" s="1"/>
  <c r="C185" i="3"/>
  <c r="C178" i="3"/>
  <c r="C173" i="3"/>
  <c r="C170" i="3"/>
  <c r="H170" i="3" s="1"/>
  <c r="C161" i="3"/>
  <c r="H161" i="3" s="1"/>
  <c r="C158" i="3"/>
  <c r="C151" i="3"/>
  <c r="H151" i="3" s="1"/>
  <c r="C149" i="3"/>
  <c r="H149" i="3" s="1"/>
  <c r="C146" i="3"/>
  <c r="H146" i="3" s="1"/>
  <c r="C143" i="3"/>
  <c r="C135" i="3"/>
  <c r="H135" i="3" s="1"/>
  <c r="C126" i="3"/>
  <c r="H126" i="3" s="1"/>
  <c r="C122" i="3"/>
  <c r="H122" i="3" s="1"/>
  <c r="C113" i="3"/>
  <c r="H113" i="3" s="1"/>
  <c r="C100" i="3"/>
  <c r="H100" i="3" s="1"/>
  <c r="C98" i="3"/>
  <c r="H98" i="3" s="1"/>
  <c r="C95" i="3"/>
  <c r="H95" i="3" s="1"/>
  <c r="C91" i="3"/>
  <c r="C87" i="3"/>
  <c r="H87" i="3" s="1"/>
  <c r="C85" i="3"/>
  <c r="H85" i="3" s="1"/>
  <c r="C81" i="3"/>
  <c r="H81" i="3" s="1"/>
  <c r="C78" i="3"/>
  <c r="C75" i="3"/>
  <c r="C71" i="3"/>
  <c r="H71" i="3" s="1"/>
  <c r="C69" i="3"/>
  <c r="H69" i="3" s="1"/>
  <c r="C63" i="3"/>
  <c r="H63" i="3" s="1"/>
  <c r="C61" i="3"/>
  <c r="H61" i="3" s="1"/>
  <c r="C52" i="3"/>
  <c r="H52" i="3" s="1"/>
  <c r="C46" i="3"/>
  <c r="H46" i="3" s="1"/>
  <c r="C31" i="3"/>
  <c r="H31" i="3" s="1"/>
  <c r="C217" i="3" l="1"/>
  <c r="H217" i="3" s="1"/>
  <c r="H218" i="3"/>
  <c r="C172" i="3"/>
  <c r="H172" i="3" s="1"/>
  <c r="H173" i="3"/>
  <c r="C221" i="3"/>
  <c r="H221" i="3" s="1"/>
  <c r="H222" i="3"/>
  <c r="C77" i="3"/>
  <c r="H77" i="3" s="1"/>
  <c r="H78" i="3"/>
  <c r="C90" i="3"/>
  <c r="H91" i="3"/>
  <c r="C142" i="3"/>
  <c r="H142" i="3" s="1"/>
  <c r="H143" i="3"/>
  <c r="C157" i="3"/>
  <c r="H157" i="3" s="1"/>
  <c r="H158" i="3"/>
  <c r="C177" i="3"/>
  <c r="H177" i="3" s="1"/>
  <c r="H178" i="3"/>
  <c r="C207" i="3"/>
  <c r="H207" i="3" s="1"/>
  <c r="H208" i="3"/>
  <c r="C250" i="3"/>
  <c r="H251" i="3"/>
  <c r="C74" i="3"/>
  <c r="H74" i="3" s="1"/>
  <c r="H75" i="3"/>
  <c r="C203" i="3"/>
  <c r="H204" i="3"/>
  <c r="C184" i="3"/>
  <c r="H184" i="3" s="1"/>
  <c r="H185" i="3"/>
  <c r="C214" i="3"/>
  <c r="H214" i="3" s="1"/>
  <c r="H215" i="3"/>
  <c r="C225" i="3"/>
  <c r="H225" i="3" s="1"/>
  <c r="H229" i="3"/>
  <c r="C254" i="3"/>
  <c r="H255" i="3"/>
  <c r="C160" i="3"/>
  <c r="C112" i="3"/>
  <c r="H112" i="3" s="1"/>
  <c r="C60" i="3"/>
  <c r="H60" i="3" s="1"/>
  <c r="C84" i="3"/>
  <c r="C94" i="3"/>
  <c r="C30" i="3"/>
  <c r="C148" i="3"/>
  <c r="C233" i="3"/>
  <c r="C73" i="3" l="1"/>
  <c r="C25" i="3" s="1"/>
  <c r="C213" i="3"/>
  <c r="H213" i="3" s="1"/>
  <c r="C24" i="3"/>
  <c r="H30" i="3"/>
  <c r="C249" i="3"/>
  <c r="H250" i="3"/>
  <c r="C176" i="3"/>
  <c r="H176" i="3" s="1"/>
  <c r="C93" i="3"/>
  <c r="H94" i="3"/>
  <c r="C220" i="3"/>
  <c r="H220" i="3" s="1"/>
  <c r="H233" i="3"/>
  <c r="C253" i="3"/>
  <c r="H254" i="3"/>
  <c r="C202" i="3"/>
  <c r="H202" i="3" s="1"/>
  <c r="H203" i="3"/>
  <c r="C140" i="3"/>
  <c r="H140" i="3" s="1"/>
  <c r="H148" i="3"/>
  <c r="C83" i="3"/>
  <c r="H84" i="3"/>
  <c r="C156" i="3"/>
  <c r="H156" i="3" s="1"/>
  <c r="H160" i="3"/>
  <c r="C89" i="3"/>
  <c r="H90" i="3"/>
  <c r="H73" i="3" l="1"/>
  <c r="C26" i="3"/>
  <c r="H83" i="3"/>
  <c r="C14" i="3"/>
  <c r="H14" i="3" s="1"/>
  <c r="H25" i="3"/>
  <c r="C28" i="3"/>
  <c r="H93" i="3"/>
  <c r="C20" i="3"/>
  <c r="H20" i="3" s="1"/>
  <c r="H253" i="3"/>
  <c r="C247" i="3"/>
  <c r="H247" i="3" s="1"/>
  <c r="C19" i="3"/>
  <c r="H249" i="3"/>
  <c r="C27" i="3"/>
  <c r="H89" i="3"/>
  <c r="C12" i="3"/>
  <c r="H12" i="3" s="1"/>
  <c r="H24" i="3"/>
  <c r="H19" i="3" l="1"/>
  <c r="C17" i="3"/>
  <c r="H17" i="3" s="1"/>
  <c r="H27" i="3"/>
  <c r="C22" i="3"/>
  <c r="H22" i="3" s="1"/>
  <c r="H28" i="3"/>
  <c r="C13" i="3"/>
  <c r="H13" i="3" s="1"/>
  <c r="C16" i="3"/>
  <c r="H16" i="3" s="1"/>
  <c r="H26" i="3"/>
  <c r="C11" i="3" l="1"/>
  <c r="H11" i="3" s="1"/>
</calcChain>
</file>

<file path=xl/sharedStrings.xml><?xml version="1.0" encoding="utf-8"?>
<sst xmlns="http://schemas.openxmlformats.org/spreadsheetml/2006/main" count="501" uniqueCount="482">
  <si>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</si>
  <si>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</si>
  <si>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</si>
  <si>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</si>
  <si>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</si>
  <si>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</si>
  <si>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</si>
  <si>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</si>
  <si>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</si>
  <si>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</si>
  <si>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</si>
  <si>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</si>
  <si>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</si>
  <si>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</si>
  <si>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</si>
  <si>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</si>
  <si>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</si>
  <si>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</si>
  <si>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</si>
  <si>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</si>
  <si>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</si>
  <si>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</si>
  <si>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</si>
  <si>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</si>
  <si>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</si>
  <si>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</si>
  <si>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</si>
  <si>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</si>
  <si>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</si>
  <si>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</si>
  <si>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</si>
  <si>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</si>
  <si>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</si>
  <si>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</si>
  <si>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</si>
  <si>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</si>
  <si>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</si>
  <si>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</si>
  <si>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</si>
  <si>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</si>
  <si>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</si>
  <si>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</si>
  <si>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</si>
  <si>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</si>
  <si>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</si>
  <si>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</si>
  <si>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</si>
  <si>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</si>
  <si>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</si>
  <si>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</si>
  <si>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</si>
  <si>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</si>
  <si>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</si>
  <si>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</si>
  <si>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</si>
  <si>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</si>
  <si>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</si>
  <si>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</si>
  <si>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</si>
  <si>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</si>
  <si>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</si>
  <si>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</si>
  <si>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</si>
  <si>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</si>
  <si>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</si>
  <si>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</si>
  <si>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</si>
  <si>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</si>
  <si>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</si>
  <si>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</si>
  <si>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</si>
  <si>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</si>
  <si>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</si>
  <si>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</si>
  <si>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</si>
  <si>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</si>
  <si>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</si>
  <si>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</si>
  <si>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</si>
  <si>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</si>
  <si>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</si>
  <si>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</si>
  <si>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</si>
  <si>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</si>
  <si>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</si>
  <si>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</si>
  <si>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</si>
  <si>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</si>
  <si>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</si>
  <si>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</si>
  <si>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</si>
  <si>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</si>
  <si>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</si>
  <si>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</si>
  <si>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</si>
  <si>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</si>
  <si>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</si>
  <si>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</si>
  <si>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</si>
  <si>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</si>
  <si>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</si>
  <si>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</si>
  <si>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</si>
  <si>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</si>
  <si>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</si>
  <si>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</si>
  <si>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</si>
  <si>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</si>
  <si>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</si>
  <si>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</si>
  <si>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</si>
  <si>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</si>
  <si>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</si>
  <si>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</si>
  <si>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</si>
  <si>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</si>
  <si>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</si>
  <si>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</si>
  <si>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</si>
  <si>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</si>
  <si>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</si>
  <si>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</si>
  <si>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</si>
  <si>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</si>
  <si>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</si>
  <si>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</si>
  <si>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</si>
  <si>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</si>
  <si>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</si>
  <si>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</si>
  <si>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</si>
  <si>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</si>
  <si>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</si>
  <si>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</si>
  <si>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</si>
  <si>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</si>
  <si>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</si>
  <si>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</si>
  <si>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</si>
  <si>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</si>
  <si>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</si>
  <si>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</si>
  <si>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</si>
  <si>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</si>
  <si>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</si>
  <si>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</si>
  <si>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</si>
  <si>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</si>
  <si>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</si>
  <si>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</si>
  <si>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</si>
  <si>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</si>
  <si>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</si>
  <si>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</si>
  <si>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</si>
  <si>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</si>
  <si>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</si>
  <si>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</si>
  <si>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</si>
  <si>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</si>
  <si>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</si>
  <si>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</si>
  <si>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</si>
  <si>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</si>
  <si>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</si>
  <si>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</si>
  <si>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</si>
  <si>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</si>
  <si>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</si>
  <si>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</si>
  <si>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</si>
  <si>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</si>
  <si>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</si>
  <si>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</si>
  <si>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</si>
  <si>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</si>
  <si>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</si>
  <si>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</si>
  <si>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</si>
  <si>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</si>
  <si>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</si>
  <si>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</si>
  <si>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</si>
  <si>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</si>
  <si>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</si>
  <si>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</si>
  <si>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</si>
  <si>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</si>
  <si>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</si>
  <si>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</si>
  <si>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</si>
  <si>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</si>
  <si>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</si>
  <si>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</si>
  <si>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</si>
  <si>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</si>
  <si>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</si>
  <si>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</si>
  <si>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</si>
  <si>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</si>
  <si>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</si>
  <si>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</si>
  <si>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</si>
  <si>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</si>
  <si>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</si>
  <si>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</si>
  <si>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</si>
  <si>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</si>
  <si>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</si>
  <si>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</si>
  <si>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</si>
  <si>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</si>
  <si>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</si>
  <si>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</si>
  <si>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</si>
  <si>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</si>
  <si>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</si>
  <si>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</si>
  <si>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</si>
  <si>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</si>
  <si>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</si>
  <si>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</si>
  <si>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</si>
  <si>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</si>
  <si>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</si>
  <si>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</si>
  <si>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</si>
  <si>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</si>
  <si>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</si>
  <si>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</si>
  <si>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</si>
  <si>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</si>
  <si>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</si>
  <si>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</si>
  <si>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</si>
  <si>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</si>
  <si>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</si>
  <si>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</si>
  <si>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</si>
  <si>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</si>
  <si>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</si>
  <si>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</si>
  <si>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</si>
  <si>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</si>
  <si>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</si>
  <si>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</si>
  <si>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</si>
  <si>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</si>
  <si>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</si>
  <si>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</si>
  <si>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</si>
  <si>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</si>
  <si>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</si>
  <si>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</si>
  <si>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</si>
  <si>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</si>
  <si>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</si>
  <si>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</si>
  <si>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</si>
  <si>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</si>
  <si>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</si>
  <si>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</si>
  <si>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</si>
  <si>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</si>
  <si>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</si>
  <si>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</si>
  <si>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</si>
  <si>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</si>
  <si>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</si>
  <si>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</si>
  <si>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</si>
  <si>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</si>
  <si>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</si>
  <si>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</si>
  <si>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</si>
  <si>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</si>
  <si>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</si>
  <si>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</si>
  <si>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</si>
  <si>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</si>
  <si>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</si>
  <si>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</si>
  <si>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</si>
  <si>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</si>
  <si>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</si>
  <si>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</si>
  <si>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</si>
  <si>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</si>
  <si>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</si>
  <si>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</si>
  <si>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</si>
  <si>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</si>
  <si>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</si>
  <si>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</si>
  <si>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</si>
  <si>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</si>
  <si>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</si>
  <si>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</si>
  <si>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</si>
  <si>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</si>
  <si>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</si>
  <si>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</si>
  <si>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</si>
  <si>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</si>
  <si>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</si>
  <si>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</si>
  <si>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</si>
  <si>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</si>
  <si>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</si>
  <si>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</si>
  <si>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</si>
  <si>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</si>
  <si>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</si>
  <si>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</si>
  <si>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</si>
  <si>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</si>
  <si>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</si>
  <si>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</si>
  <si>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</si>
  <si>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</si>
  <si>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</si>
  <si>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</si>
  <si>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</si>
  <si>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</si>
  <si>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</si>
  <si>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</si>
  <si>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</si>
  <si>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</si>
  <si>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</si>
  <si>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</si>
  <si>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</si>
  <si>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</si>
  <si>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</si>
  <si>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</si>
  <si>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</si>
  <si>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</si>
  <si>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</si>
  <si>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</si>
  <si>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</si>
  <si>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</si>
  <si>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</si>
  <si>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</si>
  <si>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</si>
  <si>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</si>
  <si>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</si>
  <si>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</si>
  <si>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</si>
  <si>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</si>
  <si>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</si>
  <si>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</si>
  <si>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</si>
  <si>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</si>
  <si>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</si>
  <si>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</si>
  <si>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</si>
  <si>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</si>
  <si>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</si>
  <si>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</si>
  <si>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</si>
  <si>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</si>
  <si>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</si>
  <si>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</si>
  <si>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</si>
  <si>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</si>
  <si>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</si>
  <si>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</si>
  <si>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</si>
  <si>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</si>
  <si>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</si>
  <si>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</si>
  <si>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</si>
  <si>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</si>
  <si>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</si>
  <si>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</si>
  <si>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</si>
  <si>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</si>
  <si>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</si>
  <si>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</si>
  <si>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</si>
  <si>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</si>
  <si>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</si>
  <si>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</si>
  <si>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</si>
  <si>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</si>
  <si>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</si>
  <si>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</si>
  <si>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</si>
  <si>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</si>
  <si>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</si>
  <si>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</si>
  <si>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</si>
  <si>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</si>
  <si>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</si>
  <si>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</si>
  <si>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</si>
  <si>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</si>
  <si>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</si>
  <si>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</si>
  <si>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</si>
  <si>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</si>
  <si>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</si>
  <si>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</si>
  <si>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</si>
  <si>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</si>
  <si>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</si>
  <si>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</si>
  <si>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</si>
  <si>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</si>
  <si>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</si>
  <si>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</si>
  <si>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</si>
  <si>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</si>
  <si>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</si>
  <si>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</si>
  <si>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</si>
  <si>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</si>
  <si>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</si>
  <si>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</si>
  <si>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</si>
  <si>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</si>
  <si>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</si>
  <si>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</si>
  <si>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</si>
  <si>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</si>
  <si>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</si>
  <si>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</si>
  <si>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</si>
  <si>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</si>
  <si>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</si>
  <si>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</si>
  <si>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</si>
  <si>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</si>
  <si>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</si>
  <si>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</si>
  <si>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</si>
  <si>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</si>
  <si>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</si>
  <si>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</si>
  <si>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</si>
  <si>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</si>
  <si>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</si>
  <si>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</si>
  <si>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</si>
  <si>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</si>
  <si>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</si>
  <si>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</si>
  <si>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</si>
  <si>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</si>
  <si>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</si>
  <si>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</si>
  <si>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</si>
  <si>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</si>
  <si>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</si>
  <si>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</si>
  <si>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</si>
  <si>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</si>
  <si>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</si>
  <si>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</si>
  <si>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AGOSTO DE 2020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</si>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</sst>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4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4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9" fillId="0" borderId="6" xfId="0" applyFont="1" applyFill="1" applyBorder="1"/>
    <xf numFmtId="0" fontId="8" fillId="0" borderId="7" xfId="0" applyFont="1" applyFill="1" applyBorder="1"/>
    <xf numFmtId="0" fontId="0" fillId="0" borderId="0" xfId="0" applyFill="1"/>
    <xf numFmtId="0" fontId="9" fillId="0" borderId="1" xfId="0" applyFont="1" applyFill="1" applyBorder="1"/>
    <xf numFmtId="0" fontId="9" fillId="0" borderId="2" xfId="0" applyFont="1" applyFill="1" applyBorder="1"/>
    <xf numFmtId="3" fontId="9" fillId="0" borderId="2" xfId="0" applyNumberFormat="1" applyFont="1" applyFill="1" applyBorder="1" applyAlignment="1">
      <alignment vertical="top"/>
    </xf>
    <xf numFmtId="0" fontId="9" fillId="0" borderId="3" xfId="0" applyFont="1" applyFill="1" applyBorder="1"/>
    <xf numFmtId="0" fontId="5" fillId="0" borderId="4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2" fontId="6" fillId="0" borderId="8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vertical="center"/>
    </xf>
    <xf numFmtId="2" fontId="13" fillId="0" borderId="2" xfId="0" applyNumberFormat="1" applyFont="1" applyFill="1" applyBorder="1" applyAlignment="1">
      <alignment vertical="center"/>
    </xf>
    <xf numFmtId="2" fontId="13" fillId="0" borderId="3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2" fontId="13" fillId="0" borderId="5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 wrapText="1"/>
    </xf>
    <xf numFmtId="3" fontId="13" fillId="0" borderId="7" xfId="0" applyNumberFormat="1" applyFont="1" applyFill="1" applyBorder="1" applyAlignment="1">
      <alignment vertical="center"/>
    </xf>
    <xf numFmtId="2" fontId="13" fillId="0" borderId="7" xfId="0" applyNumberFormat="1" applyFont="1" applyFill="1" applyBorder="1" applyAlignment="1">
      <alignment vertical="center"/>
    </xf>
    <xf numFmtId="2" fontId="13" fillId="0" borderId="8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9" fillId="0" borderId="4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9" fillId="0" borderId="0" xfId="0" applyFont="1" applyFill="1" applyBorder="1" applyAlignment="1">
      <alignment wrapText="1"/>
    </xf>
    <xf numFmtId="0" fontId="11" fillId="0" borderId="4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0</xdr:rowOff>
    </xdr:from>
    <xdr:to>
      <xdr:col>10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tabSelected="1" zoomScale="130" zoomScaleNormal="130" workbookViewId="0">
      <selection activeCell="O15" sqref="O15"/>
    </sheetView>
  </sheetViews>
  <sheetFormatPr baseColWidth="10" defaultColWidth="18.5703125" defaultRowHeight="12.75" x14ac:dyDescent="0.2"/>
  <cols>
    <col min="1" max="1" width="9.140625" style="18" customWidth="1"/>
    <col min="2" max="2" width="23.85546875" style="18" customWidth="1"/>
    <col min="3" max="4" width="12.7109375" style="18" customWidth="1"/>
    <col min="5" max="5" width="13" style="18" customWidth="1"/>
    <col min="6" max="6" width="13.42578125" style="18" customWidth="1"/>
    <col min="7" max="7" width="12.7109375" style="18" customWidth="1"/>
    <col min="8" max="9" width="5.7109375" style="18" customWidth="1"/>
    <col min="10" max="11" width="6.42578125" style="18" customWidth="1"/>
    <col min="12" max="16384" width="18.5703125" style="18"/>
  </cols>
  <sheetData>
    <row r="1" spans="1:11" x14ac:dyDescent="0.2">
      <c r="A1" s="1"/>
      <c r="B1" s="91" t="s">
        <v>437</v>
      </c>
      <c r="C1" s="91"/>
      <c r="D1" s="91"/>
      <c r="E1" s="91"/>
      <c r="F1" s="91"/>
      <c r="G1" s="91"/>
      <c r="H1" s="91"/>
      <c r="I1" s="91"/>
      <c r="J1" s="92"/>
      <c r="K1" s="93"/>
    </row>
    <row r="2" spans="1:11" x14ac:dyDescent="0.2">
      <c r="A2" s="2"/>
      <c r="B2" s="98" t="s">
        <v>438</v>
      </c>
      <c r="C2" s="98"/>
      <c r="D2" s="98"/>
      <c r="E2" s="98"/>
      <c r="F2" s="98"/>
      <c r="G2" s="98"/>
      <c r="H2" s="98"/>
      <c r="I2" s="98"/>
      <c r="J2" s="94"/>
      <c r="K2" s="95"/>
    </row>
    <row r="3" spans="1:11" x14ac:dyDescent="0.2">
      <c r="A3" s="2"/>
      <c r="B3" s="98" t="s">
        <v>439</v>
      </c>
      <c r="C3" s="98"/>
      <c r="D3" s="98"/>
      <c r="E3" s="98"/>
      <c r="F3" s="98"/>
      <c r="G3" s="98"/>
      <c r="H3" s="98"/>
      <c r="I3" s="98"/>
      <c r="J3" s="94"/>
      <c r="K3" s="95"/>
    </row>
    <row r="4" spans="1:11" x14ac:dyDescent="0.2">
      <c r="A4" s="2"/>
      <c r="B4" s="98" t="s">
        <v>440</v>
      </c>
      <c r="C4" s="98"/>
      <c r="D4" s="98"/>
      <c r="E4" s="98"/>
      <c r="F4" s="98"/>
      <c r="G4" s="98"/>
      <c r="H4" s="98"/>
      <c r="I4" s="98"/>
      <c r="J4" s="94"/>
      <c r="K4" s="95"/>
    </row>
    <row r="5" spans="1:11" x14ac:dyDescent="0.2">
      <c r="A5" s="2"/>
      <c r="B5" s="98" t="s">
        <v>441</v>
      </c>
      <c r="C5" s="98"/>
      <c r="D5" s="98"/>
      <c r="E5" s="98"/>
      <c r="F5" s="98"/>
      <c r="G5" s="98"/>
      <c r="H5" s="98"/>
      <c r="I5" s="98"/>
      <c r="J5" s="94"/>
      <c r="K5" s="95"/>
    </row>
    <row r="6" spans="1:11" ht="13.5" thickBot="1" x14ac:dyDescent="0.25">
      <c r="A6" s="99" t="s">
        <v>458</v>
      </c>
      <c r="B6" s="100"/>
      <c r="C6" s="100"/>
      <c r="D6" s="100"/>
      <c r="E6" s="100"/>
      <c r="F6" s="100"/>
      <c r="G6" s="100"/>
      <c r="H6" s="100"/>
      <c r="I6" s="100"/>
      <c r="J6" s="96"/>
      <c r="K6" s="97"/>
    </row>
    <row r="7" spans="1:11" x14ac:dyDescent="0.2">
      <c r="A7" s="89" t="s">
        <v>442</v>
      </c>
      <c r="B7" s="83" t="s">
        <v>443</v>
      </c>
      <c r="C7" s="83" t="s">
        <v>444</v>
      </c>
      <c r="D7" s="83" t="s">
        <v>445</v>
      </c>
      <c r="E7" s="83" t="s">
        <v>446</v>
      </c>
      <c r="F7" s="83" t="s">
        <v>447</v>
      </c>
      <c r="G7" s="83" t="s">
        <v>448</v>
      </c>
      <c r="H7" s="85" t="s">
        <v>449</v>
      </c>
      <c r="I7" s="85"/>
      <c r="J7" s="85"/>
      <c r="K7" s="86"/>
    </row>
    <row r="8" spans="1:11" ht="21.75" customHeight="1" x14ac:dyDescent="0.2">
      <c r="A8" s="90"/>
      <c r="B8" s="84"/>
      <c r="C8" s="84"/>
      <c r="D8" s="84"/>
      <c r="E8" s="84"/>
      <c r="F8" s="84"/>
      <c r="G8" s="84"/>
      <c r="H8" s="3" t="s">
        <v>450</v>
      </c>
      <c r="I8" s="4" t="s">
        <v>451</v>
      </c>
      <c r="J8" s="5" t="s">
        <v>452</v>
      </c>
      <c r="K8" s="6" t="s">
        <v>453</v>
      </c>
    </row>
    <row r="9" spans="1:11" ht="13.5" thickBot="1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 t="s">
        <v>454</v>
      </c>
      <c r="I9" s="15" t="s">
        <v>455</v>
      </c>
      <c r="J9" s="15" t="s">
        <v>456</v>
      </c>
      <c r="K9" s="15" t="s">
        <v>457</v>
      </c>
    </row>
    <row r="10" spans="1:11" x14ac:dyDescent="0.2">
      <c r="A10" s="19"/>
      <c r="B10" s="20"/>
      <c r="C10" s="21"/>
      <c r="D10" s="21"/>
      <c r="E10" s="21"/>
      <c r="F10" s="21"/>
      <c r="G10" s="21"/>
      <c r="H10" s="20"/>
      <c r="I10" s="20"/>
      <c r="J10" s="20"/>
      <c r="K10" s="22"/>
    </row>
    <row r="11" spans="1:11" x14ac:dyDescent="0.2">
      <c r="A11" s="23"/>
      <c r="B11" s="7" t="s">
        <v>459</v>
      </c>
      <c r="C11" s="24">
        <f>C12+C13+C14+C15+C16+C17+C18+C19+C20</f>
        <v>292337892843</v>
      </c>
      <c r="D11" s="24">
        <f>D12+D13+D14+D15+D16+D17+D18+D19+D20</f>
        <v>191161651694</v>
      </c>
      <c r="E11" s="24">
        <f t="shared" ref="E11:F11" si="0">E12+E13+E14+E15+E16+E17+E18+E19+E20</f>
        <v>141907079293</v>
      </c>
      <c r="F11" s="24">
        <f t="shared" si="0"/>
        <v>120596059544</v>
      </c>
      <c r="G11" s="24">
        <f>G12+G13+G14+G15+G16+G17+G18+G19+G20</f>
        <v>119469424540.99001</v>
      </c>
      <c r="H11" s="25">
        <f>D11/C11*100</f>
        <v>65.390651151974794</v>
      </c>
      <c r="I11" s="25">
        <f>E11/D11*100</f>
        <v>74.234072595353098</v>
      </c>
      <c r="J11" s="25">
        <f>F11/E11*100</f>
        <v>84.982412537010603</v>
      </c>
      <c r="K11" s="26">
        <f>G11/F11*100</f>
        <v>99.0657779306637</v>
      </c>
    </row>
    <row r="12" spans="1:11" x14ac:dyDescent="0.2">
      <c r="A12" s="8" t="s">
        <v>460</v>
      </c>
      <c r="B12" s="7" t="s">
        <v>461</v>
      </c>
      <c r="C12" s="24">
        <f>C24+C142+C156</f>
        <v>155704388529</v>
      </c>
      <c r="D12" s="24">
        <f>D24+D142+D156</f>
        <v>104220938895</v>
      </c>
      <c r="E12" s="24">
        <f>E24+E142+E156</f>
        <v>92191450285</v>
      </c>
      <c r="F12" s="24">
        <f>F24+F142+F156</f>
        <v>88330629963.790009</v>
      </c>
      <c r="G12" s="24">
        <f>G24+G142+G156</f>
        <v>88314113219.790009</v>
      </c>
      <c r="H12" s="25">
        <f t="shared" ref="H12:H75" si="1">D12/C12*100</f>
        <v>66.935132580151276</v>
      </c>
      <c r="I12" s="25">
        <f t="shared" ref="I12:I75" si="2">E12/D12*100</f>
        <v>88.45770462486486</v>
      </c>
      <c r="J12" s="25">
        <f t="shared" ref="J12:J75" si="3">F12/E12*100</f>
        <v>95.812170966749434</v>
      </c>
      <c r="K12" s="26">
        <f t="shared" ref="K12:K75" si="4">G12/F12*100</f>
        <v>99.981301226984598</v>
      </c>
    </row>
    <row r="13" spans="1:11" x14ac:dyDescent="0.2">
      <c r="A13" s="8" t="s">
        <v>462</v>
      </c>
      <c r="B13" s="7" t="s">
        <v>463</v>
      </c>
      <c r="C13" s="24">
        <f>C28+C207+C220</f>
        <v>44973605401</v>
      </c>
      <c r="D13" s="24">
        <f>D28+D207+D220</f>
        <v>34640794461</v>
      </c>
      <c r="E13" s="24">
        <f>E28+E207+E220</f>
        <v>27703127198</v>
      </c>
      <c r="F13" s="24">
        <f>F28+F207+F220</f>
        <v>16775372529.389999</v>
      </c>
      <c r="G13" s="24">
        <f>G28+G207+G220</f>
        <v>15954753270.389999</v>
      </c>
      <c r="H13" s="25">
        <f t="shared" si="1"/>
        <v>77.024721838800474</v>
      </c>
      <c r="I13" s="25">
        <f t="shared" si="2"/>
        <v>79.972551522134665</v>
      </c>
      <c r="J13" s="25">
        <f t="shared" si="3"/>
        <v>60.554075391896845</v>
      </c>
      <c r="K13" s="26">
        <f t="shared" si="4"/>
        <v>95.108190548005439</v>
      </c>
    </row>
    <row r="14" spans="1:11" ht="22.5" x14ac:dyDescent="0.2">
      <c r="A14" s="8" t="s">
        <v>464</v>
      </c>
      <c r="B14" s="7" t="s">
        <v>465</v>
      </c>
      <c r="C14" s="24">
        <f>C25+C148+C176+C213</f>
        <v>40341472554</v>
      </c>
      <c r="D14" s="24">
        <f>D25+D148+D176+D213</f>
        <v>17077455531</v>
      </c>
      <c r="E14" s="24">
        <f>E25+E148+E176+E213</f>
        <v>15758400217</v>
      </c>
      <c r="F14" s="24">
        <f>F25+F148+F176+F213</f>
        <v>12817298866.57</v>
      </c>
      <c r="G14" s="24">
        <f>G25+G148+G176+G213</f>
        <v>12799298866.57</v>
      </c>
      <c r="H14" s="25">
        <f t="shared" si="1"/>
        <v>42.332256236161385</v>
      </c>
      <c r="I14" s="25">
        <f t="shared" si="2"/>
        <v>92.276043046309951</v>
      </c>
      <c r="J14" s="25">
        <f t="shared" si="3"/>
        <v>81.336294865406643</v>
      </c>
      <c r="K14" s="26">
        <f t="shared" si="4"/>
        <v>99.859564794521972</v>
      </c>
    </row>
    <row r="15" spans="1:11" ht="22.5" x14ac:dyDescent="0.2">
      <c r="A15" s="9" t="s">
        <v>466</v>
      </c>
      <c r="B15" s="10" t="s">
        <v>467</v>
      </c>
      <c r="C15" s="27">
        <f>0</f>
        <v>0</v>
      </c>
      <c r="D15" s="27">
        <f>0</f>
        <v>0</v>
      </c>
      <c r="E15" s="27">
        <f>0</f>
        <v>0</v>
      </c>
      <c r="F15" s="27">
        <f>0</f>
        <v>0</v>
      </c>
      <c r="G15" s="27">
        <f>0</f>
        <v>0</v>
      </c>
      <c r="H15" s="25">
        <v>0</v>
      </c>
      <c r="I15" s="25">
        <v>0</v>
      </c>
      <c r="J15" s="25">
        <v>0</v>
      </c>
      <c r="K15" s="26">
        <v>0</v>
      </c>
    </row>
    <row r="16" spans="1:11" ht="22.5" x14ac:dyDescent="0.2">
      <c r="A16" s="8" t="s">
        <v>468</v>
      </c>
      <c r="B16" s="7" t="s">
        <v>469</v>
      </c>
      <c r="C16" s="24">
        <f>C26+C202</f>
        <v>11272772188</v>
      </c>
      <c r="D16" s="24">
        <f>D26+D202</f>
        <v>9545927787</v>
      </c>
      <c r="E16" s="24">
        <f>E26+E202</f>
        <v>5630402593</v>
      </c>
      <c r="F16" s="24">
        <f>F26+F202</f>
        <v>2392259184.25</v>
      </c>
      <c r="G16" s="24">
        <f>G26+G202</f>
        <v>2392259184.2399998</v>
      </c>
      <c r="H16" s="25">
        <f t="shared" si="1"/>
        <v>84.68128005959133</v>
      </c>
      <c r="I16" s="25">
        <f t="shared" si="2"/>
        <v>58.982245818658839</v>
      </c>
      <c r="J16" s="25">
        <f t="shared" si="3"/>
        <v>42.48824386419858</v>
      </c>
      <c r="K16" s="26">
        <f t="shared" si="4"/>
        <v>99.999999999581973</v>
      </c>
    </row>
    <row r="17" spans="1:11" ht="22.5" x14ac:dyDescent="0.2">
      <c r="A17" s="8" t="s">
        <v>470</v>
      </c>
      <c r="B17" s="7" t="s">
        <v>471</v>
      </c>
      <c r="C17" s="24">
        <f>C27</f>
        <v>937524971</v>
      </c>
      <c r="D17" s="24">
        <f t="shared" ref="D17:G17" si="5">D27</f>
        <v>452700000</v>
      </c>
      <c r="E17" s="24">
        <f t="shared" si="5"/>
        <v>52200000</v>
      </c>
      <c r="F17" s="24">
        <f t="shared" si="5"/>
        <v>9000000</v>
      </c>
      <c r="G17" s="24">
        <f t="shared" si="5"/>
        <v>9000000</v>
      </c>
      <c r="H17" s="25">
        <f t="shared" si="1"/>
        <v>48.286713847966404</v>
      </c>
      <c r="I17" s="25">
        <f t="shared" si="2"/>
        <v>11.530815109343937</v>
      </c>
      <c r="J17" s="25">
        <f t="shared" si="3"/>
        <v>17.241379310344829</v>
      </c>
      <c r="K17" s="26">
        <f t="shared" si="4"/>
        <v>100</v>
      </c>
    </row>
    <row r="18" spans="1:11" x14ac:dyDescent="0.2">
      <c r="A18" s="8" t="s">
        <v>472</v>
      </c>
      <c r="B18" s="7" t="s">
        <v>473</v>
      </c>
      <c r="C18" s="27">
        <f>0</f>
        <v>0</v>
      </c>
      <c r="D18" s="27">
        <f>0</f>
        <v>0</v>
      </c>
      <c r="E18" s="27">
        <f>0</f>
        <v>0</v>
      </c>
      <c r="F18" s="27">
        <f>0</f>
        <v>0</v>
      </c>
      <c r="G18" s="27">
        <f>0</f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8" t="s">
        <v>474</v>
      </c>
      <c r="B19" s="28" t="s">
        <v>475</v>
      </c>
      <c r="C19" s="24">
        <f>C249</f>
        <v>2027020770</v>
      </c>
      <c r="D19" s="24">
        <f t="shared" ref="D19:G19" si="6">D249</f>
        <v>271499000</v>
      </c>
      <c r="E19" s="24">
        <f t="shared" si="6"/>
        <v>271499000</v>
      </c>
      <c r="F19" s="24">
        <f t="shared" si="6"/>
        <v>271499000</v>
      </c>
      <c r="G19" s="24">
        <f t="shared" si="6"/>
        <v>0</v>
      </c>
      <c r="H19" s="25">
        <f t="shared" si="1"/>
        <v>13.393992011241206</v>
      </c>
      <c r="I19" s="25">
        <f t="shared" si="2"/>
        <v>100</v>
      </c>
      <c r="J19" s="25">
        <f t="shared" si="3"/>
        <v>100</v>
      </c>
      <c r="K19" s="26">
        <f t="shared" si="4"/>
        <v>0</v>
      </c>
    </row>
    <row r="20" spans="1:11" ht="22.5" x14ac:dyDescent="0.2">
      <c r="A20" s="8" t="s">
        <v>476</v>
      </c>
      <c r="B20" s="28" t="s">
        <v>477</v>
      </c>
      <c r="C20" s="24">
        <f>C253</f>
        <v>37081108430</v>
      </c>
      <c r="D20" s="24">
        <f t="shared" ref="D20:G20" si="7">D253</f>
        <v>24952336020</v>
      </c>
      <c r="E20" s="24">
        <f t="shared" si="7"/>
        <v>300000000</v>
      </c>
      <c r="F20" s="24">
        <f t="shared" si="7"/>
        <v>0</v>
      </c>
      <c r="G20" s="24">
        <f t="shared" si="7"/>
        <v>0</v>
      </c>
      <c r="H20" s="25">
        <f t="shared" si="1"/>
        <v>67.291235554902201</v>
      </c>
      <c r="I20" s="25">
        <f t="shared" si="2"/>
        <v>1.2022922413338035</v>
      </c>
      <c r="J20" s="25">
        <f t="shared" si="3"/>
        <v>0</v>
      </c>
      <c r="K20" s="26">
        <v>0</v>
      </c>
    </row>
    <row r="21" spans="1:11" x14ac:dyDescent="0.2">
      <c r="A21" s="8"/>
      <c r="B21" s="28"/>
      <c r="C21" s="24"/>
      <c r="D21" s="24"/>
      <c r="E21" s="24"/>
      <c r="F21" s="24"/>
      <c r="G21" s="24"/>
      <c r="H21" s="25"/>
      <c r="I21" s="25"/>
      <c r="J21" s="25"/>
      <c r="K21" s="26"/>
    </row>
    <row r="22" spans="1:11" x14ac:dyDescent="0.2">
      <c r="A22" s="9" t="s">
        <v>0</v>
      </c>
      <c r="B22" s="10" t="s">
        <v>1</v>
      </c>
      <c r="C22" s="24">
        <f>C24+C25+C26+C27+C28</f>
        <v>119890834528</v>
      </c>
      <c r="D22" s="24">
        <f t="shared" ref="D22:G22" si="8">D24+D25+D26+D27+D28</f>
        <v>101420276666</v>
      </c>
      <c r="E22" s="24">
        <f t="shared" si="8"/>
        <v>86767049190</v>
      </c>
      <c r="F22" s="24">
        <f t="shared" si="8"/>
        <v>80412201265.380005</v>
      </c>
      <c r="G22" s="24">
        <f t="shared" si="8"/>
        <v>79866991839.369995</v>
      </c>
      <c r="H22" s="25">
        <f t="shared" si="1"/>
        <v>84.593853287687068</v>
      </c>
      <c r="I22" s="25">
        <f t="shared" si="2"/>
        <v>85.55197445945015</v>
      </c>
      <c r="J22" s="25">
        <f t="shared" si="3"/>
        <v>92.675966298330223</v>
      </c>
      <c r="K22" s="26">
        <f t="shared" si="4"/>
        <v>99.321981717412896</v>
      </c>
    </row>
    <row r="23" spans="1:11" x14ac:dyDescent="0.2">
      <c r="A23" s="9"/>
      <c r="B23" s="10"/>
      <c r="C23" s="24"/>
      <c r="D23" s="24"/>
      <c r="E23" s="24"/>
      <c r="F23" s="24"/>
      <c r="G23" s="24"/>
      <c r="H23" s="25"/>
      <c r="I23" s="25"/>
      <c r="J23" s="25"/>
      <c r="K23" s="26"/>
    </row>
    <row r="24" spans="1:11" x14ac:dyDescent="0.2">
      <c r="A24" s="9" t="s">
        <v>2</v>
      </c>
      <c r="B24" s="10" t="s">
        <v>3</v>
      </c>
      <c r="C24" s="24">
        <f>C30+C60</f>
        <v>102057624459</v>
      </c>
      <c r="D24" s="24">
        <f t="shared" ref="D24:G24" si="9">D30+D60</f>
        <v>86245000376</v>
      </c>
      <c r="E24" s="24">
        <f t="shared" si="9"/>
        <v>74864280741</v>
      </c>
      <c r="F24" s="24">
        <f t="shared" si="9"/>
        <v>71556038363.220001</v>
      </c>
      <c r="G24" s="24">
        <f t="shared" si="9"/>
        <v>71549761619.220001</v>
      </c>
      <c r="H24" s="25">
        <f t="shared" si="1"/>
        <v>84.506180535926092</v>
      </c>
      <c r="I24" s="25">
        <f t="shared" si="2"/>
        <v>86.804197825515928</v>
      </c>
      <c r="J24" s="25">
        <f t="shared" si="3"/>
        <v>95.581013608846149</v>
      </c>
      <c r="K24" s="26">
        <f t="shared" si="4"/>
        <v>99.991228211981024</v>
      </c>
    </row>
    <row r="25" spans="1:11" ht="22.5" x14ac:dyDescent="0.2">
      <c r="A25" s="9" t="s">
        <v>90</v>
      </c>
      <c r="B25" s="10" t="s">
        <v>91</v>
      </c>
      <c r="C25" s="24">
        <f>C73</f>
        <v>929316680</v>
      </c>
      <c r="D25" s="24">
        <f t="shared" ref="D25:G25" si="10">D73</f>
        <v>741985385</v>
      </c>
      <c r="E25" s="24">
        <f t="shared" si="10"/>
        <v>639062167</v>
      </c>
      <c r="F25" s="24">
        <f t="shared" si="10"/>
        <v>638161860.25999999</v>
      </c>
      <c r="G25" s="24">
        <f t="shared" si="10"/>
        <v>638161860.25999999</v>
      </c>
      <c r="H25" s="25">
        <f t="shared" si="1"/>
        <v>79.842038883881855</v>
      </c>
      <c r="I25" s="25">
        <f t="shared" si="2"/>
        <v>86.128673140913676</v>
      </c>
      <c r="J25" s="25">
        <f t="shared" si="3"/>
        <v>99.85912063231244</v>
      </c>
      <c r="K25" s="26">
        <f t="shared" si="4"/>
        <v>100</v>
      </c>
    </row>
    <row r="26" spans="1:11" ht="22.5" x14ac:dyDescent="0.2">
      <c r="A26" s="9" t="s">
        <v>110</v>
      </c>
      <c r="B26" s="10" t="s">
        <v>111</v>
      </c>
      <c r="C26" s="24">
        <f>C83</f>
        <v>3100000000</v>
      </c>
      <c r="D26" s="24">
        <f t="shared" ref="D26:G26" si="11">D83</f>
        <v>3100000000</v>
      </c>
      <c r="E26" s="24">
        <f t="shared" si="11"/>
        <v>2338573302</v>
      </c>
      <c r="F26" s="24">
        <f t="shared" si="11"/>
        <v>1564187175.1300001</v>
      </c>
      <c r="G26" s="24">
        <f t="shared" si="11"/>
        <v>1564187175.1199999</v>
      </c>
      <c r="H26" s="25">
        <f t="shared" si="1"/>
        <v>100</v>
      </c>
      <c r="I26" s="25">
        <f t="shared" si="2"/>
        <v>75.437848451612894</v>
      </c>
      <c r="J26" s="25">
        <f t="shared" si="3"/>
        <v>66.886386404577209</v>
      </c>
      <c r="K26" s="26">
        <f t="shared" si="4"/>
        <v>99.999999999360682</v>
      </c>
    </row>
    <row r="27" spans="1:11" ht="33.75" x14ac:dyDescent="0.2">
      <c r="A27" s="9" t="s">
        <v>122</v>
      </c>
      <c r="B27" s="10" t="s">
        <v>123</v>
      </c>
      <c r="C27" s="24">
        <f>C89</f>
        <v>937524971</v>
      </c>
      <c r="D27" s="24">
        <f t="shared" ref="D27:G27" si="12">D89</f>
        <v>452700000</v>
      </c>
      <c r="E27" s="24">
        <f t="shared" si="12"/>
        <v>52200000</v>
      </c>
      <c r="F27" s="24">
        <f t="shared" si="12"/>
        <v>9000000</v>
      </c>
      <c r="G27" s="24">
        <f t="shared" si="12"/>
        <v>9000000</v>
      </c>
      <c r="H27" s="25">
        <f t="shared" si="1"/>
        <v>48.286713847966404</v>
      </c>
      <c r="I27" s="25">
        <f t="shared" si="2"/>
        <v>11.530815109343937</v>
      </c>
      <c r="J27" s="25">
        <f t="shared" si="3"/>
        <v>17.241379310344829</v>
      </c>
      <c r="K27" s="26">
        <f t="shared" si="4"/>
        <v>100</v>
      </c>
    </row>
    <row r="28" spans="1:11" x14ac:dyDescent="0.2">
      <c r="A28" s="9" t="s">
        <v>129</v>
      </c>
      <c r="B28" s="10" t="s">
        <v>130</v>
      </c>
      <c r="C28" s="24">
        <f>C93</f>
        <v>12866368418</v>
      </c>
      <c r="D28" s="24">
        <f t="shared" ref="D28:G28" si="13">D93</f>
        <v>10880590905</v>
      </c>
      <c r="E28" s="24">
        <f t="shared" si="13"/>
        <v>8872932980</v>
      </c>
      <c r="F28" s="24">
        <f t="shared" si="13"/>
        <v>6644813866.7700005</v>
      </c>
      <c r="G28" s="24">
        <f t="shared" si="13"/>
        <v>6105881184.7700005</v>
      </c>
      <c r="H28" s="25">
        <f t="shared" si="1"/>
        <v>84.566138256837846</v>
      </c>
      <c r="I28" s="25">
        <f t="shared" si="2"/>
        <v>81.548263853230495</v>
      </c>
      <c r="J28" s="25">
        <f t="shared" si="3"/>
        <v>74.888583986239027</v>
      </c>
      <c r="K28" s="26">
        <f t="shared" si="4"/>
        <v>91.889423950682129</v>
      </c>
    </row>
    <row r="29" spans="1:11" x14ac:dyDescent="0.2">
      <c r="A29" s="29"/>
      <c r="B29" s="30"/>
      <c r="C29" s="31"/>
      <c r="D29" s="31"/>
      <c r="E29" s="31"/>
      <c r="F29" s="31"/>
      <c r="G29" s="31"/>
      <c r="H29" s="32"/>
      <c r="I29" s="32"/>
      <c r="J29" s="32"/>
      <c r="K29" s="33"/>
    </row>
    <row r="30" spans="1:11" ht="23.25" thickBot="1" x14ac:dyDescent="0.25">
      <c r="A30" s="34" t="s">
        <v>4</v>
      </c>
      <c r="B30" s="35" t="s">
        <v>5</v>
      </c>
      <c r="C30" s="36">
        <f>C31+C46+C52</f>
        <v>87989016328</v>
      </c>
      <c r="D30" s="36">
        <v>77666347599</v>
      </c>
      <c r="E30" s="36">
        <v>67968109665</v>
      </c>
      <c r="F30" s="36">
        <v>67750399865</v>
      </c>
      <c r="G30" s="36">
        <v>67750399865</v>
      </c>
      <c r="H30" s="37">
        <f t="shared" si="1"/>
        <v>88.268230331704373</v>
      </c>
      <c r="I30" s="37">
        <f t="shared" si="2"/>
        <v>87.512947069336803</v>
      </c>
      <c r="J30" s="37">
        <f t="shared" si="3"/>
        <v>99.679688311072582</v>
      </c>
      <c r="K30" s="38">
        <f t="shared" si="4"/>
        <v>100</v>
      </c>
    </row>
    <row r="31" spans="1:11" ht="33.75" x14ac:dyDescent="0.2">
      <c r="A31" s="39" t="s">
        <v>6</v>
      </c>
      <c r="B31" s="40" t="s">
        <v>7</v>
      </c>
      <c r="C31" s="41">
        <f>C32+C33+C34+C35+C36+C37+C38+C39+C40+C41+C42+C43+C44+C45</f>
        <v>48961152940</v>
      </c>
      <c r="D31" s="41">
        <v>38929358963</v>
      </c>
      <c r="E31" s="41">
        <v>38920358963</v>
      </c>
      <c r="F31" s="41">
        <v>38920358963</v>
      </c>
      <c r="G31" s="41">
        <v>38920358963</v>
      </c>
      <c r="H31" s="42">
        <f t="shared" si="1"/>
        <v>79.510707214567489</v>
      </c>
      <c r="I31" s="42">
        <f t="shared" si="2"/>
        <v>99.976881201643835</v>
      </c>
      <c r="J31" s="42">
        <f t="shared" si="3"/>
        <v>100</v>
      </c>
      <c r="K31" s="43">
        <f t="shared" si="4"/>
        <v>100</v>
      </c>
    </row>
    <row r="32" spans="1:11" ht="22.5" x14ac:dyDescent="0.2">
      <c r="A32" s="29" t="s">
        <v>8</v>
      </c>
      <c r="B32" s="30" t="s">
        <v>9</v>
      </c>
      <c r="C32" s="44">
        <v>35394028512</v>
      </c>
      <c r="D32" s="44">
        <v>31067311779</v>
      </c>
      <c r="E32" s="44">
        <v>31067311779</v>
      </c>
      <c r="F32" s="44">
        <v>31067311779</v>
      </c>
      <c r="G32" s="44">
        <v>31067311779</v>
      </c>
      <c r="H32" s="32">
        <f t="shared" si="1"/>
        <v>87.775574256733535</v>
      </c>
      <c r="I32" s="32">
        <f t="shared" si="2"/>
        <v>100</v>
      </c>
      <c r="J32" s="32">
        <f t="shared" si="3"/>
        <v>100</v>
      </c>
      <c r="K32" s="33">
        <f t="shared" si="4"/>
        <v>100</v>
      </c>
    </row>
    <row r="33" spans="1:11" ht="22.5" x14ac:dyDescent="0.2">
      <c r="A33" s="29" t="s">
        <v>10</v>
      </c>
      <c r="B33" s="30" t="s">
        <v>11</v>
      </c>
      <c r="C33" s="44">
        <v>1297857868</v>
      </c>
      <c r="D33" s="44">
        <v>1205795541</v>
      </c>
      <c r="E33" s="44">
        <v>1205795541</v>
      </c>
      <c r="F33" s="44">
        <v>1205795541</v>
      </c>
      <c r="G33" s="44">
        <v>1205795541</v>
      </c>
      <c r="H33" s="32">
        <f t="shared" si="1"/>
        <v>92.906594067818219</v>
      </c>
      <c r="I33" s="32">
        <f t="shared" si="2"/>
        <v>100</v>
      </c>
      <c r="J33" s="32">
        <f t="shared" si="3"/>
        <v>100</v>
      </c>
      <c r="K33" s="33">
        <f t="shared" si="4"/>
        <v>100</v>
      </c>
    </row>
    <row r="34" spans="1:11" x14ac:dyDescent="0.2">
      <c r="A34" s="29" t="s">
        <v>12</v>
      </c>
      <c r="B34" s="30" t="s">
        <v>13</v>
      </c>
      <c r="C34" s="44">
        <v>148150000</v>
      </c>
      <c r="D34" s="44">
        <v>49975341</v>
      </c>
      <c r="E34" s="44">
        <v>49975341</v>
      </c>
      <c r="F34" s="44">
        <v>49975341</v>
      </c>
      <c r="G34" s="44">
        <v>49975341</v>
      </c>
      <c r="H34" s="32">
        <f t="shared" si="1"/>
        <v>33.732933513331083</v>
      </c>
      <c r="I34" s="32">
        <f t="shared" si="2"/>
        <v>100</v>
      </c>
      <c r="J34" s="32">
        <f t="shared" si="3"/>
        <v>100</v>
      </c>
      <c r="K34" s="33">
        <f t="shared" si="4"/>
        <v>100</v>
      </c>
    </row>
    <row r="35" spans="1:11" x14ac:dyDescent="0.2">
      <c r="A35" s="29" t="s">
        <v>14</v>
      </c>
      <c r="B35" s="30" t="s">
        <v>15</v>
      </c>
      <c r="C35" s="44">
        <v>4400000000</v>
      </c>
      <c r="D35" s="44">
        <v>2394424</v>
      </c>
      <c r="E35" s="44">
        <v>2394424</v>
      </c>
      <c r="F35" s="44">
        <v>2394424</v>
      </c>
      <c r="G35" s="44">
        <v>2394424</v>
      </c>
      <c r="H35" s="32">
        <f t="shared" si="1"/>
        <v>5.4418727272727271E-2</v>
      </c>
      <c r="I35" s="32">
        <f t="shared" si="2"/>
        <v>100</v>
      </c>
      <c r="J35" s="32">
        <f t="shared" si="3"/>
        <v>100</v>
      </c>
      <c r="K35" s="33">
        <f t="shared" si="4"/>
        <v>100</v>
      </c>
    </row>
    <row r="36" spans="1:11" x14ac:dyDescent="0.2">
      <c r="A36" s="29" t="s">
        <v>16</v>
      </c>
      <c r="B36" s="30" t="s">
        <v>17</v>
      </c>
      <c r="C36" s="44">
        <v>3200000000</v>
      </c>
      <c r="D36" s="44">
        <v>3197925990</v>
      </c>
      <c r="E36" s="44">
        <v>3197925990</v>
      </c>
      <c r="F36" s="44">
        <v>3197925990</v>
      </c>
      <c r="G36" s="44">
        <v>3197925990</v>
      </c>
      <c r="H36" s="32">
        <f t="shared" si="1"/>
        <v>99.935187187499992</v>
      </c>
      <c r="I36" s="32">
        <f t="shared" si="2"/>
        <v>100</v>
      </c>
      <c r="J36" s="32">
        <f t="shared" si="3"/>
        <v>100</v>
      </c>
      <c r="K36" s="33">
        <f t="shared" si="4"/>
        <v>100</v>
      </c>
    </row>
    <row r="37" spans="1:11" x14ac:dyDescent="0.2">
      <c r="A37" s="29" t="s">
        <v>18</v>
      </c>
      <c r="B37" s="30" t="s">
        <v>19</v>
      </c>
      <c r="C37" s="44">
        <v>2142132</v>
      </c>
      <c r="D37" s="44">
        <v>2142132</v>
      </c>
      <c r="E37" s="44">
        <v>2142132</v>
      </c>
      <c r="F37" s="44">
        <v>2142132</v>
      </c>
      <c r="G37" s="44">
        <v>2142132</v>
      </c>
      <c r="H37" s="32">
        <f t="shared" si="1"/>
        <v>100</v>
      </c>
      <c r="I37" s="32">
        <f t="shared" si="2"/>
        <v>100</v>
      </c>
      <c r="J37" s="32">
        <f t="shared" si="3"/>
        <v>100</v>
      </c>
      <c r="K37" s="33">
        <f t="shared" si="4"/>
        <v>100</v>
      </c>
    </row>
    <row r="38" spans="1:11" x14ac:dyDescent="0.2">
      <c r="A38" s="29" t="s">
        <v>20</v>
      </c>
      <c r="B38" s="30" t="s">
        <v>21</v>
      </c>
      <c r="C38" s="44">
        <v>60419412</v>
      </c>
      <c r="D38" s="44">
        <v>48178680</v>
      </c>
      <c r="E38" s="44">
        <v>48178680</v>
      </c>
      <c r="F38" s="44">
        <v>48178680</v>
      </c>
      <c r="G38" s="44">
        <v>48178680</v>
      </c>
      <c r="H38" s="32">
        <f t="shared" si="1"/>
        <v>79.740398665250169</v>
      </c>
      <c r="I38" s="32">
        <f t="shared" si="2"/>
        <v>100</v>
      </c>
      <c r="J38" s="32">
        <f t="shared" si="3"/>
        <v>100</v>
      </c>
      <c r="K38" s="33">
        <f t="shared" si="4"/>
        <v>100</v>
      </c>
    </row>
    <row r="39" spans="1:11" x14ac:dyDescent="0.2">
      <c r="A39" s="29" t="s">
        <v>22</v>
      </c>
      <c r="B39" s="30" t="s">
        <v>23</v>
      </c>
      <c r="C39" s="44">
        <v>142031316</v>
      </c>
      <c r="D39" s="44">
        <v>142031316</v>
      </c>
      <c r="E39" s="44">
        <v>142031316</v>
      </c>
      <c r="F39" s="44">
        <v>142031316</v>
      </c>
      <c r="G39" s="44">
        <v>142031316</v>
      </c>
      <c r="H39" s="32">
        <f t="shared" si="1"/>
        <v>100</v>
      </c>
      <c r="I39" s="32">
        <f t="shared" si="2"/>
        <v>100</v>
      </c>
      <c r="J39" s="32">
        <f t="shared" si="3"/>
        <v>100</v>
      </c>
      <c r="K39" s="33">
        <f t="shared" si="4"/>
        <v>100</v>
      </c>
    </row>
    <row r="40" spans="1:11" x14ac:dyDescent="0.2">
      <c r="A40" s="29" t="s">
        <v>24</v>
      </c>
      <c r="B40" s="30" t="s">
        <v>25</v>
      </c>
      <c r="C40" s="44">
        <v>800738268</v>
      </c>
      <c r="D40" s="44">
        <v>426273106</v>
      </c>
      <c r="E40" s="44">
        <v>426273106</v>
      </c>
      <c r="F40" s="44">
        <v>426273106</v>
      </c>
      <c r="G40" s="44">
        <v>426273106</v>
      </c>
      <c r="H40" s="32">
        <f t="shared" si="1"/>
        <v>53.235011118514443</v>
      </c>
      <c r="I40" s="32">
        <f t="shared" si="2"/>
        <v>100</v>
      </c>
      <c r="J40" s="32">
        <f t="shared" si="3"/>
        <v>100</v>
      </c>
      <c r="K40" s="33">
        <f t="shared" si="4"/>
        <v>100</v>
      </c>
    </row>
    <row r="41" spans="1:11" x14ac:dyDescent="0.2">
      <c r="A41" s="29" t="s">
        <v>26</v>
      </c>
      <c r="B41" s="30" t="s">
        <v>27</v>
      </c>
      <c r="C41" s="44">
        <v>2100000000</v>
      </c>
      <c r="D41" s="44">
        <v>1794329250</v>
      </c>
      <c r="E41" s="44">
        <v>1794329250</v>
      </c>
      <c r="F41" s="44">
        <v>1794329250</v>
      </c>
      <c r="G41" s="44">
        <v>1794329250</v>
      </c>
      <c r="H41" s="32">
        <f t="shared" si="1"/>
        <v>85.444249999999997</v>
      </c>
      <c r="I41" s="32">
        <f t="shared" si="2"/>
        <v>100</v>
      </c>
      <c r="J41" s="32">
        <f t="shared" si="3"/>
        <v>100</v>
      </c>
      <c r="K41" s="33">
        <f t="shared" si="4"/>
        <v>100</v>
      </c>
    </row>
    <row r="42" spans="1:11" x14ac:dyDescent="0.2">
      <c r="A42" s="29" t="s">
        <v>28</v>
      </c>
      <c r="B42" s="30" t="s">
        <v>29</v>
      </c>
      <c r="C42" s="44">
        <v>565785432</v>
      </c>
      <c r="D42" s="44">
        <v>426073664</v>
      </c>
      <c r="E42" s="44">
        <v>426073664</v>
      </c>
      <c r="F42" s="44">
        <v>426073664</v>
      </c>
      <c r="G42" s="44">
        <v>426073664</v>
      </c>
      <c r="H42" s="32">
        <f t="shared" si="1"/>
        <v>75.306580887717161</v>
      </c>
      <c r="I42" s="32">
        <f t="shared" si="2"/>
        <v>100</v>
      </c>
      <c r="J42" s="32">
        <f t="shared" si="3"/>
        <v>100</v>
      </c>
      <c r="K42" s="33">
        <f t="shared" si="4"/>
        <v>100</v>
      </c>
    </row>
    <row r="43" spans="1:11" ht="22.5" x14ac:dyDescent="0.2">
      <c r="A43" s="29" t="s">
        <v>30</v>
      </c>
      <c r="B43" s="30" t="s">
        <v>31</v>
      </c>
      <c r="C43" s="44">
        <v>600000000</v>
      </c>
      <c r="D43" s="44">
        <v>471541639</v>
      </c>
      <c r="E43" s="44">
        <v>471541639</v>
      </c>
      <c r="F43" s="44">
        <v>471541639</v>
      </c>
      <c r="G43" s="44">
        <v>471541639</v>
      </c>
      <c r="H43" s="32">
        <f t="shared" si="1"/>
        <v>78.590273166666663</v>
      </c>
      <c r="I43" s="32">
        <f t="shared" si="2"/>
        <v>100</v>
      </c>
      <c r="J43" s="32">
        <f t="shared" si="3"/>
        <v>100</v>
      </c>
      <c r="K43" s="33">
        <f t="shared" si="4"/>
        <v>100</v>
      </c>
    </row>
    <row r="44" spans="1:11" x14ac:dyDescent="0.2">
      <c r="A44" s="29" t="s">
        <v>32</v>
      </c>
      <c r="B44" s="30" t="s">
        <v>33</v>
      </c>
      <c r="C44" s="44">
        <v>170000000</v>
      </c>
      <c r="D44" s="44">
        <v>86386101</v>
      </c>
      <c r="E44" s="44">
        <v>86386101</v>
      </c>
      <c r="F44" s="44">
        <v>86386101</v>
      </c>
      <c r="G44" s="44">
        <v>86386101</v>
      </c>
      <c r="H44" s="32">
        <f t="shared" si="1"/>
        <v>50.815353529411766</v>
      </c>
      <c r="I44" s="32">
        <f t="shared" si="2"/>
        <v>100</v>
      </c>
      <c r="J44" s="32">
        <f t="shared" si="3"/>
        <v>100</v>
      </c>
      <c r="K44" s="33">
        <f t="shared" si="4"/>
        <v>100</v>
      </c>
    </row>
    <row r="45" spans="1:11" x14ac:dyDescent="0.2">
      <c r="A45" s="29" t="s">
        <v>34</v>
      </c>
      <c r="B45" s="30" t="s">
        <v>35</v>
      </c>
      <c r="C45" s="44">
        <v>80000000</v>
      </c>
      <c r="D45" s="44">
        <v>9000000</v>
      </c>
      <c r="E45" s="44">
        <v>0</v>
      </c>
      <c r="F45" s="44">
        <v>0</v>
      </c>
      <c r="G45" s="44">
        <v>0</v>
      </c>
      <c r="H45" s="32">
        <f t="shared" si="1"/>
        <v>11.25</v>
      </c>
      <c r="I45" s="32">
        <f t="shared" si="2"/>
        <v>0</v>
      </c>
      <c r="J45" s="32">
        <v>0</v>
      </c>
      <c r="K45" s="33">
        <v>0</v>
      </c>
    </row>
    <row r="46" spans="1:11" ht="22.5" x14ac:dyDescent="0.2">
      <c r="A46" s="45" t="s">
        <v>36</v>
      </c>
      <c r="B46" s="46" t="s">
        <v>37</v>
      </c>
      <c r="C46" s="47">
        <f>C47+C48+C49+C50+C51</f>
        <v>13896048219</v>
      </c>
      <c r="D46" s="47">
        <v>13896048219</v>
      </c>
      <c r="E46" s="47">
        <v>10461869522</v>
      </c>
      <c r="F46" s="47">
        <v>10461869522</v>
      </c>
      <c r="G46" s="47">
        <v>10461869522</v>
      </c>
      <c r="H46" s="48">
        <f t="shared" si="1"/>
        <v>100</v>
      </c>
      <c r="I46" s="48">
        <f t="shared" si="2"/>
        <v>75.286652414573069</v>
      </c>
      <c r="J46" s="48">
        <f t="shared" si="3"/>
        <v>100</v>
      </c>
      <c r="K46" s="49">
        <f t="shared" si="4"/>
        <v>100</v>
      </c>
    </row>
    <row r="47" spans="1:11" x14ac:dyDescent="0.2">
      <c r="A47" s="29" t="s">
        <v>38</v>
      </c>
      <c r="B47" s="30" t="s">
        <v>39</v>
      </c>
      <c r="C47" s="44">
        <v>3300000000</v>
      </c>
      <c r="D47" s="44">
        <v>3300000000</v>
      </c>
      <c r="E47" s="44">
        <v>2533967196</v>
      </c>
      <c r="F47" s="44">
        <v>2533967196</v>
      </c>
      <c r="G47" s="44">
        <v>2533967196</v>
      </c>
      <c r="H47" s="32">
        <f t="shared" si="1"/>
        <v>100</v>
      </c>
      <c r="I47" s="32">
        <f t="shared" si="2"/>
        <v>76.786884727272735</v>
      </c>
      <c r="J47" s="32">
        <f t="shared" si="3"/>
        <v>100</v>
      </c>
      <c r="K47" s="33">
        <f t="shared" si="4"/>
        <v>100</v>
      </c>
    </row>
    <row r="48" spans="1:11" x14ac:dyDescent="0.2">
      <c r="A48" s="29" t="s">
        <v>40</v>
      </c>
      <c r="B48" s="30" t="s">
        <v>41</v>
      </c>
      <c r="C48" s="44">
        <v>4500000000</v>
      </c>
      <c r="D48" s="44">
        <v>4500000000</v>
      </c>
      <c r="E48" s="44">
        <v>2762936115</v>
      </c>
      <c r="F48" s="44">
        <v>2762936115</v>
      </c>
      <c r="G48" s="44">
        <v>2762936115</v>
      </c>
      <c r="H48" s="32">
        <f t="shared" si="1"/>
        <v>100</v>
      </c>
      <c r="I48" s="32">
        <f t="shared" si="2"/>
        <v>61.398580333333328</v>
      </c>
      <c r="J48" s="32">
        <f t="shared" si="3"/>
        <v>100</v>
      </c>
      <c r="K48" s="33">
        <f t="shared" si="4"/>
        <v>100</v>
      </c>
    </row>
    <row r="49" spans="1:11" x14ac:dyDescent="0.2">
      <c r="A49" s="29" t="s">
        <v>42</v>
      </c>
      <c r="B49" s="30" t="s">
        <v>43</v>
      </c>
      <c r="C49" s="44">
        <v>1270000000</v>
      </c>
      <c r="D49" s="44">
        <v>1270000000</v>
      </c>
      <c r="E49" s="44">
        <v>865555000</v>
      </c>
      <c r="F49" s="44">
        <v>865555000</v>
      </c>
      <c r="G49" s="44">
        <v>865555000</v>
      </c>
      <c r="H49" s="32">
        <f t="shared" si="1"/>
        <v>100</v>
      </c>
      <c r="I49" s="32">
        <f t="shared" si="2"/>
        <v>68.153937007874006</v>
      </c>
      <c r="J49" s="32">
        <f t="shared" si="3"/>
        <v>100</v>
      </c>
      <c r="K49" s="33">
        <f t="shared" si="4"/>
        <v>100</v>
      </c>
    </row>
    <row r="50" spans="1:11" ht="22.5" x14ac:dyDescent="0.2">
      <c r="A50" s="29" t="s">
        <v>44</v>
      </c>
      <c r="B50" s="30" t="s">
        <v>45</v>
      </c>
      <c r="C50" s="44">
        <v>426048219</v>
      </c>
      <c r="D50" s="44">
        <v>426048219</v>
      </c>
      <c r="E50" s="44">
        <v>321180700</v>
      </c>
      <c r="F50" s="44">
        <v>321180700</v>
      </c>
      <c r="G50" s="44">
        <v>321180700</v>
      </c>
      <c r="H50" s="32">
        <f t="shared" si="1"/>
        <v>100</v>
      </c>
      <c r="I50" s="32">
        <f t="shared" si="2"/>
        <v>75.385997564749829</v>
      </c>
      <c r="J50" s="32">
        <f t="shared" si="3"/>
        <v>100</v>
      </c>
      <c r="K50" s="33">
        <f t="shared" si="4"/>
        <v>100</v>
      </c>
    </row>
    <row r="51" spans="1:11" x14ac:dyDescent="0.2">
      <c r="A51" s="29" t="s">
        <v>46</v>
      </c>
      <c r="B51" s="30" t="s">
        <v>47</v>
      </c>
      <c r="C51" s="44">
        <v>4400000000</v>
      </c>
      <c r="D51" s="44">
        <v>4400000000</v>
      </c>
      <c r="E51" s="44">
        <v>3978230511</v>
      </c>
      <c r="F51" s="44">
        <v>3978230511</v>
      </c>
      <c r="G51" s="44">
        <v>3978230511</v>
      </c>
      <c r="H51" s="32">
        <f t="shared" si="1"/>
        <v>100</v>
      </c>
      <c r="I51" s="32">
        <f t="shared" si="2"/>
        <v>90.414329795454535</v>
      </c>
      <c r="J51" s="32">
        <f t="shared" si="3"/>
        <v>100</v>
      </c>
      <c r="K51" s="33">
        <f t="shared" si="4"/>
        <v>100</v>
      </c>
    </row>
    <row r="52" spans="1:11" ht="22.5" x14ac:dyDescent="0.2">
      <c r="A52" s="45" t="s">
        <v>48</v>
      </c>
      <c r="B52" s="46" t="s">
        <v>49</v>
      </c>
      <c r="C52" s="47">
        <f>C53+C54+C55+C56+C57+C58+C59</f>
        <v>25131815169</v>
      </c>
      <c r="D52" s="47">
        <v>24840940417</v>
      </c>
      <c r="E52" s="47">
        <v>18585881180</v>
      </c>
      <c r="F52" s="47">
        <v>18368171380</v>
      </c>
      <c r="G52" s="47">
        <v>18368171380</v>
      </c>
      <c r="H52" s="48">
        <f t="shared" si="1"/>
        <v>98.842603488669639</v>
      </c>
      <c r="I52" s="48">
        <f t="shared" si="2"/>
        <v>74.819555411359048</v>
      </c>
      <c r="J52" s="48">
        <f t="shared" si="3"/>
        <v>98.828628043558822</v>
      </c>
      <c r="K52" s="49">
        <f t="shared" si="4"/>
        <v>100</v>
      </c>
    </row>
    <row r="53" spans="1:11" ht="22.5" x14ac:dyDescent="0.2">
      <c r="A53" s="29" t="s">
        <v>50</v>
      </c>
      <c r="B53" s="30" t="s">
        <v>51</v>
      </c>
      <c r="C53" s="44">
        <v>4938467199</v>
      </c>
      <c r="D53" s="44">
        <v>4938467199</v>
      </c>
      <c r="E53" s="44">
        <v>4251733780</v>
      </c>
      <c r="F53" s="44">
        <v>4251733780</v>
      </c>
      <c r="G53" s="44">
        <v>4251733780</v>
      </c>
      <c r="H53" s="32">
        <f t="shared" si="1"/>
        <v>100</v>
      </c>
      <c r="I53" s="32">
        <f t="shared" si="2"/>
        <v>86.094199043398362</v>
      </c>
      <c r="J53" s="32">
        <f t="shared" si="3"/>
        <v>100</v>
      </c>
      <c r="K53" s="33">
        <f t="shared" si="4"/>
        <v>100</v>
      </c>
    </row>
    <row r="54" spans="1:11" x14ac:dyDescent="0.2">
      <c r="A54" s="29" t="s">
        <v>52</v>
      </c>
      <c r="B54" s="30" t="s">
        <v>53</v>
      </c>
      <c r="C54" s="44">
        <v>1201347970</v>
      </c>
      <c r="D54" s="44">
        <v>1201347970</v>
      </c>
      <c r="E54" s="44">
        <v>767605545</v>
      </c>
      <c r="F54" s="44">
        <v>767605545</v>
      </c>
      <c r="G54" s="44">
        <v>767605545</v>
      </c>
      <c r="H54" s="32">
        <f t="shared" si="1"/>
        <v>100</v>
      </c>
      <c r="I54" s="32">
        <f t="shared" si="2"/>
        <v>63.895354565754999</v>
      </c>
      <c r="J54" s="32">
        <f t="shared" si="3"/>
        <v>100</v>
      </c>
      <c r="K54" s="33">
        <f t="shared" si="4"/>
        <v>100</v>
      </c>
    </row>
    <row r="55" spans="1:11" x14ac:dyDescent="0.2">
      <c r="A55" s="29" t="s">
        <v>54</v>
      </c>
      <c r="B55" s="30" t="s">
        <v>55</v>
      </c>
      <c r="C55" s="44">
        <v>18000000000</v>
      </c>
      <c r="D55" s="44">
        <v>18000000000</v>
      </c>
      <c r="E55" s="44">
        <v>12963130921</v>
      </c>
      <c r="F55" s="44">
        <v>12963130921</v>
      </c>
      <c r="G55" s="44">
        <v>12963130921</v>
      </c>
      <c r="H55" s="32">
        <f t="shared" si="1"/>
        <v>100</v>
      </c>
      <c r="I55" s="32">
        <f t="shared" si="2"/>
        <v>72.017394005555559</v>
      </c>
      <c r="J55" s="32">
        <f t="shared" si="3"/>
        <v>100</v>
      </c>
      <c r="K55" s="33">
        <f t="shared" si="4"/>
        <v>100</v>
      </c>
    </row>
    <row r="56" spans="1:11" x14ac:dyDescent="0.2">
      <c r="A56" s="29" t="s">
        <v>56</v>
      </c>
      <c r="B56" s="30" t="s">
        <v>57</v>
      </c>
      <c r="C56" s="44">
        <v>132000000</v>
      </c>
      <c r="D56" s="44">
        <v>70000000</v>
      </c>
      <c r="E56" s="44">
        <v>42441506</v>
      </c>
      <c r="F56" s="44">
        <v>42331706</v>
      </c>
      <c r="G56" s="44">
        <v>42331706</v>
      </c>
      <c r="H56" s="32">
        <f t="shared" si="1"/>
        <v>53.030303030303031</v>
      </c>
      <c r="I56" s="32">
        <f t="shared" si="2"/>
        <v>60.630722857142857</v>
      </c>
      <c r="J56" s="32">
        <f t="shared" si="3"/>
        <v>99.741290990003989</v>
      </c>
      <c r="K56" s="33">
        <f t="shared" si="4"/>
        <v>100</v>
      </c>
    </row>
    <row r="57" spans="1:11" x14ac:dyDescent="0.2">
      <c r="A57" s="29" t="s">
        <v>58</v>
      </c>
      <c r="B57" s="30" t="s">
        <v>59</v>
      </c>
      <c r="C57" s="44">
        <v>120000000</v>
      </c>
      <c r="D57" s="44">
        <v>70000000</v>
      </c>
      <c r="E57" s="44">
        <v>55644180</v>
      </c>
      <c r="F57" s="44">
        <v>55644180</v>
      </c>
      <c r="G57" s="44">
        <v>55644180</v>
      </c>
      <c r="H57" s="32">
        <f t="shared" si="1"/>
        <v>58.333333333333336</v>
      </c>
      <c r="I57" s="32">
        <f t="shared" si="2"/>
        <v>79.491685714285708</v>
      </c>
      <c r="J57" s="32">
        <f t="shared" si="3"/>
        <v>100</v>
      </c>
      <c r="K57" s="33">
        <f t="shared" si="4"/>
        <v>100</v>
      </c>
    </row>
    <row r="58" spans="1:11" x14ac:dyDescent="0.2">
      <c r="A58" s="29" t="s">
        <v>60</v>
      </c>
      <c r="B58" s="30" t="s">
        <v>61</v>
      </c>
      <c r="C58" s="44">
        <v>60000000</v>
      </c>
      <c r="D58" s="44">
        <v>25000000</v>
      </c>
      <c r="E58" s="44">
        <v>9000000</v>
      </c>
      <c r="F58" s="44">
        <v>9000000</v>
      </c>
      <c r="G58" s="44">
        <v>9000000</v>
      </c>
      <c r="H58" s="32">
        <f t="shared" si="1"/>
        <v>41.666666666666671</v>
      </c>
      <c r="I58" s="32">
        <f t="shared" si="2"/>
        <v>36</v>
      </c>
      <c r="J58" s="32">
        <f t="shared" si="3"/>
        <v>100</v>
      </c>
      <c r="K58" s="33">
        <f t="shared" si="4"/>
        <v>100</v>
      </c>
    </row>
    <row r="59" spans="1:11" ht="13.5" thickBot="1" x14ac:dyDescent="0.25">
      <c r="A59" s="50" t="s">
        <v>62</v>
      </c>
      <c r="B59" s="51" t="s">
        <v>63</v>
      </c>
      <c r="C59" s="52">
        <v>680000000</v>
      </c>
      <c r="D59" s="52">
        <v>536125248</v>
      </c>
      <c r="E59" s="52">
        <v>496325248</v>
      </c>
      <c r="F59" s="52">
        <v>278725248</v>
      </c>
      <c r="G59" s="52">
        <v>278725248</v>
      </c>
      <c r="H59" s="53">
        <f t="shared" si="1"/>
        <v>78.841948235294112</v>
      </c>
      <c r="I59" s="53">
        <f t="shared" si="2"/>
        <v>92.576361559454114</v>
      </c>
      <c r="J59" s="53">
        <f t="shared" si="3"/>
        <v>56.1577814393194</v>
      </c>
      <c r="K59" s="54">
        <f t="shared" si="4"/>
        <v>100</v>
      </c>
    </row>
    <row r="60" spans="1:11" ht="22.5" x14ac:dyDescent="0.2">
      <c r="A60" s="55" t="s">
        <v>64</v>
      </c>
      <c r="B60" s="56" t="s">
        <v>65</v>
      </c>
      <c r="C60" s="57">
        <f>C61+C63+C69+C71</f>
        <v>14068608131</v>
      </c>
      <c r="D60" s="57">
        <v>8578652777</v>
      </c>
      <c r="E60" s="57">
        <v>6896171076</v>
      </c>
      <c r="F60" s="57">
        <v>3805638498.2199998</v>
      </c>
      <c r="G60" s="57">
        <v>3799361754.2199998</v>
      </c>
      <c r="H60" s="58">
        <f t="shared" si="1"/>
        <v>60.977267240083599</v>
      </c>
      <c r="I60" s="58">
        <f t="shared" si="2"/>
        <v>80.387576642443705</v>
      </c>
      <c r="J60" s="58">
        <f t="shared" si="3"/>
        <v>55.184804093163422</v>
      </c>
      <c r="K60" s="59">
        <f t="shared" si="4"/>
        <v>99.835067256048205</v>
      </c>
    </row>
    <row r="61" spans="1:11" x14ac:dyDescent="0.2">
      <c r="A61" s="45" t="s">
        <v>66</v>
      </c>
      <c r="B61" s="46" t="s">
        <v>67</v>
      </c>
      <c r="C61" s="47">
        <f>C62</f>
        <v>1485000000</v>
      </c>
      <c r="D61" s="47">
        <v>932563571</v>
      </c>
      <c r="E61" s="47">
        <v>492080804</v>
      </c>
      <c r="F61" s="47">
        <v>279446096</v>
      </c>
      <c r="G61" s="47">
        <v>274446096</v>
      </c>
      <c r="H61" s="48">
        <f t="shared" si="1"/>
        <v>62.798893670033671</v>
      </c>
      <c r="I61" s="48">
        <f t="shared" si="2"/>
        <v>52.766462180410436</v>
      </c>
      <c r="J61" s="48">
        <f t="shared" si="3"/>
        <v>56.788660262390565</v>
      </c>
      <c r="K61" s="49">
        <f t="shared" si="4"/>
        <v>98.2107461612203</v>
      </c>
    </row>
    <row r="62" spans="1:11" x14ac:dyDescent="0.2">
      <c r="A62" s="29" t="s">
        <v>68</v>
      </c>
      <c r="B62" s="30" t="s">
        <v>69</v>
      </c>
      <c r="C62" s="44">
        <v>1485000000</v>
      </c>
      <c r="D62" s="44">
        <v>932563571</v>
      </c>
      <c r="E62" s="44">
        <v>492080804</v>
      </c>
      <c r="F62" s="44">
        <v>279446096</v>
      </c>
      <c r="G62" s="44">
        <v>274446096</v>
      </c>
      <c r="H62" s="32">
        <f t="shared" si="1"/>
        <v>62.798893670033671</v>
      </c>
      <c r="I62" s="32">
        <f t="shared" si="2"/>
        <v>52.766462180410436</v>
      </c>
      <c r="J62" s="32">
        <f t="shared" si="3"/>
        <v>56.788660262390565</v>
      </c>
      <c r="K62" s="33">
        <f t="shared" si="4"/>
        <v>98.2107461612203</v>
      </c>
    </row>
    <row r="63" spans="1:11" ht="21.75" customHeight="1" x14ac:dyDescent="0.2">
      <c r="A63" s="45" t="s">
        <v>70</v>
      </c>
      <c r="B63" s="46" t="s">
        <v>71</v>
      </c>
      <c r="C63" s="47">
        <f>C64+C65+C66+C67+C68</f>
        <v>5453608131</v>
      </c>
      <c r="D63" s="47">
        <v>2862180258</v>
      </c>
      <c r="E63" s="47">
        <v>2751471779</v>
      </c>
      <c r="F63" s="47">
        <v>2496993616</v>
      </c>
      <c r="G63" s="47">
        <v>2495716872</v>
      </c>
      <c r="H63" s="48">
        <f t="shared" si="1"/>
        <v>52.482323431536635</v>
      </c>
      <c r="I63" s="48">
        <f t="shared" si="2"/>
        <v>96.132022828032518</v>
      </c>
      <c r="J63" s="48">
        <f t="shared" si="3"/>
        <v>90.751198506114136</v>
      </c>
      <c r="K63" s="49">
        <f t="shared" si="4"/>
        <v>99.94886875193356</v>
      </c>
    </row>
    <row r="64" spans="1:11" x14ac:dyDescent="0.2">
      <c r="A64" s="29" t="s">
        <v>72</v>
      </c>
      <c r="B64" s="30" t="s">
        <v>73</v>
      </c>
      <c r="C64" s="44">
        <v>3150000000</v>
      </c>
      <c r="D64" s="44">
        <v>2000000000</v>
      </c>
      <c r="E64" s="44">
        <v>1897176456</v>
      </c>
      <c r="F64" s="44">
        <v>1860462543</v>
      </c>
      <c r="G64" s="44">
        <v>1860462543</v>
      </c>
      <c r="H64" s="32">
        <f t="shared" si="1"/>
        <v>63.492063492063487</v>
      </c>
      <c r="I64" s="32">
        <f t="shared" si="2"/>
        <v>94.858822799999999</v>
      </c>
      <c r="J64" s="32">
        <f t="shared" si="3"/>
        <v>98.0648129548578</v>
      </c>
      <c r="K64" s="33">
        <f t="shared" si="4"/>
        <v>100</v>
      </c>
    </row>
    <row r="65" spans="1:11" ht="22.5" x14ac:dyDescent="0.2">
      <c r="A65" s="29" t="s">
        <v>74</v>
      </c>
      <c r="B65" s="30" t="s">
        <v>75</v>
      </c>
      <c r="C65" s="44">
        <v>1300000000</v>
      </c>
      <c r="D65" s="44">
        <v>11540000</v>
      </c>
      <c r="E65" s="44">
        <v>7140000</v>
      </c>
      <c r="F65" s="44">
        <v>0</v>
      </c>
      <c r="G65" s="44">
        <v>0</v>
      </c>
      <c r="H65" s="32">
        <f t="shared" si="1"/>
        <v>0.88769230769230778</v>
      </c>
      <c r="I65" s="32">
        <f t="shared" si="2"/>
        <v>61.871750433275565</v>
      </c>
      <c r="J65" s="32">
        <f t="shared" si="3"/>
        <v>0</v>
      </c>
      <c r="K65" s="33">
        <v>0</v>
      </c>
    </row>
    <row r="66" spans="1:11" x14ac:dyDescent="0.2">
      <c r="A66" s="29" t="s">
        <v>76</v>
      </c>
      <c r="B66" s="30" t="s">
        <v>77</v>
      </c>
      <c r="C66" s="44">
        <v>130000000</v>
      </c>
      <c r="D66" s="44">
        <v>130000000</v>
      </c>
      <c r="E66" s="44">
        <v>130000000</v>
      </c>
      <c r="F66" s="44">
        <v>6102000</v>
      </c>
      <c r="G66" s="44">
        <v>6102000</v>
      </c>
      <c r="H66" s="32">
        <f t="shared" si="1"/>
        <v>100</v>
      </c>
      <c r="I66" s="32">
        <f t="shared" si="2"/>
        <v>100</v>
      </c>
      <c r="J66" s="32">
        <f t="shared" si="3"/>
        <v>4.6938461538461542</v>
      </c>
      <c r="K66" s="33">
        <f t="shared" si="4"/>
        <v>100</v>
      </c>
    </row>
    <row r="67" spans="1:11" ht="22.5" x14ac:dyDescent="0.2">
      <c r="A67" s="29" t="s">
        <v>78</v>
      </c>
      <c r="B67" s="30" t="s">
        <v>79</v>
      </c>
      <c r="C67" s="44">
        <v>300000000</v>
      </c>
      <c r="D67" s="44">
        <v>147032127</v>
      </c>
      <c r="E67" s="44">
        <v>143547192</v>
      </c>
      <c r="F67" s="44">
        <v>63547192</v>
      </c>
      <c r="G67" s="44">
        <v>62270448</v>
      </c>
      <c r="H67" s="32">
        <f t="shared" si="1"/>
        <v>49.010709000000006</v>
      </c>
      <c r="I67" s="32">
        <f t="shared" si="2"/>
        <v>97.6298139249526</v>
      </c>
      <c r="J67" s="32">
        <f t="shared" si="3"/>
        <v>44.269198940512887</v>
      </c>
      <c r="K67" s="33">
        <f t="shared" si="4"/>
        <v>97.990872673020704</v>
      </c>
    </row>
    <row r="68" spans="1:11" x14ac:dyDescent="0.2">
      <c r="A68" s="29" t="s">
        <v>80</v>
      </c>
      <c r="B68" s="30" t="s">
        <v>81</v>
      </c>
      <c r="C68" s="44">
        <v>573608131</v>
      </c>
      <c r="D68" s="44">
        <v>573608131</v>
      </c>
      <c r="E68" s="44">
        <v>573608131</v>
      </c>
      <c r="F68" s="44">
        <v>566881881</v>
      </c>
      <c r="G68" s="44">
        <v>566881881</v>
      </c>
      <c r="H68" s="32">
        <f t="shared" si="1"/>
        <v>100</v>
      </c>
      <c r="I68" s="32">
        <f t="shared" si="2"/>
        <v>100</v>
      </c>
      <c r="J68" s="32">
        <f t="shared" si="3"/>
        <v>98.827378895715128</v>
      </c>
      <c r="K68" s="33">
        <f t="shared" si="4"/>
        <v>100</v>
      </c>
    </row>
    <row r="69" spans="1:11" ht="22.5" x14ac:dyDescent="0.2">
      <c r="A69" s="45" t="s">
        <v>82</v>
      </c>
      <c r="B69" s="46" t="s">
        <v>83</v>
      </c>
      <c r="C69" s="47">
        <f>C70</f>
        <v>2500000000</v>
      </c>
      <c r="D69" s="47">
        <v>2456991243</v>
      </c>
      <c r="E69" s="47">
        <v>2377872604</v>
      </c>
      <c r="F69" s="47">
        <v>598552897.22000003</v>
      </c>
      <c r="G69" s="47">
        <v>598552897.22000003</v>
      </c>
      <c r="H69" s="48">
        <f t="shared" si="1"/>
        <v>98.279649719999995</v>
      </c>
      <c r="I69" s="48">
        <f t="shared" si="2"/>
        <v>96.779856695647155</v>
      </c>
      <c r="J69" s="48">
        <f t="shared" si="3"/>
        <v>25.171781541749915</v>
      </c>
      <c r="K69" s="49">
        <f t="shared" si="4"/>
        <v>100</v>
      </c>
    </row>
    <row r="70" spans="1:11" x14ac:dyDescent="0.2">
      <c r="A70" s="29" t="s">
        <v>84</v>
      </c>
      <c r="B70" s="30" t="s">
        <v>85</v>
      </c>
      <c r="C70" s="44">
        <v>2500000000</v>
      </c>
      <c r="D70" s="44">
        <v>2456991243</v>
      </c>
      <c r="E70" s="44">
        <v>2377872604</v>
      </c>
      <c r="F70" s="44">
        <v>598552897.22000003</v>
      </c>
      <c r="G70" s="44">
        <v>598552897.22000003</v>
      </c>
      <c r="H70" s="32">
        <f t="shared" si="1"/>
        <v>98.279649719999995</v>
      </c>
      <c r="I70" s="32">
        <f t="shared" si="2"/>
        <v>96.779856695647155</v>
      </c>
      <c r="J70" s="32">
        <f t="shared" si="3"/>
        <v>25.171781541749915</v>
      </c>
      <c r="K70" s="33">
        <f t="shared" si="4"/>
        <v>100</v>
      </c>
    </row>
    <row r="71" spans="1:11" ht="22.5" x14ac:dyDescent="0.2">
      <c r="A71" s="45" t="s">
        <v>86</v>
      </c>
      <c r="B71" s="46" t="s">
        <v>87</v>
      </c>
      <c r="C71" s="47">
        <f>C72</f>
        <v>4630000000</v>
      </c>
      <c r="D71" s="47">
        <v>2326917705</v>
      </c>
      <c r="E71" s="47">
        <v>1274745889</v>
      </c>
      <c r="F71" s="47">
        <v>430645889</v>
      </c>
      <c r="G71" s="47">
        <v>430645889</v>
      </c>
      <c r="H71" s="48">
        <f t="shared" si="1"/>
        <v>50.25740183585313</v>
      </c>
      <c r="I71" s="48">
        <f t="shared" si="2"/>
        <v>54.78259442785064</v>
      </c>
      <c r="J71" s="48">
        <f t="shared" si="3"/>
        <v>33.782881177818808</v>
      </c>
      <c r="K71" s="49">
        <f t="shared" si="4"/>
        <v>100</v>
      </c>
    </row>
    <row r="72" spans="1:11" x14ac:dyDescent="0.2">
      <c r="A72" s="29" t="s">
        <v>88</v>
      </c>
      <c r="B72" s="30" t="s">
        <v>89</v>
      </c>
      <c r="C72" s="44">
        <v>4630000000</v>
      </c>
      <c r="D72" s="44">
        <v>2326917705</v>
      </c>
      <c r="E72" s="44">
        <v>1274745889</v>
      </c>
      <c r="F72" s="44">
        <v>430645889</v>
      </c>
      <c r="G72" s="44">
        <v>430645889</v>
      </c>
      <c r="H72" s="32">
        <f t="shared" si="1"/>
        <v>50.25740183585313</v>
      </c>
      <c r="I72" s="32">
        <f t="shared" si="2"/>
        <v>54.78259442785064</v>
      </c>
      <c r="J72" s="32">
        <f t="shared" si="3"/>
        <v>33.782881177818808</v>
      </c>
      <c r="K72" s="33">
        <f t="shared" si="4"/>
        <v>100</v>
      </c>
    </row>
    <row r="73" spans="1:11" ht="22.5" x14ac:dyDescent="0.2">
      <c r="A73" s="60" t="s">
        <v>90</v>
      </c>
      <c r="B73" s="10" t="s">
        <v>91</v>
      </c>
      <c r="C73" s="61">
        <f>C74+C77</f>
        <v>929316680</v>
      </c>
      <c r="D73" s="61">
        <v>741985385</v>
      </c>
      <c r="E73" s="61">
        <v>639062167</v>
      </c>
      <c r="F73" s="61">
        <v>638161860.25999999</v>
      </c>
      <c r="G73" s="61">
        <v>638161860.25999999</v>
      </c>
      <c r="H73" s="62">
        <f t="shared" si="1"/>
        <v>79.842038883881855</v>
      </c>
      <c r="I73" s="62">
        <f t="shared" si="2"/>
        <v>86.128673140913676</v>
      </c>
      <c r="J73" s="62">
        <f t="shared" si="3"/>
        <v>99.85912063231244</v>
      </c>
      <c r="K73" s="63">
        <f t="shared" si="4"/>
        <v>100</v>
      </c>
    </row>
    <row r="74" spans="1:11" x14ac:dyDescent="0.2">
      <c r="A74" s="60" t="s">
        <v>92</v>
      </c>
      <c r="B74" s="10" t="s">
        <v>93</v>
      </c>
      <c r="C74" s="61">
        <f>C75</f>
        <v>634459387</v>
      </c>
      <c r="D74" s="61">
        <v>634459387</v>
      </c>
      <c r="E74" s="61">
        <v>634459387</v>
      </c>
      <c r="F74" s="61">
        <v>634459387</v>
      </c>
      <c r="G74" s="61">
        <v>634459387</v>
      </c>
      <c r="H74" s="62">
        <f t="shared" si="1"/>
        <v>100</v>
      </c>
      <c r="I74" s="62">
        <f t="shared" si="2"/>
        <v>100</v>
      </c>
      <c r="J74" s="62">
        <f t="shared" si="3"/>
        <v>100</v>
      </c>
      <c r="K74" s="63">
        <f t="shared" si="4"/>
        <v>100</v>
      </c>
    </row>
    <row r="75" spans="1:11" ht="45" x14ac:dyDescent="0.2">
      <c r="A75" s="45" t="s">
        <v>94</v>
      </c>
      <c r="B75" s="46" t="s">
        <v>95</v>
      </c>
      <c r="C75" s="47">
        <f>C76</f>
        <v>634459387</v>
      </c>
      <c r="D75" s="47">
        <v>634459387</v>
      </c>
      <c r="E75" s="47">
        <v>634459387</v>
      </c>
      <c r="F75" s="47">
        <v>634459387</v>
      </c>
      <c r="G75" s="47">
        <v>634459387</v>
      </c>
      <c r="H75" s="48">
        <f t="shared" si="1"/>
        <v>100</v>
      </c>
      <c r="I75" s="48">
        <f t="shared" si="2"/>
        <v>100</v>
      </c>
      <c r="J75" s="48">
        <f t="shared" si="3"/>
        <v>100</v>
      </c>
      <c r="K75" s="49">
        <f t="shared" si="4"/>
        <v>100</v>
      </c>
    </row>
    <row r="76" spans="1:11" ht="22.5" x14ac:dyDescent="0.2">
      <c r="A76" s="29" t="s">
        <v>96</v>
      </c>
      <c r="B76" s="30" t="s">
        <v>97</v>
      </c>
      <c r="C76" s="44">
        <v>634459387</v>
      </c>
      <c r="D76" s="44">
        <v>634459387</v>
      </c>
      <c r="E76" s="44">
        <v>634459387</v>
      </c>
      <c r="F76" s="44">
        <v>634459387</v>
      </c>
      <c r="G76" s="44">
        <v>634459387</v>
      </c>
      <c r="H76" s="32">
        <f t="shared" ref="H76:H140" si="14">D76/C76*100</f>
        <v>100</v>
      </c>
      <c r="I76" s="32">
        <f t="shared" ref="I76:I140" si="15">E76/D76*100</f>
        <v>100</v>
      </c>
      <c r="J76" s="32">
        <f t="shared" ref="J76:J140" si="16">F76/E76*100</f>
        <v>100</v>
      </c>
      <c r="K76" s="33">
        <f t="shared" ref="K76:K140" si="17">G76/F76*100</f>
        <v>100</v>
      </c>
    </row>
    <row r="77" spans="1:11" ht="22.5" x14ac:dyDescent="0.2">
      <c r="A77" s="60" t="s">
        <v>98</v>
      </c>
      <c r="B77" s="10" t="s">
        <v>99</v>
      </c>
      <c r="C77" s="61">
        <f>C78+C81</f>
        <v>294857293</v>
      </c>
      <c r="D77" s="61">
        <v>107525998</v>
      </c>
      <c r="E77" s="61">
        <v>4602780</v>
      </c>
      <c r="F77" s="61">
        <v>3702473.26</v>
      </c>
      <c r="G77" s="61">
        <v>3702473.26</v>
      </c>
      <c r="H77" s="62">
        <f t="shared" si="14"/>
        <v>36.467131915234667</v>
      </c>
      <c r="I77" s="62">
        <f t="shared" si="15"/>
        <v>4.2806205807083044</v>
      </c>
      <c r="J77" s="62">
        <f t="shared" si="16"/>
        <v>80.439935430326884</v>
      </c>
      <c r="K77" s="63">
        <f t="shared" si="17"/>
        <v>100</v>
      </c>
    </row>
    <row r="78" spans="1:11" ht="22.5" x14ac:dyDescent="0.2">
      <c r="A78" s="45" t="s">
        <v>100</v>
      </c>
      <c r="B78" s="46" t="s">
        <v>101</v>
      </c>
      <c r="C78" s="47">
        <f>C79+C80</f>
        <v>177871975</v>
      </c>
      <c r="D78" s="47">
        <v>1290680</v>
      </c>
      <c r="E78" s="47">
        <v>1290680</v>
      </c>
      <c r="F78" s="47">
        <v>390373.26</v>
      </c>
      <c r="G78" s="47">
        <v>390373.26</v>
      </c>
      <c r="H78" s="48">
        <f t="shared" si="14"/>
        <v>0.72562302183916261</v>
      </c>
      <c r="I78" s="48">
        <f t="shared" si="15"/>
        <v>100</v>
      </c>
      <c r="J78" s="48">
        <f t="shared" si="16"/>
        <v>30.245549632751729</v>
      </c>
      <c r="K78" s="49">
        <f t="shared" si="17"/>
        <v>100</v>
      </c>
    </row>
    <row r="79" spans="1:11" ht="22.5" x14ac:dyDescent="0.2">
      <c r="A79" s="29" t="s">
        <v>102</v>
      </c>
      <c r="B79" s="30" t="s">
        <v>103</v>
      </c>
      <c r="C79" s="44">
        <v>176569523</v>
      </c>
      <c r="D79" s="44">
        <v>0</v>
      </c>
      <c r="E79" s="44">
        <v>0</v>
      </c>
      <c r="F79" s="44">
        <v>0</v>
      </c>
      <c r="G79" s="44">
        <v>0</v>
      </c>
      <c r="H79" s="32">
        <f t="shared" si="14"/>
        <v>0</v>
      </c>
      <c r="I79" s="32">
        <v>0</v>
      </c>
      <c r="J79" s="32">
        <v>0</v>
      </c>
      <c r="K79" s="33">
        <v>0</v>
      </c>
    </row>
    <row r="80" spans="1:11" ht="45" x14ac:dyDescent="0.2">
      <c r="A80" s="29" t="s">
        <v>104</v>
      </c>
      <c r="B80" s="30" t="s">
        <v>105</v>
      </c>
      <c r="C80" s="44">
        <v>1302452</v>
      </c>
      <c r="D80" s="44">
        <v>1290680</v>
      </c>
      <c r="E80" s="44">
        <v>1290680</v>
      </c>
      <c r="F80" s="44">
        <v>390373.26</v>
      </c>
      <c r="G80" s="44">
        <v>390373.26</v>
      </c>
      <c r="H80" s="32">
        <f t="shared" si="14"/>
        <v>99.096166307856265</v>
      </c>
      <c r="I80" s="32">
        <f t="shared" si="15"/>
        <v>100</v>
      </c>
      <c r="J80" s="32">
        <f t="shared" si="16"/>
        <v>30.245549632751729</v>
      </c>
      <c r="K80" s="33">
        <f t="shared" si="17"/>
        <v>100</v>
      </c>
    </row>
    <row r="81" spans="1:11" ht="23.25" thickBot="1" x14ac:dyDescent="0.25">
      <c r="A81" s="64" t="s">
        <v>106</v>
      </c>
      <c r="B81" s="65" t="s">
        <v>107</v>
      </c>
      <c r="C81" s="66">
        <f>C82</f>
        <v>116985318</v>
      </c>
      <c r="D81" s="66">
        <v>106235318</v>
      </c>
      <c r="E81" s="66">
        <v>3312100</v>
      </c>
      <c r="F81" s="66">
        <v>3312100</v>
      </c>
      <c r="G81" s="66">
        <v>3312100</v>
      </c>
      <c r="H81" s="67">
        <f t="shared" si="14"/>
        <v>90.810812686768088</v>
      </c>
      <c r="I81" s="67">
        <f t="shared" si="15"/>
        <v>3.117701403218843</v>
      </c>
      <c r="J81" s="67">
        <f t="shared" si="16"/>
        <v>100</v>
      </c>
      <c r="K81" s="68">
        <f t="shared" si="17"/>
        <v>100</v>
      </c>
    </row>
    <row r="82" spans="1:11" ht="33.75" x14ac:dyDescent="0.2">
      <c r="A82" s="69" t="s">
        <v>108</v>
      </c>
      <c r="B82" s="70" t="s">
        <v>109</v>
      </c>
      <c r="C82" s="71">
        <v>116985318</v>
      </c>
      <c r="D82" s="71">
        <v>106235318</v>
      </c>
      <c r="E82" s="71">
        <v>3312100</v>
      </c>
      <c r="F82" s="71">
        <v>3312100</v>
      </c>
      <c r="G82" s="71">
        <v>3312100</v>
      </c>
      <c r="H82" s="72">
        <f t="shared" si="14"/>
        <v>90.810812686768088</v>
      </c>
      <c r="I82" s="72">
        <f t="shared" si="15"/>
        <v>3.117701403218843</v>
      </c>
      <c r="J82" s="72">
        <f t="shared" si="16"/>
        <v>100</v>
      </c>
      <c r="K82" s="73">
        <f t="shared" si="17"/>
        <v>100</v>
      </c>
    </row>
    <row r="83" spans="1:11" ht="25.5" customHeight="1" x14ac:dyDescent="0.2">
      <c r="A83" s="60" t="s">
        <v>110</v>
      </c>
      <c r="B83" s="10" t="s">
        <v>111</v>
      </c>
      <c r="C83" s="61">
        <f>C84</f>
        <v>3100000000</v>
      </c>
      <c r="D83" s="61">
        <v>3100000000</v>
      </c>
      <c r="E83" s="61">
        <v>2338573302</v>
      </c>
      <c r="F83" s="61">
        <v>1564187175.1300001</v>
      </c>
      <c r="G83" s="61">
        <v>1564187175.1199999</v>
      </c>
      <c r="H83" s="62">
        <f t="shared" si="14"/>
        <v>100</v>
      </c>
      <c r="I83" s="62">
        <f t="shared" si="15"/>
        <v>75.437848451612894</v>
      </c>
      <c r="J83" s="62">
        <f t="shared" si="16"/>
        <v>66.886386404577209</v>
      </c>
      <c r="K83" s="63">
        <f t="shared" si="17"/>
        <v>99.999999999360682</v>
      </c>
    </row>
    <row r="84" spans="1:11" ht="33.75" x14ac:dyDescent="0.2">
      <c r="A84" s="60" t="s">
        <v>112</v>
      </c>
      <c r="B84" s="10" t="s">
        <v>113</v>
      </c>
      <c r="C84" s="61">
        <f>C85+C87</f>
        <v>3100000000</v>
      </c>
      <c r="D84" s="61">
        <v>3100000000</v>
      </c>
      <c r="E84" s="61">
        <v>2338573302</v>
      </c>
      <c r="F84" s="61">
        <v>1564187175.1300001</v>
      </c>
      <c r="G84" s="61">
        <v>1564187175.1199999</v>
      </c>
      <c r="H84" s="62">
        <f t="shared" si="14"/>
        <v>100</v>
      </c>
      <c r="I84" s="62">
        <f t="shared" si="15"/>
        <v>75.437848451612894</v>
      </c>
      <c r="J84" s="62">
        <f t="shared" si="16"/>
        <v>66.886386404577209</v>
      </c>
      <c r="K84" s="63">
        <f t="shared" si="17"/>
        <v>99.999999999360682</v>
      </c>
    </row>
    <row r="85" spans="1:11" ht="22.5" x14ac:dyDescent="0.2">
      <c r="A85" s="45" t="s">
        <v>114</v>
      </c>
      <c r="B85" s="46" t="s">
        <v>115</v>
      </c>
      <c r="C85" s="47">
        <f>C86</f>
        <v>900000000</v>
      </c>
      <c r="D85" s="47">
        <v>900000000</v>
      </c>
      <c r="E85" s="47">
        <v>850000000</v>
      </c>
      <c r="F85" s="47">
        <v>75613873.129999995</v>
      </c>
      <c r="G85" s="47">
        <v>75613873.120000005</v>
      </c>
      <c r="H85" s="48">
        <f t="shared" si="14"/>
        <v>100</v>
      </c>
      <c r="I85" s="48">
        <f t="shared" si="15"/>
        <v>94.444444444444443</v>
      </c>
      <c r="J85" s="48">
        <f t="shared" si="16"/>
        <v>8.8957497799999992</v>
      </c>
      <c r="K85" s="49">
        <f t="shared" si="17"/>
        <v>99.999999986774924</v>
      </c>
    </row>
    <row r="86" spans="1:11" ht="22.5" x14ac:dyDescent="0.2">
      <c r="A86" s="29" t="s">
        <v>116</v>
      </c>
      <c r="B86" s="30" t="s">
        <v>117</v>
      </c>
      <c r="C86" s="44">
        <v>900000000</v>
      </c>
      <c r="D86" s="44">
        <v>900000000</v>
      </c>
      <c r="E86" s="44">
        <v>850000000</v>
      </c>
      <c r="F86" s="44">
        <v>75613873.129999995</v>
      </c>
      <c r="G86" s="44">
        <v>75613873.120000005</v>
      </c>
      <c r="H86" s="32">
        <f t="shared" si="14"/>
        <v>100</v>
      </c>
      <c r="I86" s="32">
        <f t="shared" si="15"/>
        <v>94.444444444444443</v>
      </c>
      <c r="J86" s="32">
        <f t="shared" si="16"/>
        <v>8.8957497799999992</v>
      </c>
      <c r="K86" s="33">
        <f t="shared" si="17"/>
        <v>99.999999986774924</v>
      </c>
    </row>
    <row r="87" spans="1:11" ht="33.75" x14ac:dyDescent="0.2">
      <c r="A87" s="45" t="s">
        <v>118</v>
      </c>
      <c r="B87" s="46" t="s">
        <v>119</v>
      </c>
      <c r="C87" s="47">
        <f>C88</f>
        <v>2200000000</v>
      </c>
      <c r="D87" s="47">
        <v>2200000000</v>
      </c>
      <c r="E87" s="47">
        <v>1488573302</v>
      </c>
      <c r="F87" s="47">
        <v>1488573302</v>
      </c>
      <c r="G87" s="47">
        <v>1488573302</v>
      </c>
      <c r="H87" s="48">
        <f t="shared" si="14"/>
        <v>100</v>
      </c>
      <c r="I87" s="48">
        <f t="shared" si="15"/>
        <v>67.662422818181824</v>
      </c>
      <c r="J87" s="48">
        <f t="shared" si="16"/>
        <v>100</v>
      </c>
      <c r="K87" s="49">
        <f t="shared" si="17"/>
        <v>100</v>
      </c>
    </row>
    <row r="88" spans="1:11" ht="22.5" x14ac:dyDescent="0.2">
      <c r="A88" s="29" t="s">
        <v>120</v>
      </c>
      <c r="B88" s="30" t="s">
        <v>121</v>
      </c>
      <c r="C88" s="44">
        <v>2200000000</v>
      </c>
      <c r="D88" s="44">
        <v>2200000000</v>
      </c>
      <c r="E88" s="44">
        <v>1488573302</v>
      </c>
      <c r="F88" s="44">
        <v>1488573302</v>
      </c>
      <c r="G88" s="44">
        <v>1488573302</v>
      </c>
      <c r="H88" s="32">
        <f t="shared" si="14"/>
        <v>100</v>
      </c>
      <c r="I88" s="32">
        <f t="shared" si="15"/>
        <v>67.662422818181824</v>
      </c>
      <c r="J88" s="32">
        <f t="shared" si="16"/>
        <v>100</v>
      </c>
      <c r="K88" s="33">
        <f t="shared" si="17"/>
        <v>100</v>
      </c>
    </row>
    <row r="89" spans="1:11" ht="33.75" x14ac:dyDescent="0.2">
      <c r="A89" s="60" t="s">
        <v>122</v>
      </c>
      <c r="B89" s="10" t="s">
        <v>123</v>
      </c>
      <c r="C89" s="61">
        <f>C90</f>
        <v>937524971</v>
      </c>
      <c r="D89" s="61">
        <v>452700000</v>
      </c>
      <c r="E89" s="61">
        <v>52200000</v>
      </c>
      <c r="F89" s="61">
        <v>9000000</v>
      </c>
      <c r="G89" s="61">
        <v>9000000</v>
      </c>
      <c r="H89" s="62">
        <f t="shared" si="14"/>
        <v>48.286713847966404</v>
      </c>
      <c r="I89" s="62">
        <f t="shared" si="15"/>
        <v>11.530815109343937</v>
      </c>
      <c r="J89" s="62">
        <f t="shared" si="16"/>
        <v>17.241379310344829</v>
      </c>
      <c r="K89" s="63">
        <f t="shared" si="17"/>
        <v>100</v>
      </c>
    </row>
    <row r="90" spans="1:11" ht="33.75" x14ac:dyDescent="0.2">
      <c r="A90" s="60" t="s">
        <v>124</v>
      </c>
      <c r="B90" s="10" t="s">
        <v>125</v>
      </c>
      <c r="C90" s="61">
        <f>C91</f>
        <v>937524971</v>
      </c>
      <c r="D90" s="61">
        <v>452700000</v>
      </c>
      <c r="E90" s="61">
        <v>52200000</v>
      </c>
      <c r="F90" s="61">
        <v>9000000</v>
      </c>
      <c r="G90" s="61">
        <v>9000000</v>
      </c>
      <c r="H90" s="62">
        <f t="shared" si="14"/>
        <v>48.286713847966404</v>
      </c>
      <c r="I90" s="62">
        <f t="shared" si="15"/>
        <v>11.530815109343937</v>
      </c>
      <c r="J90" s="62">
        <f t="shared" si="16"/>
        <v>17.241379310344829</v>
      </c>
      <c r="K90" s="63">
        <f t="shared" si="17"/>
        <v>100</v>
      </c>
    </row>
    <row r="91" spans="1:11" ht="36.75" customHeight="1" x14ac:dyDescent="0.2">
      <c r="A91" s="45" t="s">
        <v>126</v>
      </c>
      <c r="B91" s="46" t="s">
        <v>127</v>
      </c>
      <c r="C91" s="47">
        <f>C92</f>
        <v>937524971</v>
      </c>
      <c r="D91" s="47">
        <v>452700000</v>
      </c>
      <c r="E91" s="47">
        <v>52200000</v>
      </c>
      <c r="F91" s="47">
        <v>9000000</v>
      </c>
      <c r="G91" s="47">
        <v>9000000</v>
      </c>
      <c r="H91" s="48">
        <f t="shared" si="14"/>
        <v>48.286713847966404</v>
      </c>
      <c r="I91" s="48">
        <f t="shared" si="15"/>
        <v>11.530815109343937</v>
      </c>
      <c r="J91" s="48">
        <f t="shared" si="16"/>
        <v>17.241379310344829</v>
      </c>
      <c r="K91" s="49">
        <f t="shared" si="17"/>
        <v>100</v>
      </c>
    </row>
    <row r="92" spans="1:11" x14ac:dyDescent="0.2">
      <c r="A92" s="29" t="s">
        <v>128</v>
      </c>
      <c r="B92" s="30" t="s">
        <v>85</v>
      </c>
      <c r="C92" s="44">
        <v>937524971</v>
      </c>
      <c r="D92" s="44">
        <v>452700000</v>
      </c>
      <c r="E92" s="44">
        <v>52200000</v>
      </c>
      <c r="F92" s="44">
        <v>9000000</v>
      </c>
      <c r="G92" s="44">
        <v>9000000</v>
      </c>
      <c r="H92" s="32">
        <f t="shared" si="14"/>
        <v>48.286713847966404</v>
      </c>
      <c r="I92" s="32">
        <f t="shared" si="15"/>
        <v>11.530815109343937</v>
      </c>
      <c r="J92" s="32">
        <f t="shared" si="16"/>
        <v>17.241379310344829</v>
      </c>
      <c r="K92" s="33">
        <f t="shared" si="17"/>
        <v>100</v>
      </c>
    </row>
    <row r="93" spans="1:11" x14ac:dyDescent="0.2">
      <c r="A93" s="60" t="s">
        <v>129</v>
      </c>
      <c r="B93" s="10" t="s">
        <v>130</v>
      </c>
      <c r="C93" s="61">
        <f>C94+C112</f>
        <v>12866368418</v>
      </c>
      <c r="D93" s="61">
        <v>10880590905</v>
      </c>
      <c r="E93" s="61">
        <v>8872932980</v>
      </c>
      <c r="F93" s="61">
        <v>6644813866.7700005</v>
      </c>
      <c r="G93" s="61">
        <v>6105881184.7700005</v>
      </c>
      <c r="H93" s="62">
        <f t="shared" si="14"/>
        <v>84.566138256837846</v>
      </c>
      <c r="I93" s="62">
        <f t="shared" si="15"/>
        <v>81.548263853230495</v>
      </c>
      <c r="J93" s="62">
        <f t="shared" si="16"/>
        <v>74.888583986239027</v>
      </c>
      <c r="K93" s="63">
        <f t="shared" si="17"/>
        <v>91.889423950682129</v>
      </c>
    </row>
    <row r="94" spans="1:11" ht="22.5" x14ac:dyDescent="0.2">
      <c r="A94" s="60" t="s">
        <v>131</v>
      </c>
      <c r="B94" s="10" t="s">
        <v>132</v>
      </c>
      <c r="C94" s="61">
        <f>C95+C98+C100</f>
        <v>2741042695</v>
      </c>
      <c r="D94" s="61">
        <v>1405343516</v>
      </c>
      <c r="E94" s="61">
        <v>1354764821</v>
      </c>
      <c r="F94" s="61">
        <v>1354764821</v>
      </c>
      <c r="G94" s="61">
        <v>1344099431</v>
      </c>
      <c r="H94" s="62">
        <f t="shared" si="14"/>
        <v>51.270398617413726</v>
      </c>
      <c r="I94" s="62">
        <f t="shared" si="15"/>
        <v>96.400972828055515</v>
      </c>
      <c r="J94" s="62">
        <f t="shared" si="16"/>
        <v>100</v>
      </c>
      <c r="K94" s="63">
        <f t="shared" si="17"/>
        <v>99.212749708681727</v>
      </c>
    </row>
    <row r="95" spans="1:11" ht="33.75" x14ac:dyDescent="0.2">
      <c r="A95" s="45" t="s">
        <v>133</v>
      </c>
      <c r="B95" s="46" t="s">
        <v>134</v>
      </c>
      <c r="C95" s="47">
        <f>C96+C97</f>
        <v>467051757</v>
      </c>
      <c r="D95" s="47">
        <v>38280860</v>
      </c>
      <c r="E95" s="47">
        <v>38280860</v>
      </c>
      <c r="F95" s="47">
        <v>38280860</v>
      </c>
      <c r="G95" s="47">
        <v>38280860</v>
      </c>
      <c r="H95" s="48">
        <f t="shared" si="14"/>
        <v>8.1962779127282026</v>
      </c>
      <c r="I95" s="48">
        <f t="shared" si="15"/>
        <v>100</v>
      </c>
      <c r="J95" s="48">
        <f t="shared" si="16"/>
        <v>100</v>
      </c>
      <c r="K95" s="49">
        <f t="shared" si="17"/>
        <v>100</v>
      </c>
    </row>
    <row r="96" spans="1:11" ht="22.5" x14ac:dyDescent="0.2">
      <c r="A96" s="29" t="s">
        <v>135</v>
      </c>
      <c r="B96" s="30" t="s">
        <v>9</v>
      </c>
      <c r="C96" s="44">
        <v>428770897</v>
      </c>
      <c r="D96" s="44">
        <v>0</v>
      </c>
      <c r="E96" s="44">
        <v>0</v>
      </c>
      <c r="F96" s="44">
        <v>0</v>
      </c>
      <c r="G96" s="44">
        <v>0</v>
      </c>
      <c r="H96" s="32">
        <f t="shared" si="14"/>
        <v>0</v>
      </c>
      <c r="I96" s="32">
        <v>0</v>
      </c>
      <c r="J96" s="32">
        <v>0</v>
      </c>
      <c r="K96" s="33">
        <v>0</v>
      </c>
    </row>
    <row r="97" spans="1:11" x14ac:dyDescent="0.2">
      <c r="A97" s="29" t="s">
        <v>136</v>
      </c>
      <c r="B97" s="30" t="s">
        <v>19</v>
      </c>
      <c r="C97" s="44">
        <v>38280860</v>
      </c>
      <c r="D97" s="44">
        <v>38280860</v>
      </c>
      <c r="E97" s="44">
        <v>38280860</v>
      </c>
      <c r="F97" s="44">
        <v>38280860</v>
      </c>
      <c r="G97" s="44">
        <v>38280860</v>
      </c>
      <c r="H97" s="32">
        <f t="shared" si="14"/>
        <v>100</v>
      </c>
      <c r="I97" s="32">
        <f t="shared" si="15"/>
        <v>100</v>
      </c>
      <c r="J97" s="32">
        <f t="shared" si="16"/>
        <v>100</v>
      </c>
      <c r="K97" s="33">
        <f t="shared" si="17"/>
        <v>100</v>
      </c>
    </row>
    <row r="98" spans="1:11" ht="22.5" x14ac:dyDescent="0.2">
      <c r="A98" s="45" t="s">
        <v>137</v>
      </c>
      <c r="B98" s="46" t="s">
        <v>138</v>
      </c>
      <c r="C98" s="47">
        <f>C99</f>
        <v>400000000</v>
      </c>
      <c r="D98" s="47">
        <v>293187298</v>
      </c>
      <c r="E98" s="47">
        <v>258042239</v>
      </c>
      <c r="F98" s="47">
        <v>258042239</v>
      </c>
      <c r="G98" s="47">
        <v>247376849</v>
      </c>
      <c r="H98" s="48">
        <f t="shared" si="14"/>
        <v>73.2968245</v>
      </c>
      <c r="I98" s="48">
        <f t="shared" si="15"/>
        <v>88.012762067202516</v>
      </c>
      <c r="J98" s="48">
        <f t="shared" si="16"/>
        <v>100</v>
      </c>
      <c r="K98" s="49">
        <f t="shared" si="17"/>
        <v>95.866804581555343</v>
      </c>
    </row>
    <row r="99" spans="1:11" x14ac:dyDescent="0.2">
      <c r="A99" s="29" t="s">
        <v>139</v>
      </c>
      <c r="B99" s="30" t="s">
        <v>47</v>
      </c>
      <c r="C99" s="44">
        <v>400000000</v>
      </c>
      <c r="D99" s="44">
        <v>293187298</v>
      </c>
      <c r="E99" s="44">
        <v>258042239</v>
      </c>
      <c r="F99" s="44">
        <v>258042239</v>
      </c>
      <c r="G99" s="44">
        <v>247376849</v>
      </c>
      <c r="H99" s="32">
        <f t="shared" si="14"/>
        <v>73.2968245</v>
      </c>
      <c r="I99" s="32">
        <f t="shared" si="15"/>
        <v>88.012762067202516</v>
      </c>
      <c r="J99" s="32">
        <f t="shared" si="16"/>
        <v>100</v>
      </c>
      <c r="K99" s="33">
        <f t="shared" si="17"/>
        <v>95.866804581555343</v>
      </c>
    </row>
    <row r="100" spans="1:11" ht="13.5" thickBot="1" x14ac:dyDescent="0.25">
      <c r="A100" s="64" t="s">
        <v>140</v>
      </c>
      <c r="B100" s="65" t="s">
        <v>141</v>
      </c>
      <c r="C100" s="66">
        <f>C101+C102+C103+C104+C105+C106+C107+C108+C109+C110+C111</f>
        <v>1873990938</v>
      </c>
      <c r="D100" s="66">
        <v>1073875358</v>
      </c>
      <c r="E100" s="66">
        <v>1058441722</v>
      </c>
      <c r="F100" s="66">
        <v>1058441722</v>
      </c>
      <c r="G100" s="66">
        <v>1058441722</v>
      </c>
      <c r="H100" s="67">
        <f t="shared" si="14"/>
        <v>57.304191617174197</v>
      </c>
      <c r="I100" s="67">
        <f t="shared" si="15"/>
        <v>98.562809372146901</v>
      </c>
      <c r="J100" s="67">
        <f t="shared" si="16"/>
        <v>100</v>
      </c>
      <c r="K100" s="68">
        <f t="shared" si="17"/>
        <v>100</v>
      </c>
    </row>
    <row r="101" spans="1:11" x14ac:dyDescent="0.2">
      <c r="A101" s="69" t="s">
        <v>142</v>
      </c>
      <c r="B101" s="70" t="s">
        <v>143</v>
      </c>
      <c r="C101" s="71">
        <v>36838000</v>
      </c>
      <c r="D101" s="71">
        <v>20404779</v>
      </c>
      <c r="E101" s="71">
        <v>20404779</v>
      </c>
      <c r="F101" s="71">
        <v>20404779</v>
      </c>
      <c r="G101" s="71">
        <v>20404779</v>
      </c>
      <c r="H101" s="72">
        <f t="shared" si="14"/>
        <v>55.390572235191925</v>
      </c>
      <c r="I101" s="72">
        <f t="shared" si="15"/>
        <v>100</v>
      </c>
      <c r="J101" s="72">
        <f t="shared" si="16"/>
        <v>100</v>
      </c>
      <c r="K101" s="73">
        <f t="shared" si="17"/>
        <v>100</v>
      </c>
    </row>
    <row r="102" spans="1:11" x14ac:dyDescent="0.2">
      <c r="A102" s="29" t="s">
        <v>144</v>
      </c>
      <c r="B102" s="30" t="s">
        <v>145</v>
      </c>
      <c r="C102" s="44">
        <v>291854905</v>
      </c>
      <c r="D102" s="44">
        <v>267202872</v>
      </c>
      <c r="E102" s="44">
        <v>267202872</v>
      </c>
      <c r="F102" s="44">
        <v>267202872</v>
      </c>
      <c r="G102" s="44">
        <v>267202872</v>
      </c>
      <c r="H102" s="32">
        <f t="shared" si="14"/>
        <v>91.553325787003644</v>
      </c>
      <c r="I102" s="32">
        <f t="shared" si="15"/>
        <v>100</v>
      </c>
      <c r="J102" s="32">
        <f t="shared" si="16"/>
        <v>100</v>
      </c>
      <c r="K102" s="33">
        <f t="shared" si="17"/>
        <v>100</v>
      </c>
    </row>
    <row r="103" spans="1:11" x14ac:dyDescent="0.2">
      <c r="A103" s="29" t="s">
        <v>146</v>
      </c>
      <c r="B103" s="30" t="s">
        <v>147</v>
      </c>
      <c r="C103" s="44">
        <v>20000000</v>
      </c>
      <c r="D103" s="44">
        <v>5075518</v>
      </c>
      <c r="E103" s="44">
        <v>5075518</v>
      </c>
      <c r="F103" s="44">
        <v>5075518</v>
      </c>
      <c r="G103" s="44">
        <v>5075518</v>
      </c>
      <c r="H103" s="32">
        <f t="shared" si="14"/>
        <v>25.377590000000001</v>
      </c>
      <c r="I103" s="32">
        <f t="shared" si="15"/>
        <v>100</v>
      </c>
      <c r="J103" s="32">
        <f t="shared" si="16"/>
        <v>100</v>
      </c>
      <c r="K103" s="33">
        <f t="shared" si="17"/>
        <v>100</v>
      </c>
    </row>
    <row r="104" spans="1:11" x14ac:dyDescent="0.2">
      <c r="A104" s="29" t="s">
        <v>148</v>
      </c>
      <c r="B104" s="30" t="s">
        <v>149</v>
      </c>
      <c r="C104" s="44">
        <v>241662899</v>
      </c>
      <c r="D104" s="44">
        <v>295046</v>
      </c>
      <c r="E104" s="44">
        <v>295046</v>
      </c>
      <c r="F104" s="44">
        <v>295046</v>
      </c>
      <c r="G104" s="44">
        <v>295046</v>
      </c>
      <c r="H104" s="32">
        <f t="shared" si="14"/>
        <v>0.12208990342369434</v>
      </c>
      <c r="I104" s="32">
        <f t="shared" si="15"/>
        <v>100</v>
      </c>
      <c r="J104" s="32">
        <f t="shared" si="16"/>
        <v>100</v>
      </c>
      <c r="K104" s="33">
        <f t="shared" si="17"/>
        <v>100</v>
      </c>
    </row>
    <row r="105" spans="1:11" x14ac:dyDescent="0.2">
      <c r="A105" s="29" t="s">
        <v>150</v>
      </c>
      <c r="B105" s="30" t="s">
        <v>151</v>
      </c>
      <c r="C105" s="44">
        <v>133287525</v>
      </c>
      <c r="D105" s="44">
        <v>0</v>
      </c>
      <c r="E105" s="44">
        <v>0</v>
      </c>
      <c r="F105" s="44">
        <v>0</v>
      </c>
      <c r="G105" s="44">
        <v>0</v>
      </c>
      <c r="H105" s="32">
        <f t="shared" si="14"/>
        <v>0</v>
      </c>
      <c r="I105" s="32">
        <v>0</v>
      </c>
      <c r="J105" s="32">
        <v>0</v>
      </c>
      <c r="K105" s="33">
        <v>0</v>
      </c>
    </row>
    <row r="106" spans="1:11" ht="22.5" x14ac:dyDescent="0.2">
      <c r="A106" s="29" t="s">
        <v>152</v>
      </c>
      <c r="B106" s="30" t="s">
        <v>153</v>
      </c>
      <c r="C106" s="44">
        <v>100000000</v>
      </c>
      <c r="D106" s="44">
        <v>13597412</v>
      </c>
      <c r="E106" s="44">
        <v>8697412</v>
      </c>
      <c r="F106" s="44">
        <v>8697412</v>
      </c>
      <c r="G106" s="44">
        <v>8697412</v>
      </c>
      <c r="H106" s="32">
        <f t="shared" si="14"/>
        <v>13.597412</v>
      </c>
      <c r="I106" s="32">
        <f t="shared" si="15"/>
        <v>63.963730745232994</v>
      </c>
      <c r="J106" s="32">
        <f t="shared" si="16"/>
        <v>100</v>
      </c>
      <c r="K106" s="33">
        <f t="shared" si="17"/>
        <v>100</v>
      </c>
    </row>
    <row r="107" spans="1:11" ht="22.5" x14ac:dyDescent="0.2">
      <c r="A107" s="29" t="s">
        <v>154</v>
      </c>
      <c r="B107" s="30" t="s">
        <v>155</v>
      </c>
      <c r="C107" s="44">
        <v>248683237</v>
      </c>
      <c r="D107" s="44">
        <v>248683237</v>
      </c>
      <c r="E107" s="44">
        <v>248683237</v>
      </c>
      <c r="F107" s="44">
        <v>248683237</v>
      </c>
      <c r="G107" s="44">
        <v>248683237</v>
      </c>
      <c r="H107" s="32">
        <f t="shared" si="14"/>
        <v>100</v>
      </c>
      <c r="I107" s="32">
        <f t="shared" si="15"/>
        <v>100</v>
      </c>
      <c r="J107" s="32">
        <f t="shared" si="16"/>
        <v>100</v>
      </c>
      <c r="K107" s="33">
        <f t="shared" si="17"/>
        <v>100</v>
      </c>
    </row>
    <row r="108" spans="1:11" x14ac:dyDescent="0.2">
      <c r="A108" s="29" t="s">
        <v>156</v>
      </c>
      <c r="B108" s="30" t="s">
        <v>157</v>
      </c>
      <c r="C108" s="44">
        <v>458319346</v>
      </c>
      <c r="D108" s="44">
        <v>458319346</v>
      </c>
      <c r="E108" s="44">
        <v>458319346</v>
      </c>
      <c r="F108" s="44">
        <v>458319346</v>
      </c>
      <c r="G108" s="44">
        <v>458319346</v>
      </c>
      <c r="H108" s="32">
        <f t="shared" si="14"/>
        <v>100</v>
      </c>
      <c r="I108" s="32">
        <f t="shared" si="15"/>
        <v>100</v>
      </c>
      <c r="J108" s="32">
        <f t="shared" si="16"/>
        <v>100</v>
      </c>
      <c r="K108" s="33">
        <f t="shared" si="17"/>
        <v>100</v>
      </c>
    </row>
    <row r="109" spans="1:11" ht="14.25" customHeight="1" x14ac:dyDescent="0.2">
      <c r="A109" s="29" t="s">
        <v>158</v>
      </c>
      <c r="B109" s="30" t="s">
        <v>159</v>
      </c>
      <c r="C109" s="44">
        <v>40000000</v>
      </c>
      <c r="D109" s="44">
        <v>39229876</v>
      </c>
      <c r="E109" s="44">
        <v>39229876</v>
      </c>
      <c r="F109" s="44">
        <v>39229876</v>
      </c>
      <c r="G109" s="44">
        <v>39229876</v>
      </c>
      <c r="H109" s="32">
        <f t="shared" si="14"/>
        <v>98.074690000000004</v>
      </c>
      <c r="I109" s="32">
        <f t="shared" si="15"/>
        <v>100</v>
      </c>
      <c r="J109" s="32">
        <f t="shared" si="16"/>
        <v>100</v>
      </c>
      <c r="K109" s="33">
        <f t="shared" si="17"/>
        <v>100</v>
      </c>
    </row>
    <row r="110" spans="1:11" ht="22.5" x14ac:dyDescent="0.2">
      <c r="A110" s="29" t="s">
        <v>160</v>
      </c>
      <c r="B110" s="30" t="s">
        <v>161</v>
      </c>
      <c r="C110" s="44">
        <v>31720835</v>
      </c>
      <c r="D110" s="44">
        <v>21067272</v>
      </c>
      <c r="E110" s="44">
        <v>10533636</v>
      </c>
      <c r="F110" s="44">
        <v>10533636</v>
      </c>
      <c r="G110" s="44">
        <v>10533636</v>
      </c>
      <c r="H110" s="32">
        <f t="shared" si="14"/>
        <v>66.414619917792209</v>
      </c>
      <c r="I110" s="32">
        <f t="shared" si="15"/>
        <v>50</v>
      </c>
      <c r="J110" s="32">
        <f t="shared" si="16"/>
        <v>100</v>
      </c>
      <c r="K110" s="33">
        <f t="shared" si="17"/>
        <v>100</v>
      </c>
    </row>
    <row r="111" spans="1:11" ht="13.5" customHeight="1" x14ac:dyDescent="0.2">
      <c r="A111" s="29" t="s">
        <v>162</v>
      </c>
      <c r="B111" s="30" t="s">
        <v>163</v>
      </c>
      <c r="C111" s="44">
        <v>271624191</v>
      </c>
      <c r="D111" s="44">
        <v>0</v>
      </c>
      <c r="E111" s="44">
        <v>0</v>
      </c>
      <c r="F111" s="44">
        <v>0</v>
      </c>
      <c r="G111" s="44">
        <v>0</v>
      </c>
      <c r="H111" s="32">
        <f t="shared" si="14"/>
        <v>0</v>
      </c>
      <c r="I111" s="32">
        <v>0</v>
      </c>
      <c r="J111" s="32">
        <v>0</v>
      </c>
      <c r="K111" s="33">
        <v>0</v>
      </c>
    </row>
    <row r="112" spans="1:11" ht="23.25" customHeight="1" x14ac:dyDescent="0.2">
      <c r="A112" s="60" t="s">
        <v>164</v>
      </c>
      <c r="B112" s="10" t="s">
        <v>165</v>
      </c>
      <c r="C112" s="61">
        <f>C113+C122+C126+C135</f>
        <v>10125325723</v>
      </c>
      <c r="D112" s="61">
        <v>9475247389</v>
      </c>
      <c r="E112" s="61">
        <v>7518168159</v>
      </c>
      <c r="F112" s="61">
        <v>5290049045.7700005</v>
      </c>
      <c r="G112" s="61">
        <v>4761781753.7700005</v>
      </c>
      <c r="H112" s="62">
        <f t="shared" si="14"/>
        <v>93.579679787255373</v>
      </c>
      <c r="I112" s="62">
        <f t="shared" si="15"/>
        <v>79.345349523306254</v>
      </c>
      <c r="J112" s="62">
        <f t="shared" si="16"/>
        <v>70.363537152827334</v>
      </c>
      <c r="K112" s="63">
        <f t="shared" si="17"/>
        <v>90.01394339770043</v>
      </c>
    </row>
    <row r="113" spans="1:11" ht="22.5" x14ac:dyDescent="0.2">
      <c r="A113" s="45" t="s">
        <v>166</v>
      </c>
      <c r="B113" s="46" t="s">
        <v>167</v>
      </c>
      <c r="C113" s="47">
        <f>C114+C115+C116+C117+C118+C119+C120+C121</f>
        <v>7537357554</v>
      </c>
      <c r="D113" s="47">
        <v>7536440367</v>
      </c>
      <c r="E113" s="47">
        <v>5946366199</v>
      </c>
      <c r="F113" s="47">
        <v>4252022232.6799998</v>
      </c>
      <c r="G113" s="47">
        <v>3723754940.6799998</v>
      </c>
      <c r="H113" s="48">
        <f t="shared" si="14"/>
        <v>99.987831451627059</v>
      </c>
      <c r="I113" s="48">
        <f t="shared" si="15"/>
        <v>78.901522594639005</v>
      </c>
      <c r="J113" s="48">
        <f t="shared" si="16"/>
        <v>71.506229020928146</v>
      </c>
      <c r="K113" s="49">
        <f t="shared" si="17"/>
        <v>87.576092901399548</v>
      </c>
    </row>
    <row r="114" spans="1:11" ht="22.5" x14ac:dyDescent="0.2">
      <c r="A114" s="29" t="s">
        <v>168</v>
      </c>
      <c r="B114" s="30" t="s">
        <v>169</v>
      </c>
      <c r="C114" s="44">
        <v>522569017</v>
      </c>
      <c r="D114" s="44">
        <v>562569017</v>
      </c>
      <c r="E114" s="44">
        <v>522569017</v>
      </c>
      <c r="F114" s="44">
        <v>139837647.61000001</v>
      </c>
      <c r="G114" s="44">
        <v>139837647.61000001</v>
      </c>
      <c r="H114" s="32">
        <f t="shared" si="14"/>
        <v>107.65449131095349</v>
      </c>
      <c r="I114" s="32">
        <f t="shared" si="15"/>
        <v>92.889761293057489</v>
      </c>
      <c r="J114" s="32">
        <f t="shared" si="16"/>
        <v>26.759651464372986</v>
      </c>
      <c r="K114" s="33">
        <f t="shared" si="17"/>
        <v>100</v>
      </c>
    </row>
    <row r="115" spans="1:11" x14ac:dyDescent="0.2">
      <c r="A115" s="29" t="s">
        <v>170</v>
      </c>
      <c r="B115" s="30" t="s">
        <v>171</v>
      </c>
      <c r="C115" s="44">
        <v>190000000</v>
      </c>
      <c r="D115" s="44">
        <v>190000000</v>
      </c>
      <c r="E115" s="44">
        <v>190000000</v>
      </c>
      <c r="F115" s="44">
        <v>58542934</v>
      </c>
      <c r="G115" s="44">
        <v>58542934</v>
      </c>
      <c r="H115" s="32">
        <f t="shared" si="14"/>
        <v>100</v>
      </c>
      <c r="I115" s="32">
        <f t="shared" si="15"/>
        <v>100</v>
      </c>
      <c r="J115" s="32">
        <f t="shared" si="16"/>
        <v>30.812070526315789</v>
      </c>
      <c r="K115" s="33">
        <f t="shared" si="17"/>
        <v>100</v>
      </c>
    </row>
    <row r="116" spans="1:11" x14ac:dyDescent="0.2">
      <c r="A116" s="29" t="s">
        <v>172</v>
      </c>
      <c r="B116" s="30" t="s">
        <v>173</v>
      </c>
      <c r="C116" s="44">
        <v>2645939721</v>
      </c>
      <c r="D116" s="44">
        <v>2645939721</v>
      </c>
      <c r="E116" s="44">
        <v>2001740553</v>
      </c>
      <c r="F116" s="44">
        <v>1639411217</v>
      </c>
      <c r="G116" s="44">
        <v>1431993192</v>
      </c>
      <c r="H116" s="32">
        <f t="shared" si="14"/>
        <v>100</v>
      </c>
      <c r="I116" s="32">
        <f t="shared" si="15"/>
        <v>75.653293879403535</v>
      </c>
      <c r="J116" s="32">
        <f t="shared" si="16"/>
        <v>81.899285826178698</v>
      </c>
      <c r="K116" s="33">
        <f t="shared" si="17"/>
        <v>87.348017211962258</v>
      </c>
    </row>
    <row r="117" spans="1:11" ht="14.25" customHeight="1" x14ac:dyDescent="0.2">
      <c r="A117" s="29" t="s">
        <v>174</v>
      </c>
      <c r="B117" s="30" t="s">
        <v>175</v>
      </c>
      <c r="C117" s="44">
        <v>3653060854</v>
      </c>
      <c r="D117" s="44">
        <v>3653060854</v>
      </c>
      <c r="E117" s="44">
        <v>2750060854</v>
      </c>
      <c r="F117" s="44">
        <v>2102969063</v>
      </c>
      <c r="G117" s="44">
        <v>1782119796</v>
      </c>
      <c r="H117" s="32">
        <f t="shared" si="14"/>
        <v>100</v>
      </c>
      <c r="I117" s="32">
        <f t="shared" si="15"/>
        <v>75.281003079616369</v>
      </c>
      <c r="J117" s="32">
        <f t="shared" si="16"/>
        <v>76.469910109123717</v>
      </c>
      <c r="K117" s="33">
        <f t="shared" si="17"/>
        <v>84.743034377201383</v>
      </c>
    </row>
    <row r="118" spans="1:11" x14ac:dyDescent="0.2">
      <c r="A118" s="29" t="s">
        <v>176</v>
      </c>
      <c r="B118" s="30" t="s">
        <v>177</v>
      </c>
      <c r="C118" s="44">
        <v>184476709</v>
      </c>
      <c r="D118" s="44">
        <v>184476709</v>
      </c>
      <c r="E118" s="44">
        <v>184476709</v>
      </c>
      <c r="F118" s="44">
        <v>81541740</v>
      </c>
      <c r="G118" s="44">
        <v>81541740</v>
      </c>
      <c r="H118" s="32">
        <f t="shared" si="14"/>
        <v>100</v>
      </c>
      <c r="I118" s="32">
        <f t="shared" si="15"/>
        <v>100</v>
      </c>
      <c r="J118" s="32">
        <f t="shared" si="16"/>
        <v>44.201644989232761</v>
      </c>
      <c r="K118" s="33">
        <f t="shared" si="17"/>
        <v>100</v>
      </c>
    </row>
    <row r="119" spans="1:11" x14ac:dyDescent="0.2">
      <c r="A119" s="29" t="s">
        <v>178</v>
      </c>
      <c r="B119" s="30" t="s">
        <v>179</v>
      </c>
      <c r="C119" s="44">
        <v>143199384</v>
      </c>
      <c r="D119" s="44">
        <v>143199384</v>
      </c>
      <c r="E119" s="44">
        <v>140339384</v>
      </c>
      <c r="F119" s="44">
        <v>93623999.379999995</v>
      </c>
      <c r="G119" s="44">
        <v>93623999.379999995</v>
      </c>
      <c r="H119" s="32">
        <f t="shared" si="14"/>
        <v>100</v>
      </c>
      <c r="I119" s="32">
        <f t="shared" si="15"/>
        <v>98.002784704716333</v>
      </c>
      <c r="J119" s="32">
        <f t="shared" si="16"/>
        <v>66.712562583287379</v>
      </c>
      <c r="K119" s="33">
        <f t="shared" si="17"/>
        <v>100</v>
      </c>
    </row>
    <row r="120" spans="1:11" ht="22.5" x14ac:dyDescent="0.2">
      <c r="A120" s="29" t="s">
        <v>180</v>
      </c>
      <c r="B120" s="30" t="s">
        <v>181</v>
      </c>
      <c r="C120" s="44">
        <v>26000000</v>
      </c>
      <c r="D120" s="44">
        <v>26000000</v>
      </c>
      <c r="E120" s="44">
        <v>26000000</v>
      </c>
      <c r="F120" s="44">
        <v>5391655</v>
      </c>
      <c r="G120" s="44">
        <v>5391655</v>
      </c>
      <c r="H120" s="32">
        <f t="shared" si="14"/>
        <v>100</v>
      </c>
      <c r="I120" s="32">
        <f t="shared" si="15"/>
        <v>100</v>
      </c>
      <c r="J120" s="32">
        <f t="shared" si="16"/>
        <v>20.737134615384615</v>
      </c>
      <c r="K120" s="33">
        <f t="shared" si="17"/>
        <v>100</v>
      </c>
    </row>
    <row r="121" spans="1:11" x14ac:dyDescent="0.2">
      <c r="A121" s="29" t="s">
        <v>182</v>
      </c>
      <c r="B121" s="30" t="s">
        <v>81</v>
      </c>
      <c r="C121" s="44">
        <v>172111869</v>
      </c>
      <c r="D121" s="44">
        <v>131194682</v>
      </c>
      <c r="E121" s="44">
        <v>131179682</v>
      </c>
      <c r="F121" s="44">
        <v>130703976.69</v>
      </c>
      <c r="G121" s="44">
        <v>130703976.69</v>
      </c>
      <c r="H121" s="32">
        <f t="shared" si="14"/>
        <v>76.226400167672338</v>
      </c>
      <c r="I121" s="32">
        <f t="shared" si="15"/>
        <v>99.988566609734988</v>
      </c>
      <c r="J121" s="32">
        <f t="shared" si="16"/>
        <v>99.637363574337684</v>
      </c>
      <c r="K121" s="33">
        <f t="shared" si="17"/>
        <v>100</v>
      </c>
    </row>
    <row r="122" spans="1:11" ht="22.5" x14ac:dyDescent="0.2">
      <c r="A122" s="45" t="s">
        <v>183</v>
      </c>
      <c r="B122" s="46" t="s">
        <v>184</v>
      </c>
      <c r="C122" s="47">
        <f>C123+C124+C125</f>
        <v>1236755749</v>
      </c>
      <c r="D122" s="47">
        <v>1204751893</v>
      </c>
      <c r="E122" s="47">
        <v>1006803262</v>
      </c>
      <c r="F122" s="47">
        <v>574511421.09000003</v>
      </c>
      <c r="G122" s="47">
        <v>574511421.09000003</v>
      </c>
      <c r="H122" s="48">
        <f t="shared" si="14"/>
        <v>97.412273520792013</v>
      </c>
      <c r="I122" s="48">
        <f t="shared" si="15"/>
        <v>83.569344680000441</v>
      </c>
      <c r="J122" s="48">
        <f t="shared" si="16"/>
        <v>57.062928058927966</v>
      </c>
      <c r="K122" s="49">
        <f t="shared" si="17"/>
        <v>100</v>
      </c>
    </row>
    <row r="123" spans="1:11" x14ac:dyDescent="0.2">
      <c r="A123" s="29" t="s">
        <v>185</v>
      </c>
      <c r="B123" s="30" t="s">
        <v>85</v>
      </c>
      <c r="C123" s="44">
        <v>1136755749</v>
      </c>
      <c r="D123" s="44">
        <v>1136291338</v>
      </c>
      <c r="E123" s="44">
        <v>1004211307</v>
      </c>
      <c r="F123" s="44">
        <v>571919466.09000003</v>
      </c>
      <c r="G123" s="44">
        <v>571919466.09000003</v>
      </c>
      <c r="H123" s="32">
        <f t="shared" si="14"/>
        <v>99.959145929069763</v>
      </c>
      <c r="I123" s="32">
        <f t="shared" si="15"/>
        <v>88.376217737215555</v>
      </c>
      <c r="J123" s="32">
        <f t="shared" si="16"/>
        <v>56.952103815536901</v>
      </c>
      <c r="K123" s="33">
        <f t="shared" si="17"/>
        <v>100</v>
      </c>
    </row>
    <row r="124" spans="1:11" x14ac:dyDescent="0.2">
      <c r="A124" s="29" t="s">
        <v>186</v>
      </c>
      <c r="B124" s="30" t="s">
        <v>187</v>
      </c>
      <c r="C124" s="44">
        <v>65000000</v>
      </c>
      <c r="D124" s="44">
        <v>55144555</v>
      </c>
      <c r="E124" s="44">
        <v>2591955</v>
      </c>
      <c r="F124" s="44">
        <v>2591955</v>
      </c>
      <c r="G124" s="44">
        <v>2591955</v>
      </c>
      <c r="H124" s="32">
        <f t="shared" si="14"/>
        <v>84.83777692307693</v>
      </c>
      <c r="I124" s="32">
        <f t="shared" si="15"/>
        <v>4.7002918057820944</v>
      </c>
      <c r="J124" s="32">
        <f t="shared" si="16"/>
        <v>100</v>
      </c>
      <c r="K124" s="33">
        <f t="shared" si="17"/>
        <v>100</v>
      </c>
    </row>
    <row r="125" spans="1:11" x14ac:dyDescent="0.2">
      <c r="A125" s="29" t="s">
        <v>188</v>
      </c>
      <c r="B125" s="30" t="s">
        <v>189</v>
      </c>
      <c r="C125" s="44">
        <v>35000000</v>
      </c>
      <c r="D125" s="44">
        <v>13316000</v>
      </c>
      <c r="E125" s="44">
        <v>0</v>
      </c>
      <c r="F125" s="44">
        <v>0</v>
      </c>
      <c r="G125" s="44">
        <v>0</v>
      </c>
      <c r="H125" s="32">
        <f t="shared" si="14"/>
        <v>38.04571428571429</v>
      </c>
      <c r="I125" s="32">
        <f t="shared" si="15"/>
        <v>0</v>
      </c>
      <c r="J125" s="32">
        <v>0</v>
      </c>
      <c r="K125" s="33">
        <v>0</v>
      </c>
    </row>
    <row r="126" spans="1:11" ht="23.25" customHeight="1" x14ac:dyDescent="0.2">
      <c r="A126" s="45" t="s">
        <v>190</v>
      </c>
      <c r="B126" s="46" t="s">
        <v>191</v>
      </c>
      <c r="C126" s="47">
        <f>C127+C128+C129+C130+C131+C132+C133+C134</f>
        <v>1001212420</v>
      </c>
      <c r="D126" s="47">
        <v>502599129</v>
      </c>
      <c r="E126" s="47">
        <v>393344798</v>
      </c>
      <c r="F126" s="47">
        <v>393344798</v>
      </c>
      <c r="G126" s="47">
        <v>393344798</v>
      </c>
      <c r="H126" s="48">
        <f t="shared" si="14"/>
        <v>50.199050567111428</v>
      </c>
      <c r="I126" s="48">
        <f t="shared" si="15"/>
        <v>78.262132841857749</v>
      </c>
      <c r="J126" s="48">
        <f t="shared" si="16"/>
        <v>100</v>
      </c>
      <c r="K126" s="49">
        <f t="shared" si="17"/>
        <v>100</v>
      </c>
    </row>
    <row r="127" spans="1:11" x14ac:dyDescent="0.2">
      <c r="A127" s="29" t="s">
        <v>192</v>
      </c>
      <c r="B127" s="30" t="s">
        <v>193</v>
      </c>
      <c r="C127" s="44">
        <v>65000000</v>
      </c>
      <c r="D127" s="44">
        <v>27161502</v>
      </c>
      <c r="E127" s="44">
        <v>27161502</v>
      </c>
      <c r="F127" s="44">
        <v>27161502</v>
      </c>
      <c r="G127" s="44">
        <v>27161502</v>
      </c>
      <c r="H127" s="32">
        <f t="shared" si="14"/>
        <v>41.786926153846153</v>
      </c>
      <c r="I127" s="32">
        <f t="shared" si="15"/>
        <v>100</v>
      </c>
      <c r="J127" s="32">
        <f t="shared" si="16"/>
        <v>100</v>
      </c>
      <c r="K127" s="33">
        <f t="shared" si="17"/>
        <v>100</v>
      </c>
    </row>
    <row r="128" spans="1:11" ht="23.25" thickBot="1" x14ac:dyDescent="0.25">
      <c r="A128" s="50" t="s">
        <v>194</v>
      </c>
      <c r="B128" s="51" t="s">
        <v>195</v>
      </c>
      <c r="C128" s="52">
        <v>119790100</v>
      </c>
      <c r="D128" s="52">
        <v>57939566</v>
      </c>
      <c r="E128" s="52">
        <v>57939566</v>
      </c>
      <c r="F128" s="52">
        <v>57939566</v>
      </c>
      <c r="G128" s="52">
        <v>57939566</v>
      </c>
      <c r="H128" s="53">
        <f t="shared" si="14"/>
        <v>48.367574615932369</v>
      </c>
      <c r="I128" s="53">
        <f t="shared" si="15"/>
        <v>100</v>
      </c>
      <c r="J128" s="53">
        <f t="shared" si="16"/>
        <v>100</v>
      </c>
      <c r="K128" s="54">
        <f t="shared" si="17"/>
        <v>100</v>
      </c>
    </row>
    <row r="129" spans="1:11" x14ac:dyDescent="0.2">
      <c r="A129" s="69" t="s">
        <v>196</v>
      </c>
      <c r="B129" s="70" t="s">
        <v>197</v>
      </c>
      <c r="C129" s="71">
        <v>25000000</v>
      </c>
      <c r="D129" s="71">
        <v>0</v>
      </c>
      <c r="E129" s="71">
        <v>0</v>
      </c>
      <c r="F129" s="71">
        <v>0</v>
      </c>
      <c r="G129" s="71">
        <v>0</v>
      </c>
      <c r="H129" s="72">
        <f t="shared" si="14"/>
        <v>0</v>
      </c>
      <c r="I129" s="72">
        <v>0</v>
      </c>
      <c r="J129" s="72">
        <v>0</v>
      </c>
      <c r="K129" s="73">
        <v>0</v>
      </c>
    </row>
    <row r="130" spans="1:11" x14ac:dyDescent="0.2">
      <c r="A130" s="29" t="s">
        <v>198</v>
      </c>
      <c r="B130" s="30" t="s">
        <v>199</v>
      </c>
      <c r="C130" s="44">
        <v>348000000</v>
      </c>
      <c r="D130" s="44">
        <v>135799675</v>
      </c>
      <c r="E130" s="44">
        <v>135799675</v>
      </c>
      <c r="F130" s="44">
        <v>135799675</v>
      </c>
      <c r="G130" s="44">
        <v>135799675</v>
      </c>
      <c r="H130" s="32">
        <f t="shared" si="14"/>
        <v>39.022895114942528</v>
      </c>
      <c r="I130" s="32">
        <f t="shared" si="15"/>
        <v>100</v>
      </c>
      <c r="J130" s="32">
        <f t="shared" si="16"/>
        <v>100</v>
      </c>
      <c r="K130" s="33">
        <f t="shared" si="17"/>
        <v>100</v>
      </c>
    </row>
    <row r="131" spans="1:11" ht="22.5" x14ac:dyDescent="0.2">
      <c r="A131" s="29" t="s">
        <v>200</v>
      </c>
      <c r="B131" s="30" t="s">
        <v>201</v>
      </c>
      <c r="C131" s="44">
        <v>184209900</v>
      </c>
      <c r="D131" s="44">
        <v>139209900</v>
      </c>
      <c r="E131" s="44">
        <v>121224517</v>
      </c>
      <c r="F131" s="44">
        <v>121224517</v>
      </c>
      <c r="G131" s="44">
        <v>121224517</v>
      </c>
      <c r="H131" s="32">
        <f t="shared" si="14"/>
        <v>75.571345514003312</v>
      </c>
      <c r="I131" s="32">
        <f t="shared" si="15"/>
        <v>87.080385087554831</v>
      </c>
      <c r="J131" s="32">
        <f t="shared" si="16"/>
        <v>100</v>
      </c>
      <c r="K131" s="33">
        <f t="shared" si="17"/>
        <v>100</v>
      </c>
    </row>
    <row r="132" spans="1:11" ht="22.5" x14ac:dyDescent="0.2">
      <c r="A132" s="29" t="s">
        <v>202</v>
      </c>
      <c r="B132" s="30" t="s">
        <v>203</v>
      </c>
      <c r="C132" s="44">
        <v>1000000</v>
      </c>
      <c r="D132" s="44">
        <v>1000000</v>
      </c>
      <c r="E132" s="44">
        <v>1000000</v>
      </c>
      <c r="F132" s="44">
        <v>1000000</v>
      </c>
      <c r="G132" s="44">
        <v>1000000</v>
      </c>
      <c r="H132" s="32">
        <f t="shared" si="14"/>
        <v>100</v>
      </c>
      <c r="I132" s="32">
        <f t="shared" si="15"/>
        <v>100</v>
      </c>
      <c r="J132" s="32">
        <f t="shared" si="16"/>
        <v>100</v>
      </c>
      <c r="K132" s="33">
        <f t="shared" si="17"/>
        <v>100</v>
      </c>
    </row>
    <row r="133" spans="1:11" ht="22.5" x14ac:dyDescent="0.2">
      <c r="A133" s="29" t="s">
        <v>204</v>
      </c>
      <c r="B133" s="30" t="s">
        <v>205</v>
      </c>
      <c r="C133" s="44">
        <v>58212420</v>
      </c>
      <c r="D133" s="44">
        <v>58212419</v>
      </c>
      <c r="E133" s="44">
        <v>0</v>
      </c>
      <c r="F133" s="44">
        <v>0</v>
      </c>
      <c r="G133" s="44">
        <v>0</v>
      </c>
      <c r="H133" s="32">
        <f t="shared" si="14"/>
        <v>99.999998282153541</v>
      </c>
      <c r="I133" s="32">
        <f t="shared" si="15"/>
        <v>0</v>
      </c>
      <c r="J133" s="32">
        <v>0</v>
      </c>
      <c r="K133" s="33">
        <v>0</v>
      </c>
    </row>
    <row r="134" spans="1:11" x14ac:dyDescent="0.2">
      <c r="A134" s="29" t="s">
        <v>206</v>
      </c>
      <c r="B134" s="30" t="s">
        <v>207</v>
      </c>
      <c r="C134" s="44">
        <v>200000000</v>
      </c>
      <c r="D134" s="44">
        <v>83276067</v>
      </c>
      <c r="E134" s="44">
        <v>50219538</v>
      </c>
      <c r="F134" s="44">
        <v>50219538</v>
      </c>
      <c r="G134" s="44">
        <v>50219538</v>
      </c>
      <c r="H134" s="32">
        <f t="shared" si="14"/>
        <v>41.638033499999999</v>
      </c>
      <c r="I134" s="32">
        <f t="shared" si="15"/>
        <v>60.30488687704235</v>
      </c>
      <c r="J134" s="32">
        <f t="shared" si="16"/>
        <v>100</v>
      </c>
      <c r="K134" s="33">
        <f t="shared" si="17"/>
        <v>100</v>
      </c>
    </row>
    <row r="135" spans="1:11" ht="22.5" x14ac:dyDescent="0.2">
      <c r="A135" s="45" t="s">
        <v>208</v>
      </c>
      <c r="B135" s="46" t="s">
        <v>209</v>
      </c>
      <c r="C135" s="47">
        <f>C136+C137+C138</f>
        <v>350000000</v>
      </c>
      <c r="D135" s="47">
        <v>231456000</v>
      </c>
      <c r="E135" s="47">
        <v>171653900</v>
      </c>
      <c r="F135" s="47">
        <v>70170594</v>
      </c>
      <c r="G135" s="47">
        <v>70170594</v>
      </c>
      <c r="H135" s="48">
        <f t="shared" si="14"/>
        <v>66.130285714285719</v>
      </c>
      <c r="I135" s="48">
        <f t="shared" si="15"/>
        <v>74.162648624360571</v>
      </c>
      <c r="J135" s="48">
        <f t="shared" si="16"/>
        <v>40.87911431083127</v>
      </c>
      <c r="K135" s="49">
        <f t="shared" si="17"/>
        <v>100</v>
      </c>
    </row>
    <row r="136" spans="1:11" x14ac:dyDescent="0.2">
      <c r="A136" s="29" t="s">
        <v>210</v>
      </c>
      <c r="B136" s="30" t="s">
        <v>211</v>
      </c>
      <c r="C136" s="44">
        <v>100000000</v>
      </c>
      <c r="D136" s="44">
        <v>60000000</v>
      </c>
      <c r="E136" s="44">
        <v>56197900</v>
      </c>
      <c r="F136" s="44">
        <v>0</v>
      </c>
      <c r="G136" s="44">
        <v>0</v>
      </c>
      <c r="H136" s="32">
        <f t="shared" si="14"/>
        <v>60</v>
      </c>
      <c r="I136" s="32">
        <f t="shared" si="15"/>
        <v>93.663166666666669</v>
      </c>
      <c r="J136" s="32">
        <f t="shared" si="16"/>
        <v>0</v>
      </c>
      <c r="K136" s="33">
        <v>0</v>
      </c>
    </row>
    <row r="137" spans="1:11" x14ac:dyDescent="0.2">
      <c r="A137" s="29" t="s">
        <v>212</v>
      </c>
      <c r="B137" s="30" t="s">
        <v>213</v>
      </c>
      <c r="C137" s="44">
        <v>30000000</v>
      </c>
      <c r="D137" s="44">
        <v>21506000</v>
      </c>
      <c r="E137" s="44">
        <v>21506000</v>
      </c>
      <c r="F137" s="44">
        <v>795000</v>
      </c>
      <c r="G137" s="44">
        <v>795000</v>
      </c>
      <c r="H137" s="32">
        <f t="shared" si="14"/>
        <v>71.686666666666667</v>
      </c>
      <c r="I137" s="32">
        <f t="shared" si="15"/>
        <v>100</v>
      </c>
      <c r="J137" s="32">
        <f t="shared" si="16"/>
        <v>3.6966427973588769</v>
      </c>
      <c r="K137" s="33">
        <f t="shared" si="17"/>
        <v>100</v>
      </c>
    </row>
    <row r="138" spans="1:11" ht="22.5" x14ac:dyDescent="0.2">
      <c r="A138" s="29" t="s">
        <v>214</v>
      </c>
      <c r="B138" s="30" t="s">
        <v>215</v>
      </c>
      <c r="C138" s="44">
        <v>220000000</v>
      </c>
      <c r="D138" s="44">
        <v>149950000</v>
      </c>
      <c r="E138" s="44">
        <v>93950000</v>
      </c>
      <c r="F138" s="44">
        <v>69375594</v>
      </c>
      <c r="G138" s="44">
        <v>69375594</v>
      </c>
      <c r="H138" s="32">
        <f t="shared" si="14"/>
        <v>68.159090909090907</v>
      </c>
      <c r="I138" s="32">
        <f t="shared" si="15"/>
        <v>62.654218072690895</v>
      </c>
      <c r="J138" s="32">
        <f t="shared" si="16"/>
        <v>73.843101649813732</v>
      </c>
      <c r="K138" s="33">
        <f t="shared" si="17"/>
        <v>100</v>
      </c>
    </row>
    <row r="139" spans="1:11" x14ac:dyDescent="0.2">
      <c r="A139" s="29"/>
      <c r="B139" s="30"/>
      <c r="C139" s="44"/>
      <c r="D139" s="44"/>
      <c r="E139" s="44"/>
      <c r="F139" s="44"/>
      <c r="G139" s="44"/>
      <c r="H139" s="32"/>
      <c r="I139" s="32"/>
      <c r="J139" s="32"/>
      <c r="K139" s="33"/>
    </row>
    <row r="140" spans="1:11" x14ac:dyDescent="0.2">
      <c r="A140" s="60" t="s">
        <v>216</v>
      </c>
      <c r="B140" s="10" t="s">
        <v>217</v>
      </c>
      <c r="C140" s="61">
        <f>C142+C148</f>
        <v>65001679715</v>
      </c>
      <c r="D140" s="61">
        <v>24257486980</v>
      </c>
      <c r="E140" s="61">
        <v>24189002121</v>
      </c>
      <c r="F140" s="61">
        <v>24189002121</v>
      </c>
      <c r="G140" s="61">
        <v>24189002121</v>
      </c>
      <c r="H140" s="62">
        <f t="shared" si="14"/>
        <v>37.318246368950774</v>
      </c>
      <c r="I140" s="62">
        <f t="shared" si="15"/>
        <v>99.717675375621283</v>
      </c>
      <c r="J140" s="62">
        <f t="shared" si="16"/>
        <v>100</v>
      </c>
      <c r="K140" s="63">
        <f t="shared" si="17"/>
        <v>100</v>
      </c>
    </row>
    <row r="141" spans="1:11" x14ac:dyDescent="0.2">
      <c r="A141" s="60"/>
      <c r="B141" s="10"/>
      <c r="C141" s="61"/>
      <c r="D141" s="61"/>
      <c r="E141" s="61"/>
      <c r="F141" s="61"/>
      <c r="G141" s="61"/>
      <c r="H141" s="62"/>
      <c r="I141" s="62"/>
      <c r="J141" s="62"/>
      <c r="K141" s="63"/>
    </row>
    <row r="142" spans="1:11" x14ac:dyDescent="0.2">
      <c r="A142" s="60" t="s">
        <v>218</v>
      </c>
      <c r="B142" s="10" t="s">
        <v>219</v>
      </c>
      <c r="C142" s="61">
        <f>C143+C146</f>
        <v>46141083947</v>
      </c>
      <c r="D142" s="61">
        <v>16339602464</v>
      </c>
      <c r="E142" s="61">
        <v>16330824434</v>
      </c>
      <c r="F142" s="61">
        <v>16330824434</v>
      </c>
      <c r="G142" s="61">
        <v>16330824434</v>
      </c>
      <c r="H142" s="62">
        <f t="shared" ref="H142:H207" si="18">D142/C142*100</f>
        <v>35.412264009160474</v>
      </c>
      <c r="I142" s="62">
        <f t="shared" ref="I142:I207" si="19">E142/D142*100</f>
        <v>99.946277579155677</v>
      </c>
      <c r="J142" s="62">
        <f t="shared" ref="J142:J207" si="20">F142/E142*100</f>
        <v>100</v>
      </c>
      <c r="K142" s="63">
        <f t="shared" ref="K142:K207" si="21">G142/F142*100</f>
        <v>100</v>
      </c>
    </row>
    <row r="143" spans="1:11" x14ac:dyDescent="0.2">
      <c r="A143" s="60" t="s">
        <v>220</v>
      </c>
      <c r="B143" s="10" t="s">
        <v>221</v>
      </c>
      <c r="C143" s="61">
        <f>C144+C145</f>
        <v>46066083947</v>
      </c>
      <c r="D143" s="61">
        <v>16339602464</v>
      </c>
      <c r="E143" s="61">
        <v>16330824434</v>
      </c>
      <c r="F143" s="61">
        <v>16330824434</v>
      </c>
      <c r="G143" s="61">
        <v>16330824434</v>
      </c>
      <c r="H143" s="62">
        <f t="shared" si="18"/>
        <v>35.469918569156121</v>
      </c>
      <c r="I143" s="62">
        <f t="shared" si="19"/>
        <v>99.946277579155677</v>
      </c>
      <c r="J143" s="62">
        <f t="shared" si="20"/>
        <v>100</v>
      </c>
      <c r="K143" s="63">
        <f t="shared" si="21"/>
        <v>100</v>
      </c>
    </row>
    <row r="144" spans="1:11" ht="22.5" x14ac:dyDescent="0.2">
      <c r="A144" s="29" t="s">
        <v>222</v>
      </c>
      <c r="B144" s="30" t="s">
        <v>223</v>
      </c>
      <c r="C144" s="44">
        <v>42553470345</v>
      </c>
      <c r="D144" s="44">
        <v>16339602464</v>
      </c>
      <c r="E144" s="44">
        <v>16330824434</v>
      </c>
      <c r="F144" s="44">
        <v>16330824434</v>
      </c>
      <c r="G144" s="44">
        <v>16330824434</v>
      </c>
      <c r="H144" s="32">
        <f t="shared" si="18"/>
        <v>38.397814165396014</v>
      </c>
      <c r="I144" s="32">
        <f t="shared" si="19"/>
        <v>99.946277579155677</v>
      </c>
      <c r="J144" s="32">
        <f t="shared" si="20"/>
        <v>100</v>
      </c>
      <c r="K144" s="33">
        <f t="shared" si="21"/>
        <v>100</v>
      </c>
    </row>
    <row r="145" spans="1:11" ht="22.5" x14ac:dyDescent="0.2">
      <c r="A145" s="29" t="s">
        <v>224</v>
      </c>
      <c r="B145" s="30" t="s">
        <v>225</v>
      </c>
      <c r="C145" s="44">
        <v>3512613602</v>
      </c>
      <c r="D145" s="44">
        <v>0</v>
      </c>
      <c r="E145" s="44">
        <v>0</v>
      </c>
      <c r="F145" s="44">
        <v>0</v>
      </c>
      <c r="G145" s="44">
        <v>0</v>
      </c>
      <c r="H145" s="32">
        <f t="shared" si="18"/>
        <v>0</v>
      </c>
      <c r="I145" s="32">
        <v>0</v>
      </c>
      <c r="J145" s="32">
        <v>0</v>
      </c>
      <c r="K145" s="33">
        <v>0</v>
      </c>
    </row>
    <row r="146" spans="1:11" ht="22.5" x14ac:dyDescent="0.2">
      <c r="A146" s="60" t="s">
        <v>226</v>
      </c>
      <c r="B146" s="10" t="s">
        <v>227</v>
      </c>
      <c r="C146" s="61">
        <f>C147</f>
        <v>75000000</v>
      </c>
      <c r="D146" s="61">
        <v>0</v>
      </c>
      <c r="E146" s="61">
        <v>0</v>
      </c>
      <c r="F146" s="61">
        <v>0</v>
      </c>
      <c r="G146" s="61">
        <v>0</v>
      </c>
      <c r="H146" s="62">
        <f t="shared" si="18"/>
        <v>0</v>
      </c>
      <c r="I146" s="62">
        <v>0</v>
      </c>
      <c r="J146" s="62">
        <v>0</v>
      </c>
      <c r="K146" s="63">
        <v>0</v>
      </c>
    </row>
    <row r="147" spans="1:11" ht="22.5" x14ac:dyDescent="0.2">
      <c r="A147" s="29" t="s">
        <v>228</v>
      </c>
      <c r="B147" s="30" t="s">
        <v>229</v>
      </c>
      <c r="C147" s="44">
        <v>75000000</v>
      </c>
      <c r="D147" s="44">
        <v>0</v>
      </c>
      <c r="E147" s="44">
        <v>0</v>
      </c>
      <c r="F147" s="44">
        <v>0</v>
      </c>
      <c r="G147" s="44">
        <v>0</v>
      </c>
      <c r="H147" s="32">
        <f t="shared" si="18"/>
        <v>0</v>
      </c>
      <c r="I147" s="32">
        <v>0</v>
      </c>
      <c r="J147" s="32">
        <v>0</v>
      </c>
      <c r="K147" s="33">
        <v>0</v>
      </c>
    </row>
    <row r="148" spans="1:11" ht="22.5" x14ac:dyDescent="0.2">
      <c r="A148" s="60" t="s">
        <v>230</v>
      </c>
      <c r="B148" s="10" t="s">
        <v>227</v>
      </c>
      <c r="C148" s="61">
        <f>C149+C151</f>
        <v>18860595768</v>
      </c>
      <c r="D148" s="61">
        <v>7917884516</v>
      </c>
      <c r="E148" s="61">
        <v>7858177687</v>
      </c>
      <c r="F148" s="61">
        <v>7858177687</v>
      </c>
      <c r="G148" s="61">
        <v>7858177687</v>
      </c>
      <c r="H148" s="62">
        <f t="shared" si="18"/>
        <v>41.981094411842228</v>
      </c>
      <c r="I148" s="62">
        <f t="shared" si="19"/>
        <v>99.245924477941699</v>
      </c>
      <c r="J148" s="62">
        <f t="shared" si="20"/>
        <v>100</v>
      </c>
      <c r="K148" s="63">
        <f t="shared" si="21"/>
        <v>100</v>
      </c>
    </row>
    <row r="149" spans="1:11" ht="22.5" x14ac:dyDescent="0.2">
      <c r="A149" s="60" t="s">
        <v>231</v>
      </c>
      <c r="B149" s="10" t="s">
        <v>232</v>
      </c>
      <c r="C149" s="61">
        <f>C150</f>
        <v>18855494436</v>
      </c>
      <c r="D149" s="61">
        <v>7917884516</v>
      </c>
      <c r="E149" s="61">
        <v>7858177687</v>
      </c>
      <c r="F149" s="61">
        <v>7858177687</v>
      </c>
      <c r="G149" s="61">
        <v>7858177687</v>
      </c>
      <c r="H149" s="62">
        <f t="shared" si="18"/>
        <v>41.992452347909357</v>
      </c>
      <c r="I149" s="62">
        <f t="shared" si="19"/>
        <v>99.245924477941699</v>
      </c>
      <c r="J149" s="62">
        <f t="shared" si="20"/>
        <v>100</v>
      </c>
      <c r="K149" s="63">
        <f t="shared" si="21"/>
        <v>100</v>
      </c>
    </row>
    <row r="150" spans="1:11" ht="33.75" x14ac:dyDescent="0.2">
      <c r="A150" s="29" t="s">
        <v>233</v>
      </c>
      <c r="B150" s="30" t="s">
        <v>234</v>
      </c>
      <c r="C150" s="44">
        <v>18855494436</v>
      </c>
      <c r="D150" s="44">
        <v>7917884516</v>
      </c>
      <c r="E150" s="44">
        <v>7858177687</v>
      </c>
      <c r="F150" s="44">
        <v>7858177687</v>
      </c>
      <c r="G150" s="44">
        <v>7858177687</v>
      </c>
      <c r="H150" s="32">
        <f t="shared" si="18"/>
        <v>41.992452347909357</v>
      </c>
      <c r="I150" s="32">
        <f t="shared" si="19"/>
        <v>99.245924477941699</v>
      </c>
      <c r="J150" s="32">
        <f t="shared" si="20"/>
        <v>100</v>
      </c>
      <c r="K150" s="33">
        <f t="shared" si="21"/>
        <v>100</v>
      </c>
    </row>
    <row r="151" spans="1:11" ht="22.5" x14ac:dyDescent="0.2">
      <c r="A151" s="60" t="s">
        <v>235</v>
      </c>
      <c r="B151" s="10" t="s">
        <v>236</v>
      </c>
      <c r="C151" s="61">
        <f>C152</f>
        <v>5101332</v>
      </c>
      <c r="D151" s="61">
        <v>0</v>
      </c>
      <c r="E151" s="61">
        <v>0</v>
      </c>
      <c r="F151" s="61">
        <v>0</v>
      </c>
      <c r="G151" s="61">
        <v>0</v>
      </c>
      <c r="H151" s="62">
        <f t="shared" si="18"/>
        <v>0</v>
      </c>
      <c r="I151" s="62">
        <v>0</v>
      </c>
      <c r="J151" s="62">
        <v>0</v>
      </c>
      <c r="K151" s="63">
        <v>0</v>
      </c>
    </row>
    <row r="152" spans="1:11" ht="24" customHeight="1" x14ac:dyDescent="0.2">
      <c r="A152" s="29" t="s">
        <v>237</v>
      </c>
      <c r="B152" s="30" t="s">
        <v>238</v>
      </c>
      <c r="C152" s="44">
        <v>5101332</v>
      </c>
      <c r="D152" s="44">
        <v>0</v>
      </c>
      <c r="E152" s="44">
        <v>0</v>
      </c>
      <c r="F152" s="44">
        <v>0</v>
      </c>
      <c r="G152" s="44">
        <v>0</v>
      </c>
      <c r="H152" s="32">
        <f t="shared" si="18"/>
        <v>0</v>
      </c>
      <c r="I152" s="32">
        <v>0</v>
      </c>
      <c r="J152" s="32">
        <v>0</v>
      </c>
      <c r="K152" s="33">
        <v>0</v>
      </c>
    </row>
    <row r="153" spans="1:11" ht="13.5" thickBot="1" x14ac:dyDescent="0.25">
      <c r="A153" s="50"/>
      <c r="B153" s="51"/>
      <c r="C153" s="52"/>
      <c r="D153" s="52"/>
      <c r="E153" s="52"/>
      <c r="F153" s="52"/>
      <c r="G153" s="52"/>
      <c r="H153" s="53"/>
      <c r="I153" s="53"/>
      <c r="J153" s="53"/>
      <c r="K153" s="54"/>
    </row>
    <row r="154" spans="1:11" x14ac:dyDescent="0.2">
      <c r="A154" s="55" t="s">
        <v>239</v>
      </c>
      <c r="B154" s="56" t="s">
        <v>240</v>
      </c>
      <c r="C154" s="57">
        <v>46747972175</v>
      </c>
      <c r="D154" s="57">
        <v>20992083108</v>
      </c>
      <c r="E154" s="57">
        <v>15796034704</v>
      </c>
      <c r="F154" s="57">
        <v>7416081332</v>
      </c>
      <c r="G154" s="57">
        <v>7345563332</v>
      </c>
      <c r="H154" s="58">
        <f t="shared" si="18"/>
        <v>44.904799355609697</v>
      </c>
      <c r="I154" s="58">
        <f t="shared" si="19"/>
        <v>75.247580827174758</v>
      </c>
      <c r="J154" s="58">
        <f t="shared" si="20"/>
        <v>46.949006323226421</v>
      </c>
      <c r="K154" s="59">
        <f t="shared" si="21"/>
        <v>99.049120460751709</v>
      </c>
    </row>
    <row r="155" spans="1:11" x14ac:dyDescent="0.2">
      <c r="A155" s="60"/>
      <c r="B155" s="10"/>
      <c r="C155" s="61"/>
      <c r="D155" s="61"/>
      <c r="E155" s="61"/>
      <c r="F155" s="61"/>
      <c r="G155" s="61"/>
      <c r="H155" s="62"/>
      <c r="I155" s="62"/>
      <c r="J155" s="62"/>
      <c r="K155" s="63"/>
    </row>
    <row r="156" spans="1:11" ht="22.5" x14ac:dyDescent="0.2">
      <c r="A156" s="60" t="s">
        <v>241</v>
      </c>
      <c r="B156" s="10" t="s">
        <v>242</v>
      </c>
      <c r="C156" s="61">
        <f>C157+C160+C172</f>
        <v>7505680123</v>
      </c>
      <c r="D156" s="61">
        <v>1636336055</v>
      </c>
      <c r="E156" s="61">
        <v>996345110</v>
      </c>
      <c r="F156" s="61">
        <v>443767166.56999999</v>
      </c>
      <c r="G156" s="61">
        <v>433527166.56999999</v>
      </c>
      <c r="H156" s="62">
        <f t="shared" si="18"/>
        <v>21.801302855762536</v>
      </c>
      <c r="I156" s="62">
        <f t="shared" si="19"/>
        <v>60.888783019573566</v>
      </c>
      <c r="J156" s="62">
        <f t="shared" si="20"/>
        <v>44.539503643471484</v>
      </c>
      <c r="K156" s="63">
        <f t="shared" si="21"/>
        <v>97.692483632994339</v>
      </c>
    </row>
    <row r="157" spans="1:11" x14ac:dyDescent="0.2">
      <c r="A157" s="60" t="s">
        <v>243</v>
      </c>
      <c r="B157" s="10" t="s">
        <v>244</v>
      </c>
      <c r="C157" s="61">
        <f>C158</f>
        <v>1942009787</v>
      </c>
      <c r="D157" s="61">
        <v>696447187</v>
      </c>
      <c r="E157" s="61">
        <v>304521341</v>
      </c>
      <c r="F157" s="61">
        <v>30283866</v>
      </c>
      <c r="G157" s="61">
        <v>30283866</v>
      </c>
      <c r="H157" s="62">
        <f t="shared" si="18"/>
        <v>35.86218728979042</v>
      </c>
      <c r="I157" s="62">
        <f t="shared" si="19"/>
        <v>43.724972501037612</v>
      </c>
      <c r="J157" s="62">
        <f t="shared" si="20"/>
        <v>9.9447434129091139</v>
      </c>
      <c r="K157" s="63">
        <f t="shared" si="21"/>
        <v>100</v>
      </c>
    </row>
    <row r="158" spans="1:11" x14ac:dyDescent="0.2">
      <c r="A158" s="45" t="s">
        <v>245</v>
      </c>
      <c r="B158" s="46" t="s">
        <v>246</v>
      </c>
      <c r="C158" s="47">
        <f>C159</f>
        <v>1942009787</v>
      </c>
      <c r="D158" s="47">
        <v>696447187</v>
      </c>
      <c r="E158" s="47">
        <v>304521341</v>
      </c>
      <c r="F158" s="47">
        <v>30283866</v>
      </c>
      <c r="G158" s="47">
        <v>30283866</v>
      </c>
      <c r="H158" s="48">
        <f t="shared" si="18"/>
        <v>35.86218728979042</v>
      </c>
      <c r="I158" s="48">
        <f t="shared" si="19"/>
        <v>43.724972501037612</v>
      </c>
      <c r="J158" s="48">
        <f t="shared" si="20"/>
        <v>9.9447434129091139</v>
      </c>
      <c r="K158" s="49">
        <f t="shared" si="21"/>
        <v>100</v>
      </c>
    </row>
    <row r="159" spans="1:11" x14ac:dyDescent="0.2">
      <c r="A159" s="29" t="s">
        <v>247</v>
      </c>
      <c r="B159" s="30" t="s">
        <v>248</v>
      </c>
      <c r="C159" s="44">
        <v>1942009787</v>
      </c>
      <c r="D159" s="44">
        <v>696447187</v>
      </c>
      <c r="E159" s="44">
        <v>304521341</v>
      </c>
      <c r="F159" s="44">
        <v>30283866</v>
      </c>
      <c r="G159" s="44">
        <v>30283866</v>
      </c>
      <c r="H159" s="32">
        <f t="shared" si="18"/>
        <v>35.86218728979042</v>
      </c>
      <c r="I159" s="32">
        <f t="shared" si="19"/>
        <v>43.724972501037612</v>
      </c>
      <c r="J159" s="32">
        <f t="shared" si="20"/>
        <v>9.9447434129091139</v>
      </c>
      <c r="K159" s="33">
        <f t="shared" si="21"/>
        <v>100</v>
      </c>
    </row>
    <row r="160" spans="1:11" ht="22.5" x14ac:dyDescent="0.2">
      <c r="A160" s="60" t="s">
        <v>249</v>
      </c>
      <c r="B160" s="10" t="s">
        <v>250</v>
      </c>
      <c r="C160" s="61">
        <f>C161+C170</f>
        <v>5057882124</v>
      </c>
      <c r="D160" s="61">
        <v>816405580</v>
      </c>
      <c r="E160" s="61">
        <v>629869481</v>
      </c>
      <c r="F160" s="61">
        <v>369226757.56999999</v>
      </c>
      <c r="G160" s="61">
        <v>358986757.56999999</v>
      </c>
      <c r="H160" s="62">
        <f t="shared" si="18"/>
        <v>16.141253591618892</v>
      </c>
      <c r="I160" s="62">
        <f t="shared" si="19"/>
        <v>77.15154041450819</v>
      </c>
      <c r="J160" s="62">
        <f t="shared" si="20"/>
        <v>58.619566228832731</v>
      </c>
      <c r="K160" s="63">
        <f t="shared" si="21"/>
        <v>97.226636534309506</v>
      </c>
    </row>
    <row r="161" spans="1:11" ht="22.5" x14ac:dyDescent="0.2">
      <c r="A161" s="45" t="s">
        <v>251</v>
      </c>
      <c r="B161" s="46" t="s">
        <v>252</v>
      </c>
      <c r="C161" s="47">
        <f>C162+C163+C164+C165+C166+C167+C168+C169</f>
        <v>2471358793</v>
      </c>
      <c r="D161" s="47">
        <v>646405580</v>
      </c>
      <c r="E161" s="47">
        <v>481905211</v>
      </c>
      <c r="F161" s="47">
        <v>274629677.56999999</v>
      </c>
      <c r="G161" s="47">
        <v>264389677.56999999</v>
      </c>
      <c r="H161" s="48">
        <f t="shared" si="18"/>
        <v>26.155877561401098</v>
      </c>
      <c r="I161" s="48">
        <f t="shared" si="19"/>
        <v>74.551523982822061</v>
      </c>
      <c r="J161" s="48">
        <f t="shared" si="20"/>
        <v>56.988318719384004</v>
      </c>
      <c r="K161" s="49">
        <f t="shared" si="21"/>
        <v>96.271342525466892</v>
      </c>
    </row>
    <row r="162" spans="1:11" x14ac:dyDescent="0.2">
      <c r="A162" s="29" t="s">
        <v>253</v>
      </c>
      <c r="B162" s="30" t="s">
        <v>254</v>
      </c>
      <c r="C162" s="44">
        <v>600000000</v>
      </c>
      <c r="D162" s="44">
        <v>83600935</v>
      </c>
      <c r="E162" s="44">
        <v>23231438</v>
      </c>
      <c r="F162" s="44">
        <v>23231438</v>
      </c>
      <c r="G162" s="44">
        <v>12991438</v>
      </c>
      <c r="H162" s="32">
        <f t="shared" si="18"/>
        <v>13.933489166666666</v>
      </c>
      <c r="I162" s="32">
        <f t="shared" si="19"/>
        <v>27.788490643077139</v>
      </c>
      <c r="J162" s="32">
        <f t="shared" si="20"/>
        <v>100</v>
      </c>
      <c r="K162" s="33">
        <f t="shared" si="21"/>
        <v>55.921798728085626</v>
      </c>
    </row>
    <row r="163" spans="1:11" ht="22.5" x14ac:dyDescent="0.2">
      <c r="A163" s="29" t="s">
        <v>255</v>
      </c>
      <c r="B163" s="30" t="s">
        <v>256</v>
      </c>
      <c r="C163" s="44">
        <v>152000000</v>
      </c>
      <c r="D163" s="44">
        <v>0</v>
      </c>
      <c r="E163" s="44">
        <v>0</v>
      </c>
      <c r="F163" s="44">
        <v>0</v>
      </c>
      <c r="G163" s="44">
        <v>0</v>
      </c>
      <c r="H163" s="32">
        <f t="shared" si="18"/>
        <v>0</v>
      </c>
      <c r="I163" s="32">
        <v>0</v>
      </c>
      <c r="J163" s="32">
        <v>0</v>
      </c>
      <c r="K163" s="33">
        <v>0</v>
      </c>
    </row>
    <row r="164" spans="1:11" x14ac:dyDescent="0.2">
      <c r="A164" s="29" t="s">
        <v>257</v>
      </c>
      <c r="B164" s="30" t="s">
        <v>258</v>
      </c>
      <c r="C164" s="44">
        <v>568000000</v>
      </c>
      <c r="D164" s="44">
        <v>208345385</v>
      </c>
      <c r="E164" s="44">
        <v>172430385</v>
      </c>
      <c r="F164" s="44">
        <v>99960059</v>
      </c>
      <c r="G164" s="44">
        <v>99960059</v>
      </c>
      <c r="H164" s="32">
        <f t="shared" si="18"/>
        <v>36.680525528169014</v>
      </c>
      <c r="I164" s="32">
        <f t="shared" si="19"/>
        <v>82.761797195555829</v>
      </c>
      <c r="J164" s="32">
        <f t="shared" si="20"/>
        <v>57.971255472172146</v>
      </c>
      <c r="K164" s="33">
        <f t="shared" si="21"/>
        <v>100</v>
      </c>
    </row>
    <row r="165" spans="1:11" ht="22.5" x14ac:dyDescent="0.2">
      <c r="A165" s="29" t="s">
        <v>259</v>
      </c>
      <c r="B165" s="30" t="s">
        <v>260</v>
      </c>
      <c r="C165" s="44">
        <v>400000000</v>
      </c>
      <c r="D165" s="44">
        <v>0</v>
      </c>
      <c r="E165" s="44">
        <v>0</v>
      </c>
      <c r="F165" s="44">
        <v>0</v>
      </c>
      <c r="G165" s="44">
        <v>0</v>
      </c>
      <c r="H165" s="32">
        <f t="shared" si="18"/>
        <v>0</v>
      </c>
      <c r="I165" s="32">
        <v>0</v>
      </c>
      <c r="J165" s="32">
        <v>0</v>
      </c>
      <c r="K165" s="33">
        <v>0</v>
      </c>
    </row>
    <row r="166" spans="1:11" ht="22.5" x14ac:dyDescent="0.2">
      <c r="A166" s="29" t="s">
        <v>261</v>
      </c>
      <c r="B166" s="30" t="s">
        <v>262</v>
      </c>
      <c r="C166" s="44">
        <v>160358793</v>
      </c>
      <c r="D166" s="44">
        <v>78342184</v>
      </c>
      <c r="E166" s="44">
        <v>68822184</v>
      </c>
      <c r="F166" s="44">
        <v>22940727.879999999</v>
      </c>
      <c r="G166" s="44">
        <v>22940727.879999999</v>
      </c>
      <c r="H166" s="32">
        <f t="shared" si="18"/>
        <v>48.854311344186783</v>
      </c>
      <c r="I166" s="32">
        <f t="shared" si="19"/>
        <v>87.848181510997961</v>
      </c>
      <c r="J166" s="32">
        <f t="shared" si="20"/>
        <v>33.333333158970952</v>
      </c>
      <c r="K166" s="33">
        <f t="shared" si="21"/>
        <v>100</v>
      </c>
    </row>
    <row r="167" spans="1:11" ht="22.5" x14ac:dyDescent="0.2">
      <c r="A167" s="29" t="s">
        <v>263</v>
      </c>
      <c r="B167" s="30" t="s">
        <v>264</v>
      </c>
      <c r="C167" s="44">
        <v>357000000</v>
      </c>
      <c r="D167" s="44">
        <v>118053140</v>
      </c>
      <c r="E167" s="44">
        <v>114757268</v>
      </c>
      <c r="F167" s="44">
        <v>114757268</v>
      </c>
      <c r="G167" s="44">
        <v>114757268</v>
      </c>
      <c r="H167" s="32">
        <f t="shared" si="18"/>
        <v>33.068106442577033</v>
      </c>
      <c r="I167" s="32">
        <f t="shared" si="19"/>
        <v>97.208145416547154</v>
      </c>
      <c r="J167" s="32">
        <f t="shared" si="20"/>
        <v>100</v>
      </c>
      <c r="K167" s="33">
        <f t="shared" si="21"/>
        <v>100</v>
      </c>
    </row>
    <row r="168" spans="1:11" x14ac:dyDescent="0.2">
      <c r="A168" s="29" t="s">
        <v>265</v>
      </c>
      <c r="B168" s="30" t="s">
        <v>266</v>
      </c>
      <c r="C168" s="44">
        <v>104000000</v>
      </c>
      <c r="D168" s="44">
        <v>53519334</v>
      </c>
      <c r="E168" s="44">
        <v>119334</v>
      </c>
      <c r="F168" s="44">
        <v>23170.69</v>
      </c>
      <c r="G168" s="44">
        <v>23170.69</v>
      </c>
      <c r="H168" s="32">
        <f t="shared" si="18"/>
        <v>51.46089807692308</v>
      </c>
      <c r="I168" s="32">
        <f t="shared" si="19"/>
        <v>0.22297362668974915</v>
      </c>
      <c r="J168" s="32">
        <f t="shared" si="20"/>
        <v>19.416670856587391</v>
      </c>
      <c r="K168" s="33">
        <f t="shared" si="21"/>
        <v>100</v>
      </c>
    </row>
    <row r="169" spans="1:11" x14ac:dyDescent="0.2">
      <c r="A169" s="29" t="s">
        <v>267</v>
      </c>
      <c r="B169" s="30" t="s">
        <v>268</v>
      </c>
      <c r="C169" s="44">
        <v>130000000</v>
      </c>
      <c r="D169" s="44">
        <v>104544602</v>
      </c>
      <c r="E169" s="44">
        <v>102544602</v>
      </c>
      <c r="F169" s="44">
        <v>13717014</v>
      </c>
      <c r="G169" s="44">
        <v>13717014</v>
      </c>
      <c r="H169" s="32">
        <f t="shared" si="18"/>
        <v>80.418924615384611</v>
      </c>
      <c r="I169" s="32">
        <f t="shared" si="19"/>
        <v>98.086940921158231</v>
      </c>
      <c r="J169" s="32">
        <f t="shared" si="20"/>
        <v>13.376631955722058</v>
      </c>
      <c r="K169" s="33">
        <f t="shared" si="21"/>
        <v>100</v>
      </c>
    </row>
    <row r="170" spans="1:11" ht="22.5" x14ac:dyDescent="0.2">
      <c r="A170" s="45" t="s">
        <v>269</v>
      </c>
      <c r="B170" s="46" t="s">
        <v>270</v>
      </c>
      <c r="C170" s="47">
        <f>C171</f>
        <v>2586523331</v>
      </c>
      <c r="D170" s="47">
        <v>170000000</v>
      </c>
      <c r="E170" s="47">
        <v>147964270</v>
      </c>
      <c r="F170" s="47">
        <v>94597080</v>
      </c>
      <c r="G170" s="47">
        <v>94597080</v>
      </c>
      <c r="H170" s="48">
        <f t="shared" si="18"/>
        <v>6.5725291538071966</v>
      </c>
      <c r="I170" s="48">
        <f t="shared" si="19"/>
        <v>87.037805882352941</v>
      </c>
      <c r="J170" s="48">
        <f t="shared" si="20"/>
        <v>63.932380432113774</v>
      </c>
      <c r="K170" s="49">
        <f t="shared" si="21"/>
        <v>100</v>
      </c>
    </row>
    <row r="171" spans="1:11" ht="13.5" customHeight="1" x14ac:dyDescent="0.2">
      <c r="A171" s="29" t="s">
        <v>271</v>
      </c>
      <c r="B171" s="30" t="s">
        <v>272</v>
      </c>
      <c r="C171" s="44">
        <v>2586523331</v>
      </c>
      <c r="D171" s="44">
        <v>170000000</v>
      </c>
      <c r="E171" s="44">
        <v>147964270</v>
      </c>
      <c r="F171" s="44">
        <v>94597080</v>
      </c>
      <c r="G171" s="44">
        <v>94597080</v>
      </c>
      <c r="H171" s="32">
        <f t="shared" si="18"/>
        <v>6.5725291538071966</v>
      </c>
      <c r="I171" s="32">
        <f t="shared" si="19"/>
        <v>87.037805882352941</v>
      </c>
      <c r="J171" s="32">
        <f t="shared" si="20"/>
        <v>63.932380432113774</v>
      </c>
      <c r="K171" s="33">
        <f t="shared" si="21"/>
        <v>100</v>
      </c>
    </row>
    <row r="172" spans="1:11" x14ac:dyDescent="0.2">
      <c r="A172" s="60" t="s">
        <v>273</v>
      </c>
      <c r="B172" s="10" t="s">
        <v>274</v>
      </c>
      <c r="C172" s="61">
        <f>C173</f>
        <v>505788212</v>
      </c>
      <c r="D172" s="61">
        <v>123483288</v>
      </c>
      <c r="E172" s="61">
        <v>61954288</v>
      </c>
      <c r="F172" s="61">
        <v>44256543</v>
      </c>
      <c r="G172" s="61">
        <v>44256543</v>
      </c>
      <c r="H172" s="62">
        <f t="shared" si="18"/>
        <v>24.414030432168314</v>
      </c>
      <c r="I172" s="62">
        <f t="shared" si="19"/>
        <v>50.172204679227526</v>
      </c>
      <c r="J172" s="62">
        <f t="shared" si="20"/>
        <v>71.434188703774623</v>
      </c>
      <c r="K172" s="63">
        <f t="shared" si="21"/>
        <v>100</v>
      </c>
    </row>
    <row r="173" spans="1:11" x14ac:dyDescent="0.2">
      <c r="A173" s="45" t="s">
        <v>275</v>
      </c>
      <c r="B173" s="46" t="s">
        <v>276</v>
      </c>
      <c r="C173" s="47">
        <f>C174+C175</f>
        <v>505788212</v>
      </c>
      <c r="D173" s="47">
        <v>123483288</v>
      </c>
      <c r="E173" s="47">
        <v>61954288</v>
      </c>
      <c r="F173" s="47">
        <v>44256543</v>
      </c>
      <c r="G173" s="47">
        <v>44256543</v>
      </c>
      <c r="H173" s="48">
        <f t="shared" si="18"/>
        <v>24.414030432168314</v>
      </c>
      <c r="I173" s="48">
        <f t="shared" si="19"/>
        <v>50.172204679227526</v>
      </c>
      <c r="J173" s="48">
        <f t="shared" si="20"/>
        <v>71.434188703774623</v>
      </c>
      <c r="K173" s="49">
        <f t="shared" si="21"/>
        <v>100</v>
      </c>
    </row>
    <row r="174" spans="1:11" ht="22.5" x14ac:dyDescent="0.2">
      <c r="A174" s="29" t="s">
        <v>277</v>
      </c>
      <c r="B174" s="30" t="s">
        <v>278</v>
      </c>
      <c r="C174" s="44">
        <v>340000000</v>
      </c>
      <c r="D174" s="44">
        <v>0</v>
      </c>
      <c r="E174" s="44">
        <v>0</v>
      </c>
      <c r="F174" s="44">
        <v>0</v>
      </c>
      <c r="G174" s="44">
        <v>0</v>
      </c>
      <c r="H174" s="32">
        <f t="shared" si="18"/>
        <v>0</v>
      </c>
      <c r="I174" s="32">
        <v>0</v>
      </c>
      <c r="J174" s="32">
        <v>0</v>
      </c>
      <c r="K174" s="33">
        <v>0</v>
      </c>
    </row>
    <row r="175" spans="1:11" x14ac:dyDescent="0.2">
      <c r="A175" s="29" t="s">
        <v>279</v>
      </c>
      <c r="B175" s="30" t="s">
        <v>280</v>
      </c>
      <c r="C175" s="44">
        <v>165788212</v>
      </c>
      <c r="D175" s="44">
        <v>123483288</v>
      </c>
      <c r="E175" s="44">
        <v>61954288</v>
      </c>
      <c r="F175" s="44">
        <v>44256543</v>
      </c>
      <c r="G175" s="44">
        <v>44256543</v>
      </c>
      <c r="H175" s="32">
        <f t="shared" si="18"/>
        <v>74.482550062123849</v>
      </c>
      <c r="I175" s="32">
        <f t="shared" si="19"/>
        <v>50.172204679227526</v>
      </c>
      <c r="J175" s="32">
        <f t="shared" si="20"/>
        <v>71.434188703774623</v>
      </c>
      <c r="K175" s="33">
        <f t="shared" si="21"/>
        <v>100</v>
      </c>
    </row>
    <row r="176" spans="1:11" ht="22.5" x14ac:dyDescent="0.2">
      <c r="A176" s="60" t="s">
        <v>281</v>
      </c>
      <c r="B176" s="10" t="s">
        <v>282</v>
      </c>
      <c r="C176" s="61">
        <f>C177+C184+C196</f>
        <v>20461200641</v>
      </c>
      <c r="D176" s="61">
        <v>8389789962</v>
      </c>
      <c r="E176" s="61">
        <v>7233364695</v>
      </c>
      <c r="F176" s="61">
        <v>4293163651.3099999</v>
      </c>
      <c r="G176" s="61">
        <v>4275163651.3099999</v>
      </c>
      <c r="H176" s="62">
        <f t="shared" si="18"/>
        <v>41.003409864368379</v>
      </c>
      <c r="I176" s="62">
        <f t="shared" si="19"/>
        <v>86.21627868828881</v>
      </c>
      <c r="J176" s="62">
        <f t="shared" si="20"/>
        <v>59.352235540917931</v>
      </c>
      <c r="K176" s="63">
        <f t="shared" si="21"/>
        <v>99.580728771089184</v>
      </c>
    </row>
    <row r="177" spans="1:11" ht="22.5" x14ac:dyDescent="0.2">
      <c r="A177" s="60" t="s">
        <v>283</v>
      </c>
      <c r="B177" s="10" t="s">
        <v>284</v>
      </c>
      <c r="C177" s="61">
        <f>C178</f>
        <v>2106098590</v>
      </c>
      <c r="D177" s="61">
        <v>1979612892</v>
      </c>
      <c r="E177" s="61">
        <v>1599652660</v>
      </c>
      <c r="F177" s="61">
        <v>254099563</v>
      </c>
      <c r="G177" s="61">
        <v>254099563</v>
      </c>
      <c r="H177" s="62">
        <f t="shared" si="18"/>
        <v>93.994312583438926</v>
      </c>
      <c r="I177" s="62">
        <f t="shared" si="19"/>
        <v>80.806336757277492</v>
      </c>
      <c r="J177" s="62">
        <f t="shared" si="20"/>
        <v>15.884671051026789</v>
      </c>
      <c r="K177" s="63">
        <f t="shared" si="21"/>
        <v>100</v>
      </c>
    </row>
    <row r="178" spans="1:11" ht="22.5" x14ac:dyDescent="0.2">
      <c r="A178" s="45" t="s">
        <v>285</v>
      </c>
      <c r="B178" s="46" t="s">
        <v>286</v>
      </c>
      <c r="C178" s="47">
        <f>C179+C180+C181+C182+C183</f>
        <v>2106098590</v>
      </c>
      <c r="D178" s="47">
        <v>1979612892</v>
      </c>
      <c r="E178" s="47">
        <v>1599652660</v>
      </c>
      <c r="F178" s="47">
        <v>254099563</v>
      </c>
      <c r="G178" s="47">
        <v>254099563</v>
      </c>
      <c r="H178" s="48">
        <f t="shared" si="18"/>
        <v>93.994312583438926</v>
      </c>
      <c r="I178" s="48">
        <f t="shared" si="19"/>
        <v>80.806336757277492</v>
      </c>
      <c r="J178" s="48">
        <f t="shared" si="20"/>
        <v>15.884671051026789</v>
      </c>
      <c r="K178" s="49">
        <f t="shared" si="21"/>
        <v>100</v>
      </c>
    </row>
    <row r="179" spans="1:11" ht="23.25" thickBot="1" x14ac:dyDescent="0.25">
      <c r="A179" s="50" t="s">
        <v>287</v>
      </c>
      <c r="B179" s="51" t="s">
        <v>288</v>
      </c>
      <c r="C179" s="52">
        <v>345784841</v>
      </c>
      <c r="D179" s="52">
        <v>345784841</v>
      </c>
      <c r="E179" s="52">
        <v>344114502</v>
      </c>
      <c r="F179" s="52">
        <v>5430388</v>
      </c>
      <c r="G179" s="52">
        <v>5430388</v>
      </c>
      <c r="H179" s="53">
        <f t="shared" si="18"/>
        <v>100</v>
      </c>
      <c r="I179" s="53">
        <f t="shared" si="19"/>
        <v>99.516942675922564</v>
      </c>
      <c r="J179" s="53">
        <f t="shared" si="20"/>
        <v>1.5780758928898613</v>
      </c>
      <c r="K179" s="54">
        <f t="shared" si="21"/>
        <v>100</v>
      </c>
    </row>
    <row r="180" spans="1:11" ht="67.5" x14ac:dyDescent="0.2">
      <c r="A180" s="69" t="s">
        <v>289</v>
      </c>
      <c r="B180" s="70" t="s">
        <v>290</v>
      </c>
      <c r="C180" s="71">
        <v>426863904</v>
      </c>
      <c r="D180" s="71">
        <v>426863904</v>
      </c>
      <c r="E180" s="71">
        <v>263833174</v>
      </c>
      <c r="F180" s="71">
        <v>91799002.349999994</v>
      </c>
      <c r="G180" s="71">
        <v>91799002.349999994</v>
      </c>
      <c r="H180" s="72">
        <f t="shared" si="18"/>
        <v>100</v>
      </c>
      <c r="I180" s="72">
        <f t="shared" si="19"/>
        <v>61.807328173618536</v>
      </c>
      <c r="J180" s="72">
        <f t="shared" si="20"/>
        <v>34.794336496137518</v>
      </c>
      <c r="K180" s="73">
        <f t="shared" si="21"/>
        <v>100</v>
      </c>
    </row>
    <row r="181" spans="1:11" ht="46.5" customHeight="1" x14ac:dyDescent="0.2">
      <c r="A181" s="29" t="s">
        <v>291</v>
      </c>
      <c r="B181" s="30" t="s">
        <v>292</v>
      </c>
      <c r="C181" s="44">
        <v>761137375</v>
      </c>
      <c r="D181" s="44">
        <v>761137375</v>
      </c>
      <c r="E181" s="44">
        <v>558693639</v>
      </c>
      <c r="F181" s="44">
        <v>156870172.65000001</v>
      </c>
      <c r="G181" s="44">
        <v>156870172.65000001</v>
      </c>
      <c r="H181" s="32">
        <f t="shared" si="18"/>
        <v>100</v>
      </c>
      <c r="I181" s="32">
        <f t="shared" si="19"/>
        <v>73.402470743208482</v>
      </c>
      <c r="J181" s="32">
        <f t="shared" si="20"/>
        <v>28.078030909888348</v>
      </c>
      <c r="K181" s="33">
        <f t="shared" si="21"/>
        <v>100</v>
      </c>
    </row>
    <row r="182" spans="1:11" ht="33.75" x14ac:dyDescent="0.2">
      <c r="A182" s="29" t="s">
        <v>293</v>
      </c>
      <c r="B182" s="30" t="s">
        <v>294</v>
      </c>
      <c r="C182" s="44">
        <v>208226331</v>
      </c>
      <c r="D182" s="44">
        <v>208226331</v>
      </c>
      <c r="E182" s="44">
        <v>207860198</v>
      </c>
      <c r="F182" s="44">
        <v>0</v>
      </c>
      <c r="G182" s="44">
        <v>0</v>
      </c>
      <c r="H182" s="32">
        <f t="shared" si="18"/>
        <v>100</v>
      </c>
      <c r="I182" s="32">
        <f t="shared" si="19"/>
        <v>99.824165849611006</v>
      </c>
      <c r="J182" s="32">
        <f t="shared" si="20"/>
        <v>0</v>
      </c>
      <c r="K182" s="33">
        <v>0</v>
      </c>
    </row>
    <row r="183" spans="1:11" ht="33.75" x14ac:dyDescent="0.2">
      <c r="A183" s="29" t="s">
        <v>295</v>
      </c>
      <c r="B183" s="30" t="s">
        <v>296</v>
      </c>
      <c r="C183" s="44">
        <v>364086139</v>
      </c>
      <c r="D183" s="44">
        <v>237600441</v>
      </c>
      <c r="E183" s="44">
        <v>225151147</v>
      </c>
      <c r="F183" s="44">
        <v>0</v>
      </c>
      <c r="G183" s="44">
        <v>0</v>
      </c>
      <c r="H183" s="32">
        <f t="shared" si="18"/>
        <v>65.259403077687622</v>
      </c>
      <c r="I183" s="32">
        <f t="shared" si="19"/>
        <v>94.760407873148694</v>
      </c>
      <c r="J183" s="32">
        <f t="shared" si="20"/>
        <v>0</v>
      </c>
      <c r="K183" s="33">
        <v>0</v>
      </c>
    </row>
    <row r="184" spans="1:11" ht="33.75" x14ac:dyDescent="0.2">
      <c r="A184" s="60" t="s">
        <v>297</v>
      </c>
      <c r="B184" s="10" t="s">
        <v>298</v>
      </c>
      <c r="C184" s="61">
        <f>C185+C194+C195</f>
        <v>1917209331</v>
      </c>
      <c r="D184" s="61">
        <v>583601035</v>
      </c>
      <c r="E184" s="61">
        <v>343249579</v>
      </c>
      <c r="F184" s="61">
        <v>186466078.31</v>
      </c>
      <c r="G184" s="61">
        <v>186466078.31</v>
      </c>
      <c r="H184" s="62">
        <f t="shared" si="18"/>
        <v>30.440131161660823</v>
      </c>
      <c r="I184" s="62">
        <f t="shared" si="19"/>
        <v>58.815793395568605</v>
      </c>
      <c r="J184" s="62">
        <f t="shared" si="20"/>
        <v>54.323760236862519</v>
      </c>
      <c r="K184" s="63">
        <f t="shared" si="21"/>
        <v>100</v>
      </c>
    </row>
    <row r="185" spans="1:11" ht="22.5" x14ac:dyDescent="0.2">
      <c r="A185" s="45" t="s">
        <v>299</v>
      </c>
      <c r="B185" s="46" t="s">
        <v>300</v>
      </c>
      <c r="C185" s="47">
        <f>C186+C187+C188+C189+C190+C191+C192+C193</f>
        <v>850838284</v>
      </c>
      <c r="D185" s="47">
        <v>436584427</v>
      </c>
      <c r="E185" s="47">
        <v>220064017</v>
      </c>
      <c r="F185" s="47">
        <v>125339441.31</v>
      </c>
      <c r="G185" s="47">
        <v>125339441.31</v>
      </c>
      <c r="H185" s="48">
        <f t="shared" si="18"/>
        <v>51.312268760111415</v>
      </c>
      <c r="I185" s="48">
        <f t="shared" si="19"/>
        <v>50.405832959314424</v>
      </c>
      <c r="J185" s="48">
        <f t="shared" si="20"/>
        <v>56.955899932518271</v>
      </c>
      <c r="K185" s="49">
        <f t="shared" si="21"/>
        <v>100</v>
      </c>
    </row>
    <row r="186" spans="1:11" ht="22.5" x14ac:dyDescent="0.2">
      <c r="A186" s="29" t="s">
        <v>301</v>
      </c>
      <c r="B186" s="30" t="s">
        <v>302</v>
      </c>
      <c r="C186" s="44">
        <v>124873743</v>
      </c>
      <c r="D186" s="44">
        <v>124873743</v>
      </c>
      <c r="E186" s="44">
        <v>0</v>
      </c>
      <c r="F186" s="44">
        <v>0</v>
      </c>
      <c r="G186" s="44">
        <v>0</v>
      </c>
      <c r="H186" s="32">
        <f t="shared" si="18"/>
        <v>100</v>
      </c>
      <c r="I186" s="32">
        <f t="shared" si="19"/>
        <v>0</v>
      </c>
      <c r="J186" s="32">
        <v>0</v>
      </c>
      <c r="K186" s="33">
        <v>0</v>
      </c>
    </row>
    <row r="187" spans="1:11" ht="22.5" x14ac:dyDescent="0.2">
      <c r="A187" s="29" t="s">
        <v>303</v>
      </c>
      <c r="B187" s="30" t="s">
        <v>304</v>
      </c>
      <c r="C187" s="44">
        <v>3935023</v>
      </c>
      <c r="D187" s="44">
        <v>0</v>
      </c>
      <c r="E187" s="44">
        <v>0</v>
      </c>
      <c r="F187" s="44">
        <v>0</v>
      </c>
      <c r="G187" s="44">
        <v>0</v>
      </c>
      <c r="H187" s="32">
        <f t="shared" si="18"/>
        <v>0</v>
      </c>
      <c r="I187" s="32">
        <v>0</v>
      </c>
      <c r="J187" s="32">
        <v>0</v>
      </c>
      <c r="K187" s="33">
        <v>0</v>
      </c>
    </row>
    <row r="188" spans="1:11" ht="22.5" x14ac:dyDescent="0.2">
      <c r="A188" s="29" t="s">
        <v>305</v>
      </c>
      <c r="B188" s="30" t="s">
        <v>306</v>
      </c>
      <c r="C188" s="44">
        <v>77349990</v>
      </c>
      <c r="D188" s="44">
        <v>77349990</v>
      </c>
      <c r="E188" s="44">
        <v>75703323</v>
      </c>
      <c r="F188" s="44">
        <v>38399996</v>
      </c>
      <c r="G188" s="44">
        <v>38399996</v>
      </c>
      <c r="H188" s="32">
        <f t="shared" si="18"/>
        <v>100</v>
      </c>
      <c r="I188" s="32">
        <f t="shared" si="19"/>
        <v>97.87114775321885</v>
      </c>
      <c r="J188" s="32">
        <f t="shared" si="20"/>
        <v>50.72432025209779</v>
      </c>
      <c r="K188" s="33">
        <f t="shared" si="21"/>
        <v>100</v>
      </c>
    </row>
    <row r="189" spans="1:11" ht="23.25" customHeight="1" x14ac:dyDescent="0.2">
      <c r="A189" s="29" t="s">
        <v>307</v>
      </c>
      <c r="B189" s="30" t="s">
        <v>308</v>
      </c>
      <c r="C189" s="44">
        <v>399495700</v>
      </c>
      <c r="D189" s="44">
        <v>0</v>
      </c>
      <c r="E189" s="44">
        <v>0</v>
      </c>
      <c r="F189" s="44">
        <v>0</v>
      </c>
      <c r="G189" s="44">
        <v>0</v>
      </c>
      <c r="H189" s="32">
        <f t="shared" si="18"/>
        <v>0</v>
      </c>
      <c r="I189" s="32">
        <v>0</v>
      </c>
      <c r="J189" s="32">
        <v>0</v>
      </c>
      <c r="K189" s="33">
        <v>0</v>
      </c>
    </row>
    <row r="190" spans="1:11" ht="33.75" x14ac:dyDescent="0.2">
      <c r="A190" s="29" t="s">
        <v>309</v>
      </c>
      <c r="B190" s="30" t="s">
        <v>310</v>
      </c>
      <c r="C190" s="44">
        <v>39085905</v>
      </c>
      <c r="D190" s="44">
        <v>37133250</v>
      </c>
      <c r="E190" s="44">
        <v>37133250</v>
      </c>
      <c r="F190" s="44">
        <v>37133250</v>
      </c>
      <c r="G190" s="44">
        <v>37133250</v>
      </c>
      <c r="H190" s="32">
        <f t="shared" si="18"/>
        <v>95.004196525576162</v>
      </c>
      <c r="I190" s="32">
        <f t="shared" si="19"/>
        <v>100</v>
      </c>
      <c r="J190" s="32">
        <f t="shared" si="20"/>
        <v>100</v>
      </c>
      <c r="K190" s="33">
        <f t="shared" si="21"/>
        <v>100</v>
      </c>
    </row>
    <row r="191" spans="1:11" ht="22.5" x14ac:dyDescent="0.2">
      <c r="A191" s="29" t="s">
        <v>311</v>
      </c>
      <c r="B191" s="30" t="s">
        <v>312</v>
      </c>
      <c r="C191" s="44">
        <v>114670933</v>
      </c>
      <c r="D191" s="44">
        <v>105800454</v>
      </c>
      <c r="E191" s="44">
        <v>15800454</v>
      </c>
      <c r="F191" s="44">
        <v>15800454</v>
      </c>
      <c r="G191" s="44">
        <v>15800454</v>
      </c>
      <c r="H191" s="32">
        <f t="shared" si="18"/>
        <v>92.264404964769938</v>
      </c>
      <c r="I191" s="32">
        <f t="shared" si="19"/>
        <v>14.934202456257891</v>
      </c>
      <c r="J191" s="32">
        <f t="shared" si="20"/>
        <v>100</v>
      </c>
      <c r="K191" s="33">
        <f t="shared" si="21"/>
        <v>100</v>
      </c>
    </row>
    <row r="192" spans="1:11" x14ac:dyDescent="0.2">
      <c r="A192" s="29" t="s">
        <v>313</v>
      </c>
      <c r="B192" s="30" t="s">
        <v>314</v>
      </c>
      <c r="C192" s="44">
        <v>41880666</v>
      </c>
      <c r="D192" s="44">
        <v>41880666</v>
      </c>
      <c r="E192" s="44">
        <v>41880666</v>
      </c>
      <c r="F192" s="44">
        <v>8131829.3099999996</v>
      </c>
      <c r="G192" s="44">
        <v>8131829.3099999996</v>
      </c>
      <c r="H192" s="32">
        <f t="shared" si="18"/>
        <v>100</v>
      </c>
      <c r="I192" s="32">
        <f t="shared" si="19"/>
        <v>100</v>
      </c>
      <c r="J192" s="32">
        <f t="shared" si="20"/>
        <v>19.416666654727983</v>
      </c>
      <c r="K192" s="33">
        <f t="shared" si="21"/>
        <v>100</v>
      </c>
    </row>
    <row r="193" spans="1:11" x14ac:dyDescent="0.2">
      <c r="A193" s="29" t="s">
        <v>315</v>
      </c>
      <c r="B193" s="30" t="s">
        <v>316</v>
      </c>
      <c r="C193" s="44">
        <v>49546324</v>
      </c>
      <c r="D193" s="44">
        <v>49546324</v>
      </c>
      <c r="E193" s="44">
        <v>49546324</v>
      </c>
      <c r="F193" s="44">
        <v>25873912</v>
      </c>
      <c r="G193" s="44">
        <v>25873912</v>
      </c>
      <c r="H193" s="32">
        <f t="shared" si="18"/>
        <v>100</v>
      </c>
      <c r="I193" s="32">
        <f t="shared" si="19"/>
        <v>100</v>
      </c>
      <c r="J193" s="32">
        <f t="shared" si="20"/>
        <v>52.221658260661272</v>
      </c>
      <c r="K193" s="33">
        <f t="shared" si="21"/>
        <v>100</v>
      </c>
    </row>
    <row r="194" spans="1:11" ht="33.75" x14ac:dyDescent="0.2">
      <c r="A194" s="45" t="s">
        <v>317</v>
      </c>
      <c r="B194" s="46" t="s">
        <v>318</v>
      </c>
      <c r="C194" s="47">
        <v>44876029</v>
      </c>
      <c r="D194" s="47">
        <v>0</v>
      </c>
      <c r="E194" s="47">
        <v>0</v>
      </c>
      <c r="F194" s="47">
        <v>0</v>
      </c>
      <c r="G194" s="47">
        <v>0</v>
      </c>
      <c r="H194" s="48">
        <f t="shared" si="18"/>
        <v>0</v>
      </c>
      <c r="I194" s="48">
        <v>0</v>
      </c>
      <c r="J194" s="48">
        <v>0</v>
      </c>
      <c r="K194" s="49">
        <v>0</v>
      </c>
    </row>
    <row r="195" spans="1:11" ht="23.25" thickBot="1" x14ac:dyDescent="0.25">
      <c r="A195" s="64" t="s">
        <v>319</v>
      </c>
      <c r="B195" s="65" t="s">
        <v>320</v>
      </c>
      <c r="C195" s="66">
        <v>1021495018</v>
      </c>
      <c r="D195" s="66">
        <v>147016608</v>
      </c>
      <c r="E195" s="66">
        <v>123185562</v>
      </c>
      <c r="F195" s="66">
        <v>61126637</v>
      </c>
      <c r="G195" s="66">
        <v>61126637</v>
      </c>
      <c r="H195" s="67">
        <f t="shared" si="18"/>
        <v>14.39229809342056</v>
      </c>
      <c r="I195" s="67">
        <f t="shared" si="19"/>
        <v>83.790235454214795</v>
      </c>
      <c r="J195" s="67">
        <f t="shared" si="20"/>
        <v>49.621592017415153</v>
      </c>
      <c r="K195" s="68">
        <f t="shared" si="21"/>
        <v>100</v>
      </c>
    </row>
    <row r="196" spans="1:11" ht="22.5" x14ac:dyDescent="0.2">
      <c r="A196" s="55" t="s">
        <v>321</v>
      </c>
      <c r="B196" s="56" t="s">
        <v>322</v>
      </c>
      <c r="C196" s="57">
        <f>C197+C198+C199+C200+C201</f>
        <v>16437892720</v>
      </c>
      <c r="D196" s="57">
        <v>5826576035</v>
      </c>
      <c r="E196" s="57">
        <v>5290462456</v>
      </c>
      <c r="F196" s="57">
        <v>3852598010</v>
      </c>
      <c r="G196" s="57">
        <v>3834598010</v>
      </c>
      <c r="H196" s="58">
        <f t="shared" si="18"/>
        <v>35.446003537368256</v>
      </c>
      <c r="I196" s="58">
        <f t="shared" si="19"/>
        <v>90.798822914528401</v>
      </c>
      <c r="J196" s="58">
        <f t="shared" si="20"/>
        <v>72.821573577763616</v>
      </c>
      <c r="K196" s="59">
        <f t="shared" si="21"/>
        <v>99.532782814265119</v>
      </c>
    </row>
    <row r="197" spans="1:11" ht="33.75" x14ac:dyDescent="0.2">
      <c r="A197" s="45" t="s">
        <v>323</v>
      </c>
      <c r="B197" s="46" t="s">
        <v>324</v>
      </c>
      <c r="C197" s="47">
        <v>185627636</v>
      </c>
      <c r="D197" s="47">
        <v>179457636</v>
      </c>
      <c r="E197" s="47">
        <v>112381013</v>
      </c>
      <c r="F197" s="47">
        <v>98224955</v>
      </c>
      <c r="G197" s="47">
        <v>98224955</v>
      </c>
      <c r="H197" s="48">
        <f t="shared" si="18"/>
        <v>96.676141477123593</v>
      </c>
      <c r="I197" s="48">
        <f t="shared" si="19"/>
        <v>62.622586313351412</v>
      </c>
      <c r="J197" s="48">
        <f t="shared" si="20"/>
        <v>87.403514506494091</v>
      </c>
      <c r="K197" s="49">
        <f t="shared" si="21"/>
        <v>100</v>
      </c>
    </row>
    <row r="198" spans="1:11" ht="33.75" x14ac:dyDescent="0.2">
      <c r="A198" s="45" t="s">
        <v>325</v>
      </c>
      <c r="B198" s="46" t="s">
        <v>326</v>
      </c>
      <c r="C198" s="47">
        <v>1611273572</v>
      </c>
      <c r="D198" s="47">
        <v>29293028</v>
      </c>
      <c r="E198" s="47">
        <v>29293027</v>
      </c>
      <c r="F198" s="47">
        <v>16753781</v>
      </c>
      <c r="G198" s="47">
        <v>16753781</v>
      </c>
      <c r="H198" s="48">
        <f t="shared" si="18"/>
        <v>1.8180046212537271</v>
      </c>
      <c r="I198" s="48">
        <f t="shared" si="19"/>
        <v>99.999996586218401</v>
      </c>
      <c r="J198" s="48">
        <f t="shared" si="20"/>
        <v>57.193751263739323</v>
      </c>
      <c r="K198" s="49">
        <f t="shared" si="21"/>
        <v>100</v>
      </c>
    </row>
    <row r="199" spans="1:11" ht="33.75" x14ac:dyDescent="0.2">
      <c r="A199" s="45" t="s">
        <v>327</v>
      </c>
      <c r="B199" s="46" t="s">
        <v>328</v>
      </c>
      <c r="C199" s="47">
        <v>14549008534</v>
      </c>
      <c r="D199" s="47">
        <v>5616635391</v>
      </c>
      <c r="E199" s="47">
        <v>5147598436</v>
      </c>
      <c r="F199" s="47">
        <v>3736429294</v>
      </c>
      <c r="G199" s="47">
        <v>3718429294</v>
      </c>
      <c r="H199" s="48">
        <f t="shared" si="18"/>
        <v>38.604935710047336</v>
      </c>
      <c r="I199" s="48">
        <f t="shared" si="19"/>
        <v>91.649147178904002</v>
      </c>
      <c r="J199" s="48">
        <f t="shared" si="20"/>
        <v>72.585873596298541</v>
      </c>
      <c r="K199" s="49">
        <f t="shared" si="21"/>
        <v>99.518256640667474</v>
      </c>
    </row>
    <row r="200" spans="1:11" ht="42.75" customHeight="1" x14ac:dyDescent="0.2">
      <c r="A200" s="45" t="s">
        <v>329</v>
      </c>
      <c r="B200" s="46" t="s">
        <v>330</v>
      </c>
      <c r="C200" s="47">
        <v>90792998</v>
      </c>
      <c r="D200" s="47">
        <v>0</v>
      </c>
      <c r="E200" s="47">
        <v>0</v>
      </c>
      <c r="F200" s="47">
        <v>0</v>
      </c>
      <c r="G200" s="47">
        <v>0</v>
      </c>
      <c r="H200" s="48">
        <f t="shared" si="18"/>
        <v>0</v>
      </c>
      <c r="I200" s="48">
        <v>0</v>
      </c>
      <c r="J200" s="48">
        <v>0</v>
      </c>
      <c r="K200" s="49">
        <v>0</v>
      </c>
    </row>
    <row r="201" spans="1:11" ht="22.5" x14ac:dyDescent="0.2">
      <c r="A201" s="45" t="s">
        <v>331</v>
      </c>
      <c r="B201" s="46" t="s">
        <v>332</v>
      </c>
      <c r="C201" s="47">
        <v>1189980</v>
      </c>
      <c r="D201" s="47">
        <v>1189980</v>
      </c>
      <c r="E201" s="47">
        <v>1189980</v>
      </c>
      <c r="F201" s="47">
        <v>1189980</v>
      </c>
      <c r="G201" s="47">
        <v>1189980</v>
      </c>
      <c r="H201" s="48">
        <f t="shared" si="18"/>
        <v>100</v>
      </c>
      <c r="I201" s="48">
        <f t="shared" si="19"/>
        <v>100</v>
      </c>
      <c r="J201" s="48">
        <f t="shared" si="20"/>
        <v>100</v>
      </c>
      <c r="K201" s="49">
        <f t="shared" si="21"/>
        <v>100</v>
      </c>
    </row>
    <row r="202" spans="1:11" ht="22.5" x14ac:dyDescent="0.2">
      <c r="A202" s="60" t="s">
        <v>333</v>
      </c>
      <c r="B202" s="10" t="s">
        <v>334</v>
      </c>
      <c r="C202" s="61">
        <f>C203</f>
        <v>8172772188</v>
      </c>
      <c r="D202" s="61">
        <v>6445927787</v>
      </c>
      <c r="E202" s="61">
        <v>3291829291</v>
      </c>
      <c r="F202" s="61">
        <v>828072009.12</v>
      </c>
      <c r="G202" s="61">
        <v>828072009.12</v>
      </c>
      <c r="H202" s="62">
        <f t="shared" si="18"/>
        <v>78.870763049831382</v>
      </c>
      <c r="I202" s="62">
        <f t="shared" si="19"/>
        <v>51.068355088291341</v>
      </c>
      <c r="J202" s="62">
        <f t="shared" si="20"/>
        <v>25.155375200773133</v>
      </c>
      <c r="K202" s="63">
        <f t="shared" si="21"/>
        <v>100</v>
      </c>
    </row>
    <row r="203" spans="1:11" x14ac:dyDescent="0.2">
      <c r="A203" s="60" t="s">
        <v>335</v>
      </c>
      <c r="B203" s="10" t="s">
        <v>244</v>
      </c>
      <c r="C203" s="61">
        <f>C204</f>
        <v>8172772188</v>
      </c>
      <c r="D203" s="61">
        <v>6445927787</v>
      </c>
      <c r="E203" s="61">
        <v>3291829291</v>
      </c>
      <c r="F203" s="61">
        <v>828072009.12</v>
      </c>
      <c r="G203" s="61">
        <v>828072009.12</v>
      </c>
      <c r="H203" s="62">
        <f t="shared" si="18"/>
        <v>78.870763049831382</v>
      </c>
      <c r="I203" s="62">
        <f t="shared" si="19"/>
        <v>51.068355088291341</v>
      </c>
      <c r="J203" s="62">
        <f t="shared" si="20"/>
        <v>25.155375200773133</v>
      </c>
      <c r="K203" s="63">
        <f t="shared" si="21"/>
        <v>100</v>
      </c>
    </row>
    <row r="204" spans="1:11" x14ac:dyDescent="0.2">
      <c r="A204" s="45" t="s">
        <v>336</v>
      </c>
      <c r="B204" s="46" t="s">
        <v>246</v>
      </c>
      <c r="C204" s="47">
        <f>C205+C206</f>
        <v>8172772188</v>
      </c>
      <c r="D204" s="47">
        <v>6445927787</v>
      </c>
      <c r="E204" s="47">
        <v>3291829291</v>
      </c>
      <c r="F204" s="47">
        <v>828072009.12</v>
      </c>
      <c r="G204" s="47">
        <v>828072009.12</v>
      </c>
      <c r="H204" s="48">
        <f t="shared" si="18"/>
        <v>78.870763049831382</v>
      </c>
      <c r="I204" s="48">
        <f t="shared" si="19"/>
        <v>51.068355088291341</v>
      </c>
      <c r="J204" s="48">
        <f t="shared" si="20"/>
        <v>25.155375200773133</v>
      </c>
      <c r="K204" s="49">
        <f t="shared" si="21"/>
        <v>100</v>
      </c>
    </row>
    <row r="205" spans="1:11" ht="33.75" x14ac:dyDescent="0.2">
      <c r="A205" s="29" t="s">
        <v>337</v>
      </c>
      <c r="B205" s="30" t="s">
        <v>338</v>
      </c>
      <c r="C205" s="44">
        <v>4736386094</v>
      </c>
      <c r="D205" s="44">
        <v>4447686406</v>
      </c>
      <c r="E205" s="44">
        <v>2544208976</v>
      </c>
      <c r="F205" s="44">
        <v>690181578</v>
      </c>
      <c r="G205" s="44">
        <v>690181578</v>
      </c>
      <c r="H205" s="32">
        <f t="shared" si="18"/>
        <v>93.904642014600086</v>
      </c>
      <c r="I205" s="32">
        <f t="shared" si="19"/>
        <v>57.202975744149178</v>
      </c>
      <c r="J205" s="32">
        <f t="shared" si="20"/>
        <v>27.127550626171519</v>
      </c>
      <c r="K205" s="33">
        <f t="shared" si="21"/>
        <v>100</v>
      </c>
    </row>
    <row r="206" spans="1:11" ht="22.5" x14ac:dyDescent="0.2">
      <c r="A206" s="29" t="s">
        <v>339</v>
      </c>
      <c r="B206" s="30" t="s">
        <v>340</v>
      </c>
      <c r="C206" s="44">
        <v>3436386094</v>
      </c>
      <c r="D206" s="44">
        <v>1998241381</v>
      </c>
      <c r="E206" s="44">
        <v>747620315</v>
      </c>
      <c r="F206" s="44">
        <v>137890431.12</v>
      </c>
      <c r="G206" s="44">
        <v>137890431.12</v>
      </c>
      <c r="H206" s="32">
        <f t="shared" si="18"/>
        <v>58.149501433758275</v>
      </c>
      <c r="I206" s="32">
        <f t="shared" si="19"/>
        <v>37.413914160153205</v>
      </c>
      <c r="J206" s="32">
        <f t="shared" si="20"/>
        <v>18.443911749508839</v>
      </c>
      <c r="K206" s="33">
        <f t="shared" si="21"/>
        <v>100</v>
      </c>
    </row>
    <row r="207" spans="1:11" ht="24.75" customHeight="1" x14ac:dyDescent="0.2">
      <c r="A207" s="60" t="s">
        <v>341</v>
      </c>
      <c r="B207" s="10" t="s">
        <v>342</v>
      </c>
      <c r="C207" s="61">
        <f>C208</f>
        <v>10608319223</v>
      </c>
      <c r="D207" s="61">
        <v>4520029304</v>
      </c>
      <c r="E207" s="61">
        <v>4274495608</v>
      </c>
      <c r="F207" s="61">
        <v>1851078505</v>
      </c>
      <c r="G207" s="61">
        <v>1808800505</v>
      </c>
      <c r="H207" s="62">
        <f t="shared" si="18"/>
        <v>42.608345478519169</v>
      </c>
      <c r="I207" s="62">
        <f t="shared" si="19"/>
        <v>94.567873801554441</v>
      </c>
      <c r="J207" s="62">
        <f t="shared" si="20"/>
        <v>43.305191413358443</v>
      </c>
      <c r="K207" s="63">
        <f t="shared" si="21"/>
        <v>97.716034199208636</v>
      </c>
    </row>
    <row r="208" spans="1:11" x14ac:dyDescent="0.2">
      <c r="A208" s="60" t="s">
        <v>343</v>
      </c>
      <c r="B208" s="10" t="s">
        <v>344</v>
      </c>
      <c r="C208" s="61">
        <f>C209</f>
        <v>10608319223</v>
      </c>
      <c r="D208" s="61">
        <v>4520029304</v>
      </c>
      <c r="E208" s="61">
        <v>4274495608</v>
      </c>
      <c r="F208" s="61">
        <v>1851078505</v>
      </c>
      <c r="G208" s="61">
        <v>1808800505</v>
      </c>
      <c r="H208" s="62">
        <f t="shared" ref="H208:H259" si="22">D208/C208*100</f>
        <v>42.608345478519169</v>
      </c>
      <c r="I208" s="62">
        <f t="shared" ref="I208:I259" si="23">E208/D208*100</f>
        <v>94.567873801554441</v>
      </c>
      <c r="J208" s="62">
        <f t="shared" ref="J208:J259" si="24">F208/E208*100</f>
        <v>43.305191413358443</v>
      </c>
      <c r="K208" s="63">
        <f t="shared" ref="K208:K252" si="25">G208/F208*100</f>
        <v>97.716034199208636</v>
      </c>
    </row>
    <row r="209" spans="1:11" ht="28.5" customHeight="1" x14ac:dyDescent="0.2">
      <c r="A209" s="45" t="s">
        <v>345</v>
      </c>
      <c r="B209" s="46" t="s">
        <v>346</v>
      </c>
      <c r="C209" s="47">
        <v>10608319223</v>
      </c>
      <c r="D209" s="47">
        <v>4520029304</v>
      </c>
      <c r="E209" s="47">
        <v>4274495608</v>
      </c>
      <c r="F209" s="47">
        <v>1851078505</v>
      </c>
      <c r="G209" s="47">
        <v>1808800505</v>
      </c>
      <c r="H209" s="48">
        <f t="shared" si="22"/>
        <v>42.608345478519169</v>
      </c>
      <c r="I209" s="48">
        <f t="shared" si="23"/>
        <v>94.567873801554441</v>
      </c>
      <c r="J209" s="48">
        <f t="shared" si="24"/>
        <v>43.305191413358443</v>
      </c>
      <c r="K209" s="49">
        <f t="shared" si="25"/>
        <v>97.716034199208636</v>
      </c>
    </row>
    <row r="210" spans="1:11" x14ac:dyDescent="0.2">
      <c r="A210" s="74"/>
      <c r="B210" s="30"/>
      <c r="C210" s="75"/>
      <c r="D210" s="44"/>
      <c r="E210" s="44"/>
      <c r="F210" s="44"/>
      <c r="G210" s="44"/>
      <c r="H210" s="32"/>
      <c r="I210" s="32"/>
      <c r="J210" s="32"/>
      <c r="K210" s="33"/>
    </row>
    <row r="211" spans="1:11" ht="33.75" x14ac:dyDescent="0.2">
      <c r="A211" s="60" t="s">
        <v>347</v>
      </c>
      <c r="B211" s="10" t="s">
        <v>348</v>
      </c>
      <c r="C211" s="61">
        <v>21589277225</v>
      </c>
      <c r="D211" s="61">
        <v>19267969920</v>
      </c>
      <c r="E211" s="61">
        <v>14583494278</v>
      </c>
      <c r="F211" s="61">
        <v>8307275825.6199999</v>
      </c>
      <c r="G211" s="61">
        <v>8067867248.6199999</v>
      </c>
      <c r="H211" s="62">
        <f t="shared" si="22"/>
        <v>89.247869297301136</v>
      </c>
      <c r="I211" s="62">
        <f t="shared" si="23"/>
        <v>75.687757135547784</v>
      </c>
      <c r="J211" s="62">
        <f t="shared" si="24"/>
        <v>56.963548428527048</v>
      </c>
      <c r="K211" s="63">
        <f t="shared" si="25"/>
        <v>97.118085615242805</v>
      </c>
    </row>
    <row r="212" spans="1:11" x14ac:dyDescent="0.2">
      <c r="A212" s="60"/>
      <c r="B212" s="10"/>
      <c r="C212" s="61"/>
      <c r="D212" s="61"/>
      <c r="E212" s="61"/>
      <c r="F212" s="61"/>
      <c r="G212" s="61"/>
      <c r="H212" s="62"/>
      <c r="I212" s="62"/>
      <c r="J212" s="62"/>
      <c r="K212" s="63"/>
    </row>
    <row r="213" spans="1:11" ht="45.75" thickBot="1" x14ac:dyDescent="0.25">
      <c r="A213" s="34" t="s">
        <v>349</v>
      </c>
      <c r="B213" s="35" t="s">
        <v>350</v>
      </c>
      <c r="C213" s="36">
        <f>C214+C217</f>
        <v>90359465</v>
      </c>
      <c r="D213" s="36">
        <v>27795668</v>
      </c>
      <c r="E213" s="36">
        <v>27795668</v>
      </c>
      <c r="F213" s="36">
        <v>27795668</v>
      </c>
      <c r="G213" s="36">
        <v>27795668</v>
      </c>
      <c r="H213" s="37">
        <f t="shared" si="22"/>
        <v>30.761213559642037</v>
      </c>
      <c r="I213" s="37">
        <f t="shared" si="23"/>
        <v>100</v>
      </c>
      <c r="J213" s="37">
        <f t="shared" si="24"/>
        <v>100</v>
      </c>
      <c r="K213" s="38">
        <f t="shared" si="25"/>
        <v>100</v>
      </c>
    </row>
    <row r="214" spans="1:11" ht="22.5" x14ac:dyDescent="0.2">
      <c r="A214" s="55" t="s">
        <v>351</v>
      </c>
      <c r="B214" s="56" t="s">
        <v>352</v>
      </c>
      <c r="C214" s="57">
        <f>C215</f>
        <v>65563797</v>
      </c>
      <c r="D214" s="57">
        <v>3000000</v>
      </c>
      <c r="E214" s="57">
        <v>3000000</v>
      </c>
      <c r="F214" s="57">
        <v>3000000</v>
      </c>
      <c r="G214" s="57">
        <v>3000000</v>
      </c>
      <c r="H214" s="58">
        <f t="shared" si="22"/>
        <v>4.5756959439063607</v>
      </c>
      <c r="I214" s="58">
        <f t="shared" si="23"/>
        <v>100</v>
      </c>
      <c r="J214" s="58">
        <f t="shared" si="24"/>
        <v>100</v>
      </c>
      <c r="K214" s="59">
        <f t="shared" si="25"/>
        <v>100</v>
      </c>
    </row>
    <row r="215" spans="1:11" ht="22.5" x14ac:dyDescent="0.2">
      <c r="A215" s="45" t="s">
        <v>353</v>
      </c>
      <c r="B215" s="46" t="s">
        <v>354</v>
      </c>
      <c r="C215" s="47">
        <f>C216</f>
        <v>65563797</v>
      </c>
      <c r="D215" s="47">
        <v>3000000</v>
      </c>
      <c r="E215" s="47">
        <v>3000000</v>
      </c>
      <c r="F215" s="47">
        <v>3000000</v>
      </c>
      <c r="G215" s="47">
        <v>3000000</v>
      </c>
      <c r="H215" s="48">
        <f t="shared" si="22"/>
        <v>4.5756959439063607</v>
      </c>
      <c r="I215" s="48">
        <f t="shared" si="23"/>
        <v>100</v>
      </c>
      <c r="J215" s="48">
        <f t="shared" si="24"/>
        <v>100</v>
      </c>
      <c r="K215" s="49">
        <f t="shared" si="25"/>
        <v>100</v>
      </c>
    </row>
    <row r="216" spans="1:11" x14ac:dyDescent="0.2">
      <c r="A216" s="29" t="s">
        <v>355</v>
      </c>
      <c r="B216" s="30" t="s">
        <v>356</v>
      </c>
      <c r="C216" s="44">
        <v>65563797</v>
      </c>
      <c r="D216" s="44">
        <v>3000000</v>
      </c>
      <c r="E216" s="44">
        <v>3000000</v>
      </c>
      <c r="F216" s="44">
        <v>3000000</v>
      </c>
      <c r="G216" s="44">
        <v>3000000</v>
      </c>
      <c r="H216" s="32">
        <f t="shared" si="22"/>
        <v>4.5756959439063607</v>
      </c>
      <c r="I216" s="32">
        <f t="shared" si="23"/>
        <v>100</v>
      </c>
      <c r="J216" s="32">
        <f t="shared" si="24"/>
        <v>100</v>
      </c>
      <c r="K216" s="33">
        <f t="shared" si="25"/>
        <v>100</v>
      </c>
    </row>
    <row r="217" spans="1:11" x14ac:dyDescent="0.2">
      <c r="A217" s="60" t="s">
        <v>357</v>
      </c>
      <c r="B217" s="10" t="s">
        <v>358</v>
      </c>
      <c r="C217" s="61">
        <f>C218</f>
        <v>24795668</v>
      </c>
      <c r="D217" s="61">
        <v>24795668</v>
      </c>
      <c r="E217" s="61">
        <v>24795668</v>
      </c>
      <c r="F217" s="61">
        <v>24795668</v>
      </c>
      <c r="G217" s="61">
        <v>24795668</v>
      </c>
      <c r="H217" s="62">
        <f t="shared" si="22"/>
        <v>100</v>
      </c>
      <c r="I217" s="62">
        <f t="shared" si="23"/>
        <v>100</v>
      </c>
      <c r="J217" s="62">
        <f t="shared" si="24"/>
        <v>100</v>
      </c>
      <c r="K217" s="63">
        <f t="shared" si="25"/>
        <v>100</v>
      </c>
    </row>
    <row r="218" spans="1:11" x14ac:dyDescent="0.2">
      <c r="A218" s="45" t="s">
        <v>359</v>
      </c>
      <c r="B218" s="46" t="s">
        <v>360</v>
      </c>
      <c r="C218" s="47">
        <f>C219</f>
        <v>24795668</v>
      </c>
      <c r="D218" s="47">
        <v>24795668</v>
      </c>
      <c r="E218" s="47">
        <v>24795668</v>
      </c>
      <c r="F218" s="47">
        <v>24795668</v>
      </c>
      <c r="G218" s="47">
        <v>24795668</v>
      </c>
      <c r="H218" s="48">
        <f t="shared" si="22"/>
        <v>100</v>
      </c>
      <c r="I218" s="48">
        <f t="shared" si="23"/>
        <v>100</v>
      </c>
      <c r="J218" s="48">
        <f t="shared" si="24"/>
        <v>100</v>
      </c>
      <c r="K218" s="49">
        <f t="shared" si="25"/>
        <v>100</v>
      </c>
    </row>
    <row r="219" spans="1:11" x14ac:dyDescent="0.2">
      <c r="A219" s="29" t="s">
        <v>361</v>
      </c>
      <c r="B219" s="30" t="s">
        <v>362</v>
      </c>
      <c r="C219" s="44">
        <v>24795668</v>
      </c>
      <c r="D219" s="44">
        <v>24795668</v>
      </c>
      <c r="E219" s="44">
        <v>24795668</v>
      </c>
      <c r="F219" s="44">
        <v>24795668</v>
      </c>
      <c r="G219" s="44">
        <v>24795668</v>
      </c>
      <c r="H219" s="32">
        <f t="shared" si="22"/>
        <v>100</v>
      </c>
      <c r="I219" s="32">
        <f t="shared" si="23"/>
        <v>100</v>
      </c>
      <c r="J219" s="32">
        <f t="shared" si="24"/>
        <v>100</v>
      </c>
      <c r="K219" s="33">
        <f t="shared" si="25"/>
        <v>100</v>
      </c>
    </row>
    <row r="220" spans="1:11" ht="33.75" x14ac:dyDescent="0.2">
      <c r="A220" s="60" t="s">
        <v>363</v>
      </c>
      <c r="B220" s="10" t="s">
        <v>364</v>
      </c>
      <c r="C220" s="61">
        <f>C221+C225+C233</f>
        <v>21498917760</v>
      </c>
      <c r="D220" s="61">
        <v>19240174252</v>
      </c>
      <c r="E220" s="61">
        <v>14555698610</v>
      </c>
      <c r="F220" s="61">
        <v>8279480157.6199999</v>
      </c>
      <c r="G220" s="61">
        <v>8040071580.6199999</v>
      </c>
      <c r="H220" s="62">
        <f t="shared" si="22"/>
        <v>89.493687388290184</v>
      </c>
      <c r="I220" s="62">
        <f t="shared" si="23"/>
        <v>75.652634011289933</v>
      </c>
      <c r="J220" s="62">
        <f t="shared" si="24"/>
        <v>56.88136570739286</v>
      </c>
      <c r="K220" s="63">
        <f t="shared" si="25"/>
        <v>97.108410522855579</v>
      </c>
    </row>
    <row r="221" spans="1:11" x14ac:dyDescent="0.2">
      <c r="A221" s="60" t="s">
        <v>365</v>
      </c>
      <c r="B221" s="10" t="s">
        <v>366</v>
      </c>
      <c r="C221" s="61">
        <f>C222</f>
        <v>10825000000</v>
      </c>
      <c r="D221" s="61">
        <v>10141214772</v>
      </c>
      <c r="E221" s="61">
        <v>8516562504</v>
      </c>
      <c r="F221" s="61">
        <v>3782115699</v>
      </c>
      <c r="G221" s="61">
        <v>3547866947</v>
      </c>
      <c r="H221" s="62">
        <f t="shared" si="22"/>
        <v>93.683277339491923</v>
      </c>
      <c r="I221" s="62">
        <f t="shared" si="23"/>
        <v>83.979707515063367</v>
      </c>
      <c r="J221" s="62">
        <f t="shared" si="24"/>
        <v>44.408946652169135</v>
      </c>
      <c r="K221" s="63">
        <f t="shared" si="25"/>
        <v>93.806409675358793</v>
      </c>
    </row>
    <row r="222" spans="1:11" ht="22.5" x14ac:dyDescent="0.2">
      <c r="A222" s="45" t="s">
        <v>367</v>
      </c>
      <c r="B222" s="46" t="s">
        <v>368</v>
      </c>
      <c r="C222" s="47">
        <f>C223+C224</f>
        <v>10825000000</v>
      </c>
      <c r="D222" s="47">
        <v>10141214772</v>
      </c>
      <c r="E222" s="47">
        <v>8516562504</v>
      </c>
      <c r="F222" s="47">
        <v>3782115699</v>
      </c>
      <c r="G222" s="47">
        <v>3547866947</v>
      </c>
      <c r="H222" s="48">
        <f t="shared" si="22"/>
        <v>93.683277339491923</v>
      </c>
      <c r="I222" s="48">
        <f t="shared" si="23"/>
        <v>83.979707515063367</v>
      </c>
      <c r="J222" s="48">
        <f t="shared" si="24"/>
        <v>44.408946652169135</v>
      </c>
      <c r="K222" s="49">
        <f t="shared" si="25"/>
        <v>93.806409675358793</v>
      </c>
    </row>
    <row r="223" spans="1:11" x14ac:dyDescent="0.2">
      <c r="A223" s="29" t="s">
        <v>369</v>
      </c>
      <c r="B223" s="30" t="s">
        <v>370</v>
      </c>
      <c r="C223" s="44">
        <v>10800000000</v>
      </c>
      <c r="D223" s="44">
        <v>10141214772</v>
      </c>
      <c r="E223" s="44">
        <v>8516562504</v>
      </c>
      <c r="F223" s="44">
        <v>3782115699</v>
      </c>
      <c r="G223" s="44">
        <v>3547866947</v>
      </c>
      <c r="H223" s="32">
        <f t="shared" si="22"/>
        <v>93.900136777777774</v>
      </c>
      <c r="I223" s="32">
        <f t="shared" si="23"/>
        <v>83.979707515063367</v>
      </c>
      <c r="J223" s="32">
        <f t="shared" si="24"/>
        <v>44.408946652169135</v>
      </c>
      <c r="K223" s="33">
        <f t="shared" si="25"/>
        <v>93.806409675358793</v>
      </c>
    </row>
    <row r="224" spans="1:11" x14ac:dyDescent="0.2">
      <c r="A224" s="29" t="s">
        <v>371</v>
      </c>
      <c r="B224" s="30" t="s">
        <v>372</v>
      </c>
      <c r="C224" s="44">
        <v>25000000</v>
      </c>
      <c r="D224" s="44">
        <v>0</v>
      </c>
      <c r="E224" s="44">
        <v>0</v>
      </c>
      <c r="F224" s="44">
        <v>0</v>
      </c>
      <c r="G224" s="44">
        <v>0</v>
      </c>
      <c r="H224" s="32">
        <f t="shared" si="22"/>
        <v>0</v>
      </c>
      <c r="I224" s="32">
        <v>0</v>
      </c>
      <c r="J224" s="32">
        <v>0</v>
      </c>
      <c r="K224" s="33">
        <v>0</v>
      </c>
    </row>
    <row r="225" spans="1:11" x14ac:dyDescent="0.2">
      <c r="A225" s="60" t="s">
        <v>373</v>
      </c>
      <c r="B225" s="10" t="s">
        <v>374</v>
      </c>
      <c r="C225" s="61">
        <f>C226+C229</f>
        <v>8889133881</v>
      </c>
      <c r="D225" s="61">
        <v>7740659059</v>
      </c>
      <c r="E225" s="61">
        <v>4902981051</v>
      </c>
      <c r="F225" s="61">
        <v>3949161793.6199999</v>
      </c>
      <c r="G225" s="61">
        <v>3944001968.6199999</v>
      </c>
      <c r="H225" s="62">
        <f t="shared" si="22"/>
        <v>87.08001434813805</v>
      </c>
      <c r="I225" s="62">
        <f t="shared" si="23"/>
        <v>63.34061497385477</v>
      </c>
      <c r="J225" s="62">
        <f t="shared" si="24"/>
        <v>80.546136167802203</v>
      </c>
      <c r="K225" s="63">
        <f t="shared" si="25"/>
        <v>99.869343793198453</v>
      </c>
    </row>
    <row r="226" spans="1:11" x14ac:dyDescent="0.2">
      <c r="A226" s="45" t="s">
        <v>375</v>
      </c>
      <c r="B226" s="46" t="s">
        <v>376</v>
      </c>
      <c r="C226" s="47">
        <f>C227+C228</f>
        <v>5767658955</v>
      </c>
      <c r="D226" s="47">
        <v>5237998388</v>
      </c>
      <c r="E226" s="47">
        <v>3176255616</v>
      </c>
      <c r="F226" s="47">
        <v>2281806929.77</v>
      </c>
      <c r="G226" s="47">
        <v>2280347104.77</v>
      </c>
      <c r="H226" s="48">
        <f t="shared" si="22"/>
        <v>90.816714872836997</v>
      </c>
      <c r="I226" s="48">
        <f t="shared" si="23"/>
        <v>60.638728398173001</v>
      </c>
      <c r="J226" s="48">
        <f t="shared" si="24"/>
        <v>71.839524447455545</v>
      </c>
      <c r="K226" s="49">
        <f t="shared" si="25"/>
        <v>99.936023290097239</v>
      </c>
    </row>
    <row r="227" spans="1:11" x14ac:dyDescent="0.2">
      <c r="A227" s="29" t="s">
        <v>377</v>
      </c>
      <c r="B227" s="30" t="s">
        <v>378</v>
      </c>
      <c r="C227" s="44">
        <v>2824540160</v>
      </c>
      <c r="D227" s="44">
        <v>2633641700</v>
      </c>
      <c r="E227" s="44">
        <v>1824619951</v>
      </c>
      <c r="F227" s="44">
        <v>1241925713.77</v>
      </c>
      <c r="G227" s="44">
        <v>1241925713.77</v>
      </c>
      <c r="H227" s="32">
        <f t="shared" si="22"/>
        <v>93.241432262021732</v>
      </c>
      <c r="I227" s="32">
        <f t="shared" si="23"/>
        <v>69.281252305505333</v>
      </c>
      <c r="J227" s="32">
        <f t="shared" si="24"/>
        <v>68.064898286865215</v>
      </c>
      <c r="K227" s="33">
        <f t="shared" si="25"/>
        <v>100</v>
      </c>
    </row>
    <row r="228" spans="1:11" x14ac:dyDescent="0.2">
      <c r="A228" s="29" t="s">
        <v>379</v>
      </c>
      <c r="B228" s="30" t="s">
        <v>380</v>
      </c>
      <c r="C228" s="44">
        <v>2943118795</v>
      </c>
      <c r="D228" s="44">
        <v>2604356688</v>
      </c>
      <c r="E228" s="44">
        <v>1351635665</v>
      </c>
      <c r="F228" s="44">
        <v>1039881216</v>
      </c>
      <c r="G228" s="44">
        <v>1038421391</v>
      </c>
      <c r="H228" s="32">
        <f t="shared" si="22"/>
        <v>88.489689659298989</v>
      </c>
      <c r="I228" s="32">
        <f t="shared" si="23"/>
        <v>51.899022558157363</v>
      </c>
      <c r="J228" s="32">
        <f t="shared" si="24"/>
        <v>76.935023462850111</v>
      </c>
      <c r="K228" s="33">
        <f t="shared" si="25"/>
        <v>99.859616177546187</v>
      </c>
    </row>
    <row r="229" spans="1:11" x14ac:dyDescent="0.2">
      <c r="A229" s="45" t="s">
        <v>381</v>
      </c>
      <c r="B229" s="46" t="s">
        <v>382</v>
      </c>
      <c r="C229" s="47">
        <f>C230+C231+C232</f>
        <v>3121474926</v>
      </c>
      <c r="D229" s="47">
        <v>2502660671</v>
      </c>
      <c r="E229" s="47">
        <v>1726725435</v>
      </c>
      <c r="F229" s="47">
        <v>1667354863.8499999</v>
      </c>
      <c r="G229" s="47">
        <v>1663654863.8499999</v>
      </c>
      <c r="H229" s="48">
        <f t="shared" si="22"/>
        <v>80.175581426406751</v>
      </c>
      <c r="I229" s="48">
        <f t="shared" si="23"/>
        <v>68.995587576403011</v>
      </c>
      <c r="J229" s="48">
        <f t="shared" si="24"/>
        <v>96.561666959518661</v>
      </c>
      <c r="K229" s="49">
        <f t="shared" si="25"/>
        <v>99.77809163002911</v>
      </c>
    </row>
    <row r="230" spans="1:11" x14ac:dyDescent="0.2">
      <c r="A230" s="29" t="s">
        <v>383</v>
      </c>
      <c r="B230" s="30" t="s">
        <v>384</v>
      </c>
      <c r="C230" s="44">
        <v>1934964366</v>
      </c>
      <c r="D230" s="44">
        <v>1741493658</v>
      </c>
      <c r="E230" s="44">
        <v>974600246</v>
      </c>
      <c r="F230" s="44">
        <v>940555109.85000002</v>
      </c>
      <c r="G230" s="44">
        <v>940555109.85000002</v>
      </c>
      <c r="H230" s="32">
        <f t="shared" si="22"/>
        <v>90.001329667897352</v>
      </c>
      <c r="I230" s="32">
        <f t="shared" si="23"/>
        <v>55.963467999031899</v>
      </c>
      <c r="J230" s="32">
        <f t="shared" si="24"/>
        <v>96.506758920928903</v>
      </c>
      <c r="K230" s="33">
        <f t="shared" si="25"/>
        <v>100</v>
      </c>
    </row>
    <row r="231" spans="1:11" x14ac:dyDescent="0.2">
      <c r="A231" s="29" t="s">
        <v>385</v>
      </c>
      <c r="B231" s="30" t="s">
        <v>386</v>
      </c>
      <c r="C231" s="44">
        <v>1059202560</v>
      </c>
      <c r="D231" s="44">
        <v>743140105</v>
      </c>
      <c r="E231" s="44">
        <v>734098281</v>
      </c>
      <c r="F231" s="44">
        <v>708772846</v>
      </c>
      <c r="G231" s="44">
        <v>705072846</v>
      </c>
      <c r="H231" s="32">
        <f t="shared" si="22"/>
        <v>70.160338830752067</v>
      </c>
      <c r="I231" s="32">
        <f t="shared" si="23"/>
        <v>98.783294840479641</v>
      </c>
      <c r="J231" s="32">
        <f t="shared" si="24"/>
        <v>96.550130186178706</v>
      </c>
      <c r="K231" s="33">
        <f t="shared" si="25"/>
        <v>99.477970971816831</v>
      </c>
    </row>
    <row r="232" spans="1:11" ht="13.5" customHeight="1" x14ac:dyDescent="0.2">
      <c r="A232" s="29" t="s">
        <v>387</v>
      </c>
      <c r="B232" s="30" t="s">
        <v>388</v>
      </c>
      <c r="C232" s="44">
        <v>127308000</v>
      </c>
      <c r="D232" s="44">
        <v>18026908</v>
      </c>
      <c r="E232" s="44">
        <v>18026908</v>
      </c>
      <c r="F232" s="44">
        <v>18026908</v>
      </c>
      <c r="G232" s="44">
        <v>18026908</v>
      </c>
      <c r="H232" s="32">
        <f t="shared" si="22"/>
        <v>14.160074779275458</v>
      </c>
      <c r="I232" s="32">
        <f t="shared" si="23"/>
        <v>100</v>
      </c>
      <c r="J232" s="32">
        <f t="shared" si="24"/>
        <v>100</v>
      </c>
      <c r="K232" s="33">
        <f t="shared" si="25"/>
        <v>100</v>
      </c>
    </row>
    <row r="233" spans="1:11" x14ac:dyDescent="0.2">
      <c r="A233" s="60" t="s">
        <v>389</v>
      </c>
      <c r="B233" s="10" t="s">
        <v>390</v>
      </c>
      <c r="C233" s="61">
        <f>C234+C241</f>
        <v>1784783879</v>
      </c>
      <c r="D233" s="61">
        <v>1358300421</v>
      </c>
      <c r="E233" s="61">
        <v>1136155055</v>
      </c>
      <c r="F233" s="61">
        <v>548202665</v>
      </c>
      <c r="G233" s="61">
        <v>548202665</v>
      </c>
      <c r="H233" s="62">
        <f t="shared" si="22"/>
        <v>76.104476120719156</v>
      </c>
      <c r="I233" s="62">
        <f t="shared" si="23"/>
        <v>83.645343654060454</v>
      </c>
      <c r="J233" s="62">
        <f t="shared" si="24"/>
        <v>48.250691011536276</v>
      </c>
      <c r="K233" s="63">
        <f t="shared" si="25"/>
        <v>100</v>
      </c>
    </row>
    <row r="234" spans="1:11" x14ac:dyDescent="0.2">
      <c r="A234" s="45" t="s">
        <v>391</v>
      </c>
      <c r="B234" s="46" t="s">
        <v>392</v>
      </c>
      <c r="C234" s="47">
        <f>C235+C236+C237+C238+C239+C240</f>
        <v>1648500920</v>
      </c>
      <c r="D234" s="47">
        <v>1259509073</v>
      </c>
      <c r="E234" s="47">
        <v>1037440058</v>
      </c>
      <c r="F234" s="47">
        <v>512997441</v>
      </c>
      <c r="G234" s="47">
        <v>512997441</v>
      </c>
      <c r="H234" s="48">
        <f t="shared" si="22"/>
        <v>76.403298155271884</v>
      </c>
      <c r="I234" s="48">
        <f t="shared" si="23"/>
        <v>82.368605374865766</v>
      </c>
      <c r="J234" s="48">
        <f t="shared" si="24"/>
        <v>49.448393383707185</v>
      </c>
      <c r="K234" s="49">
        <f t="shared" si="25"/>
        <v>100</v>
      </c>
    </row>
    <row r="235" spans="1:11" x14ac:dyDescent="0.2">
      <c r="A235" s="29" t="s">
        <v>393</v>
      </c>
      <c r="B235" s="30" t="s">
        <v>362</v>
      </c>
      <c r="C235" s="44">
        <v>1151029110</v>
      </c>
      <c r="D235" s="44">
        <v>1062885201</v>
      </c>
      <c r="E235" s="44">
        <v>892408363</v>
      </c>
      <c r="F235" s="44">
        <v>447442737</v>
      </c>
      <c r="G235" s="44">
        <v>447442737</v>
      </c>
      <c r="H235" s="32">
        <f t="shared" si="22"/>
        <v>92.34216509085509</v>
      </c>
      <c r="I235" s="32">
        <f t="shared" si="23"/>
        <v>83.960935965651856</v>
      </c>
      <c r="J235" s="32">
        <f t="shared" si="24"/>
        <v>50.138787975477548</v>
      </c>
      <c r="K235" s="33">
        <f t="shared" si="25"/>
        <v>100</v>
      </c>
    </row>
    <row r="236" spans="1:11" x14ac:dyDescent="0.2">
      <c r="A236" s="29" t="s">
        <v>394</v>
      </c>
      <c r="B236" s="30" t="s">
        <v>395</v>
      </c>
      <c r="C236" s="44">
        <v>63654000</v>
      </c>
      <c r="D236" s="44">
        <v>58652727</v>
      </c>
      <c r="E236" s="44">
        <v>58643727</v>
      </c>
      <c r="F236" s="44">
        <v>2763727</v>
      </c>
      <c r="G236" s="44">
        <v>2763727</v>
      </c>
      <c r="H236" s="32">
        <f t="shared" si="22"/>
        <v>92.143034216231499</v>
      </c>
      <c r="I236" s="32">
        <f t="shared" si="23"/>
        <v>99.984655444920747</v>
      </c>
      <c r="J236" s="32">
        <f t="shared" si="24"/>
        <v>4.7127410575388566</v>
      </c>
      <c r="K236" s="33">
        <f t="shared" si="25"/>
        <v>100</v>
      </c>
    </row>
    <row r="237" spans="1:11" x14ac:dyDescent="0.2">
      <c r="A237" s="29" t="s">
        <v>396</v>
      </c>
      <c r="B237" s="30" t="s">
        <v>397</v>
      </c>
      <c r="C237" s="44">
        <v>106090000</v>
      </c>
      <c r="D237" s="44">
        <v>55888320</v>
      </c>
      <c r="E237" s="44">
        <v>7305142</v>
      </c>
      <c r="F237" s="44">
        <v>4173538</v>
      </c>
      <c r="G237" s="44">
        <v>4173538</v>
      </c>
      <c r="H237" s="32">
        <f t="shared" si="22"/>
        <v>52.68010180035818</v>
      </c>
      <c r="I237" s="32">
        <f t="shared" si="23"/>
        <v>13.070963664679846</v>
      </c>
      <c r="J237" s="32">
        <f t="shared" si="24"/>
        <v>57.131510927508323</v>
      </c>
      <c r="K237" s="33">
        <f t="shared" si="25"/>
        <v>100</v>
      </c>
    </row>
    <row r="238" spans="1:11" x14ac:dyDescent="0.2">
      <c r="A238" s="29" t="s">
        <v>398</v>
      </c>
      <c r="B238" s="30" t="s">
        <v>399</v>
      </c>
      <c r="C238" s="44">
        <v>263092400</v>
      </c>
      <c r="D238" s="44">
        <v>82082825</v>
      </c>
      <c r="E238" s="44">
        <v>79082826</v>
      </c>
      <c r="F238" s="44">
        <v>58617439</v>
      </c>
      <c r="G238" s="44">
        <v>58617439</v>
      </c>
      <c r="H238" s="32">
        <f t="shared" si="22"/>
        <v>31.199238366444643</v>
      </c>
      <c r="I238" s="32">
        <f t="shared" si="23"/>
        <v>96.345156249190993</v>
      </c>
      <c r="J238" s="32">
        <f t="shared" si="24"/>
        <v>74.121578558662023</v>
      </c>
      <c r="K238" s="33">
        <f t="shared" si="25"/>
        <v>100</v>
      </c>
    </row>
    <row r="239" spans="1:11" x14ac:dyDescent="0.2">
      <c r="A239" s="29" t="s">
        <v>400</v>
      </c>
      <c r="B239" s="30" t="s">
        <v>401</v>
      </c>
      <c r="C239" s="44">
        <v>54026410</v>
      </c>
      <c r="D239" s="44">
        <v>0</v>
      </c>
      <c r="E239" s="44">
        <v>0</v>
      </c>
      <c r="F239" s="44">
        <v>0</v>
      </c>
      <c r="G239" s="44">
        <v>0</v>
      </c>
      <c r="H239" s="32">
        <f t="shared" si="22"/>
        <v>0</v>
      </c>
      <c r="I239" s="32">
        <v>0</v>
      </c>
      <c r="J239" s="32">
        <v>0</v>
      </c>
      <c r="K239" s="33">
        <v>0</v>
      </c>
    </row>
    <row r="240" spans="1:11" x14ac:dyDescent="0.2">
      <c r="A240" s="29" t="s">
        <v>402</v>
      </c>
      <c r="B240" s="30" t="s">
        <v>403</v>
      </c>
      <c r="C240" s="44">
        <v>10609000</v>
      </c>
      <c r="D240" s="44">
        <v>0</v>
      </c>
      <c r="E240" s="44">
        <v>0</v>
      </c>
      <c r="F240" s="44">
        <v>0</v>
      </c>
      <c r="G240" s="44">
        <v>0</v>
      </c>
      <c r="H240" s="32">
        <f t="shared" si="22"/>
        <v>0</v>
      </c>
      <c r="I240" s="32">
        <v>0</v>
      </c>
      <c r="J240" s="32">
        <v>0</v>
      </c>
      <c r="K240" s="33">
        <v>0</v>
      </c>
    </row>
    <row r="241" spans="1:11" ht="22.5" x14ac:dyDescent="0.2">
      <c r="A241" s="45" t="s">
        <v>404</v>
      </c>
      <c r="B241" s="46" t="s">
        <v>405</v>
      </c>
      <c r="C241" s="47">
        <f>C242+C243+C244+C245</f>
        <v>136282959</v>
      </c>
      <c r="D241" s="47">
        <v>98791348</v>
      </c>
      <c r="E241" s="47">
        <v>98714997</v>
      </c>
      <c r="F241" s="47">
        <v>35205224</v>
      </c>
      <c r="G241" s="47">
        <v>35205224</v>
      </c>
      <c r="H241" s="48">
        <f t="shared" si="22"/>
        <v>72.489876008635818</v>
      </c>
      <c r="I241" s="48">
        <f t="shared" si="23"/>
        <v>99.922714891996407</v>
      </c>
      <c r="J241" s="48">
        <f t="shared" si="24"/>
        <v>35.663501058506846</v>
      </c>
      <c r="K241" s="49">
        <f t="shared" si="25"/>
        <v>100</v>
      </c>
    </row>
    <row r="242" spans="1:11" x14ac:dyDescent="0.2">
      <c r="A242" s="29" t="s">
        <v>406</v>
      </c>
      <c r="B242" s="30" t="s">
        <v>407</v>
      </c>
      <c r="C242" s="44">
        <v>15913500</v>
      </c>
      <c r="D242" s="44">
        <v>15913000</v>
      </c>
      <c r="E242" s="44">
        <v>15836682</v>
      </c>
      <c r="F242" s="44">
        <v>0</v>
      </c>
      <c r="G242" s="44">
        <v>0</v>
      </c>
      <c r="H242" s="32">
        <f t="shared" si="22"/>
        <v>99.996858013636228</v>
      </c>
      <c r="I242" s="32">
        <f t="shared" si="23"/>
        <v>99.520404700559297</v>
      </c>
      <c r="J242" s="32">
        <f t="shared" si="24"/>
        <v>0</v>
      </c>
      <c r="K242" s="33">
        <v>0</v>
      </c>
    </row>
    <row r="243" spans="1:11" x14ac:dyDescent="0.2">
      <c r="A243" s="29" t="s">
        <v>408</v>
      </c>
      <c r="B243" s="30" t="s">
        <v>409</v>
      </c>
      <c r="C243" s="44">
        <v>98180042</v>
      </c>
      <c r="D243" s="44">
        <v>82878348</v>
      </c>
      <c r="E243" s="44">
        <v>82878315</v>
      </c>
      <c r="F243" s="44">
        <v>35205224</v>
      </c>
      <c r="G243" s="44">
        <v>35205224</v>
      </c>
      <c r="H243" s="32">
        <f t="shared" si="22"/>
        <v>84.414659345939171</v>
      </c>
      <c r="I243" s="32">
        <f t="shared" si="23"/>
        <v>99.999960182604028</v>
      </c>
      <c r="J243" s="32">
        <f t="shared" si="24"/>
        <v>42.478209167259251</v>
      </c>
      <c r="K243" s="33">
        <f t="shared" si="25"/>
        <v>100</v>
      </c>
    </row>
    <row r="244" spans="1:11" x14ac:dyDescent="0.2">
      <c r="A244" s="29" t="s">
        <v>410</v>
      </c>
      <c r="B244" s="30" t="s">
        <v>411</v>
      </c>
      <c r="C244" s="44">
        <v>21218000</v>
      </c>
      <c r="D244" s="44">
        <v>0</v>
      </c>
      <c r="E244" s="44">
        <v>0</v>
      </c>
      <c r="F244" s="44">
        <v>0</v>
      </c>
      <c r="G244" s="44">
        <v>0</v>
      </c>
      <c r="H244" s="32">
        <f t="shared" si="22"/>
        <v>0</v>
      </c>
      <c r="I244" s="32">
        <v>0</v>
      </c>
      <c r="J244" s="32">
        <v>0</v>
      </c>
      <c r="K244" s="33">
        <v>0</v>
      </c>
    </row>
    <row r="245" spans="1:11" ht="13.5" thickBot="1" x14ac:dyDescent="0.25">
      <c r="A245" s="50" t="s">
        <v>412</v>
      </c>
      <c r="B245" s="51" t="s">
        <v>413</v>
      </c>
      <c r="C245" s="52">
        <v>971417</v>
      </c>
      <c r="D245" s="52">
        <v>0</v>
      </c>
      <c r="E245" s="52">
        <v>0</v>
      </c>
      <c r="F245" s="52">
        <v>0</v>
      </c>
      <c r="G245" s="52">
        <v>0</v>
      </c>
      <c r="H245" s="53">
        <f t="shared" si="22"/>
        <v>0</v>
      </c>
      <c r="I245" s="53">
        <v>0</v>
      </c>
      <c r="J245" s="53">
        <v>0</v>
      </c>
      <c r="K245" s="54">
        <v>0</v>
      </c>
    </row>
    <row r="246" spans="1:11" x14ac:dyDescent="0.2">
      <c r="A246" s="69"/>
      <c r="B246" s="70"/>
      <c r="C246" s="71"/>
      <c r="D246" s="71"/>
      <c r="E246" s="71"/>
      <c r="F246" s="71"/>
      <c r="G246" s="71"/>
      <c r="H246" s="72"/>
      <c r="I246" s="72"/>
      <c r="J246" s="72"/>
      <c r="K246" s="73"/>
    </row>
    <row r="247" spans="1:11" x14ac:dyDescent="0.2">
      <c r="A247" s="60" t="s">
        <v>414</v>
      </c>
      <c r="B247" s="10" t="s">
        <v>415</v>
      </c>
      <c r="C247" s="61">
        <f>C249</f>
        <v>2027020770</v>
      </c>
      <c r="D247" s="61">
        <v>271499000</v>
      </c>
      <c r="E247" s="61">
        <v>271499000</v>
      </c>
      <c r="F247" s="61">
        <v>271499000</v>
      </c>
      <c r="G247" s="61">
        <v>0</v>
      </c>
      <c r="H247" s="62">
        <f t="shared" si="22"/>
        <v>13.393992011241206</v>
      </c>
      <c r="I247" s="62">
        <f t="shared" si="23"/>
        <v>100</v>
      </c>
      <c r="J247" s="62">
        <f t="shared" si="24"/>
        <v>100</v>
      </c>
      <c r="K247" s="63">
        <f t="shared" si="25"/>
        <v>0</v>
      </c>
    </row>
    <row r="248" spans="1:11" x14ac:dyDescent="0.2">
      <c r="A248" s="60"/>
      <c r="B248" s="10"/>
      <c r="C248" s="61"/>
      <c r="D248" s="61"/>
      <c r="E248" s="61"/>
      <c r="F248" s="61"/>
      <c r="G248" s="61"/>
      <c r="H248" s="62"/>
      <c r="I248" s="62"/>
      <c r="J248" s="62"/>
      <c r="K248" s="63"/>
    </row>
    <row r="249" spans="1:11" x14ac:dyDescent="0.2">
      <c r="A249" s="60" t="s">
        <v>416</v>
      </c>
      <c r="B249" s="10" t="s">
        <v>415</v>
      </c>
      <c r="C249" s="61">
        <f>C250</f>
        <v>2027020770</v>
      </c>
      <c r="D249" s="61">
        <v>271499000</v>
      </c>
      <c r="E249" s="61">
        <v>271499000</v>
      </c>
      <c r="F249" s="61">
        <v>271499000</v>
      </c>
      <c r="G249" s="61">
        <v>0</v>
      </c>
      <c r="H249" s="62">
        <f t="shared" si="22"/>
        <v>13.393992011241206</v>
      </c>
      <c r="I249" s="62">
        <f t="shared" si="23"/>
        <v>100</v>
      </c>
      <c r="J249" s="62">
        <f t="shared" si="24"/>
        <v>100</v>
      </c>
      <c r="K249" s="63">
        <f t="shared" si="25"/>
        <v>0</v>
      </c>
    </row>
    <row r="250" spans="1:11" x14ac:dyDescent="0.2">
      <c r="A250" s="60" t="s">
        <v>417</v>
      </c>
      <c r="B250" s="10" t="s">
        <v>418</v>
      </c>
      <c r="C250" s="61">
        <f>C251</f>
        <v>2027020770</v>
      </c>
      <c r="D250" s="61">
        <v>271499000</v>
      </c>
      <c r="E250" s="61">
        <v>271499000</v>
      </c>
      <c r="F250" s="61">
        <v>271499000</v>
      </c>
      <c r="G250" s="61">
        <v>0</v>
      </c>
      <c r="H250" s="62">
        <f t="shared" si="22"/>
        <v>13.393992011241206</v>
      </c>
      <c r="I250" s="62">
        <f t="shared" si="23"/>
        <v>100</v>
      </c>
      <c r="J250" s="62">
        <f t="shared" si="24"/>
        <v>100</v>
      </c>
      <c r="K250" s="63">
        <f t="shared" si="25"/>
        <v>0</v>
      </c>
    </row>
    <row r="251" spans="1:11" ht="22.5" x14ac:dyDescent="0.2">
      <c r="A251" s="45" t="s">
        <v>419</v>
      </c>
      <c r="B251" s="46" t="s">
        <v>420</v>
      </c>
      <c r="C251" s="47">
        <f>C252</f>
        <v>2027020770</v>
      </c>
      <c r="D251" s="47">
        <v>271499000</v>
      </c>
      <c r="E251" s="47">
        <v>271499000</v>
      </c>
      <c r="F251" s="47">
        <v>271499000</v>
      </c>
      <c r="G251" s="47">
        <v>0</v>
      </c>
      <c r="H251" s="48">
        <f t="shared" si="22"/>
        <v>13.393992011241206</v>
      </c>
      <c r="I251" s="48">
        <f t="shared" si="23"/>
        <v>100</v>
      </c>
      <c r="J251" s="48">
        <f t="shared" si="24"/>
        <v>100</v>
      </c>
      <c r="K251" s="49">
        <f t="shared" si="25"/>
        <v>0</v>
      </c>
    </row>
    <row r="252" spans="1:11" ht="22.5" x14ac:dyDescent="0.2">
      <c r="A252" s="29" t="s">
        <v>421</v>
      </c>
      <c r="B252" s="30" t="s">
        <v>422</v>
      </c>
      <c r="C252" s="44">
        <v>2027020770</v>
      </c>
      <c r="D252" s="44">
        <v>271499000</v>
      </c>
      <c r="E252" s="44">
        <v>271499000</v>
      </c>
      <c r="F252" s="44">
        <v>271499000</v>
      </c>
      <c r="G252" s="44">
        <v>0</v>
      </c>
      <c r="H252" s="32">
        <f t="shared" si="22"/>
        <v>13.393992011241206</v>
      </c>
      <c r="I252" s="32">
        <f t="shared" si="23"/>
        <v>100</v>
      </c>
      <c r="J252" s="32">
        <f t="shared" si="24"/>
        <v>100</v>
      </c>
      <c r="K252" s="33">
        <f t="shared" si="25"/>
        <v>0</v>
      </c>
    </row>
    <row r="253" spans="1:11" ht="22.5" x14ac:dyDescent="0.2">
      <c r="A253" s="60" t="s">
        <v>423</v>
      </c>
      <c r="B253" s="10" t="s">
        <v>424</v>
      </c>
      <c r="C253" s="61">
        <f>C254</f>
        <v>37081108430</v>
      </c>
      <c r="D253" s="61">
        <v>24952336020</v>
      </c>
      <c r="E253" s="61">
        <v>300000000</v>
      </c>
      <c r="F253" s="61">
        <v>0</v>
      </c>
      <c r="G253" s="61">
        <v>0</v>
      </c>
      <c r="H253" s="62">
        <f t="shared" si="22"/>
        <v>67.291235554902201</v>
      </c>
      <c r="I253" s="62">
        <f t="shared" si="23"/>
        <v>1.2022922413338035</v>
      </c>
      <c r="J253" s="62">
        <f t="shared" si="24"/>
        <v>0</v>
      </c>
      <c r="K253" s="63">
        <v>0</v>
      </c>
    </row>
    <row r="254" spans="1:11" ht="22.5" x14ac:dyDescent="0.2">
      <c r="A254" s="60" t="s">
        <v>425</v>
      </c>
      <c r="B254" s="10" t="s">
        <v>426</v>
      </c>
      <c r="C254" s="61">
        <f>C255</f>
        <v>37081108430</v>
      </c>
      <c r="D254" s="61">
        <v>24952336020</v>
      </c>
      <c r="E254" s="61">
        <v>300000000</v>
      </c>
      <c r="F254" s="61">
        <v>0</v>
      </c>
      <c r="G254" s="61">
        <v>0</v>
      </c>
      <c r="H254" s="62">
        <f t="shared" si="22"/>
        <v>67.291235554902201</v>
      </c>
      <c r="I254" s="62">
        <f t="shared" si="23"/>
        <v>1.2022922413338035</v>
      </c>
      <c r="J254" s="62">
        <f t="shared" si="24"/>
        <v>0</v>
      </c>
      <c r="K254" s="63">
        <v>0</v>
      </c>
    </row>
    <row r="255" spans="1:11" ht="22.5" x14ac:dyDescent="0.2">
      <c r="A255" s="45" t="s">
        <v>427</v>
      </c>
      <c r="B255" s="46" t="s">
        <v>428</v>
      </c>
      <c r="C255" s="47">
        <f>C256+C257+C258+C259</f>
        <v>37081108430</v>
      </c>
      <c r="D255" s="47">
        <v>24952336020</v>
      </c>
      <c r="E255" s="47">
        <v>300000000</v>
      </c>
      <c r="F255" s="47">
        <v>0</v>
      </c>
      <c r="G255" s="47">
        <v>0</v>
      </c>
      <c r="H255" s="48">
        <f t="shared" si="22"/>
        <v>67.291235554902201</v>
      </c>
      <c r="I255" s="48">
        <f t="shared" si="23"/>
        <v>1.2022922413338035</v>
      </c>
      <c r="J255" s="48">
        <f t="shared" si="24"/>
        <v>0</v>
      </c>
      <c r="K255" s="49">
        <v>0</v>
      </c>
    </row>
    <row r="256" spans="1:11" ht="33.75" x14ac:dyDescent="0.2">
      <c r="A256" s="29" t="s">
        <v>429</v>
      </c>
      <c r="B256" s="30" t="s">
        <v>430</v>
      </c>
      <c r="C256" s="44">
        <v>2500000000</v>
      </c>
      <c r="D256" s="44">
        <v>652500000</v>
      </c>
      <c r="E256" s="44">
        <v>0</v>
      </c>
      <c r="F256" s="44">
        <v>0</v>
      </c>
      <c r="G256" s="44">
        <v>0</v>
      </c>
      <c r="H256" s="32">
        <f t="shared" si="22"/>
        <v>26.1</v>
      </c>
      <c r="I256" s="32">
        <f t="shared" si="23"/>
        <v>0</v>
      </c>
      <c r="J256" s="32">
        <v>0</v>
      </c>
      <c r="K256" s="33">
        <v>0</v>
      </c>
    </row>
    <row r="257" spans="1:11" ht="45" x14ac:dyDescent="0.2">
      <c r="A257" s="29" t="s">
        <v>431</v>
      </c>
      <c r="B257" s="30" t="s">
        <v>432</v>
      </c>
      <c r="C257" s="44">
        <v>22581702968</v>
      </c>
      <c r="D257" s="44">
        <v>22581702968</v>
      </c>
      <c r="E257" s="44">
        <v>0</v>
      </c>
      <c r="F257" s="44">
        <v>0</v>
      </c>
      <c r="G257" s="44">
        <v>0</v>
      </c>
      <c r="H257" s="32">
        <f t="shared" si="22"/>
        <v>100</v>
      </c>
      <c r="I257" s="32">
        <f t="shared" si="23"/>
        <v>0</v>
      </c>
      <c r="J257" s="32">
        <v>0</v>
      </c>
      <c r="K257" s="33">
        <v>0</v>
      </c>
    </row>
    <row r="258" spans="1:11" ht="56.25" x14ac:dyDescent="0.2">
      <c r="A258" s="29" t="s">
        <v>433</v>
      </c>
      <c r="B258" s="30" t="s">
        <v>434</v>
      </c>
      <c r="C258" s="44">
        <v>3934401649</v>
      </c>
      <c r="D258" s="44">
        <v>690699984</v>
      </c>
      <c r="E258" s="44">
        <v>0</v>
      </c>
      <c r="F258" s="44">
        <v>0</v>
      </c>
      <c r="G258" s="44">
        <v>0</v>
      </c>
      <c r="H258" s="32">
        <f t="shared" si="22"/>
        <v>17.555400938171985</v>
      </c>
      <c r="I258" s="32">
        <f t="shared" si="23"/>
        <v>0</v>
      </c>
      <c r="J258" s="32">
        <v>0</v>
      </c>
      <c r="K258" s="33">
        <v>0</v>
      </c>
    </row>
    <row r="259" spans="1:11" ht="78.75" x14ac:dyDescent="0.2">
      <c r="A259" s="29" t="s">
        <v>435</v>
      </c>
      <c r="B259" s="30" t="s">
        <v>436</v>
      </c>
      <c r="C259" s="44">
        <v>8065003813</v>
      </c>
      <c r="D259" s="44">
        <v>1027433068</v>
      </c>
      <c r="E259" s="44">
        <v>300000000</v>
      </c>
      <c r="F259" s="44">
        <v>0</v>
      </c>
      <c r="G259" s="44">
        <v>0</v>
      </c>
      <c r="H259" s="32">
        <f t="shared" si="22"/>
        <v>12.739399655879616</v>
      </c>
      <c r="I259" s="32">
        <f t="shared" si="23"/>
        <v>29.198982332151296</v>
      </c>
      <c r="J259" s="32">
        <f t="shared" si="24"/>
        <v>0</v>
      </c>
      <c r="K259" s="33">
        <v>0</v>
      </c>
    </row>
    <row r="260" spans="1:11" x14ac:dyDescent="0.2">
      <c r="A260" s="76"/>
      <c r="B260" s="77"/>
      <c r="C260" s="77"/>
      <c r="D260" s="77"/>
      <c r="E260" s="77"/>
      <c r="F260" s="77"/>
      <c r="G260" s="77"/>
      <c r="H260" s="77"/>
      <c r="I260" s="77"/>
      <c r="J260" s="77"/>
      <c r="K260" s="78"/>
    </row>
    <row r="261" spans="1:11" x14ac:dyDescent="0.2">
      <c r="A261" s="76"/>
      <c r="B261" s="77"/>
      <c r="C261" s="77"/>
      <c r="D261" s="77"/>
      <c r="E261" s="77"/>
      <c r="F261" s="77"/>
      <c r="G261" s="77"/>
      <c r="H261" s="77"/>
      <c r="I261" s="77"/>
      <c r="J261" s="77"/>
      <c r="K261" s="78"/>
    </row>
    <row r="262" spans="1:11" x14ac:dyDescent="0.2">
      <c r="A262" s="11"/>
      <c r="B262" s="12"/>
      <c r="C262" s="87" t="s">
        <v>478</v>
      </c>
      <c r="D262" s="87"/>
      <c r="E262" s="87"/>
      <c r="F262" s="87"/>
      <c r="G262" s="12"/>
      <c r="H262" s="79"/>
      <c r="I262" s="79"/>
      <c r="J262" s="77"/>
      <c r="K262" s="78"/>
    </row>
    <row r="263" spans="1:11" x14ac:dyDescent="0.2">
      <c r="A263" s="11"/>
      <c r="B263" s="88" t="s">
        <v>479</v>
      </c>
      <c r="C263" s="88"/>
      <c r="D263" s="88"/>
      <c r="E263" s="88"/>
      <c r="F263" s="88"/>
      <c r="G263" s="88"/>
      <c r="H263" s="88"/>
      <c r="I263" s="88"/>
      <c r="J263" s="77"/>
      <c r="K263" s="78"/>
    </row>
    <row r="264" spans="1:11" x14ac:dyDescent="0.2">
      <c r="A264" s="80" t="s">
        <v>480</v>
      </c>
      <c r="B264" s="13"/>
      <c r="C264" s="13"/>
      <c r="D264" s="13"/>
      <c r="E264" s="13"/>
      <c r="F264" s="13"/>
      <c r="G264" s="77"/>
      <c r="H264" s="77"/>
      <c r="I264" s="77"/>
      <c r="J264" s="77"/>
      <c r="K264" s="78"/>
    </row>
    <row r="265" spans="1:11" ht="13.5" thickBot="1" x14ac:dyDescent="0.25">
      <c r="A265" s="16" t="s">
        <v>481</v>
      </c>
      <c r="B265" s="17"/>
      <c r="C265" s="17"/>
      <c r="D265" s="17"/>
      <c r="E265" s="17"/>
      <c r="F265" s="17"/>
      <c r="G265" s="81"/>
      <c r="H265" s="81"/>
      <c r="I265" s="81"/>
      <c r="J265" s="81"/>
      <c r="K265" s="82"/>
    </row>
  </sheetData>
  <mergeCells count="17">
    <mergeCell ref="B1:I1"/>
    <mergeCell ref="J1:K6"/>
    <mergeCell ref="B2:I2"/>
    <mergeCell ref="B3:I3"/>
    <mergeCell ref="B4:I4"/>
    <mergeCell ref="B5:I5"/>
    <mergeCell ref="A6:I6"/>
    <mergeCell ref="G7:G8"/>
    <mergeCell ref="H7:K7"/>
    <mergeCell ref="C262:F262"/>
    <mergeCell ref="B263:I263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2020-10-13T14:56:23Z</cp:lastPrinted>
  <dcterms:created xsi:type="dcterms:W3CDTF">2020-10-07T13:17:38Z</dcterms:created>
  <dcterms:modified xsi:type="dcterms:W3CDTF">2020-10-13T15:01:36Z</dcterms:modified>
</cp:coreProperties>
</file>