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Hoja1" sheetId="3" r:id="rId1"/>
  </sheets>
  <definedNames>
    <definedName name="_xlnm.Print_Titles" localSheetId="0">Hoja1!$8:$10</definedName>
  </definedNames>
  <calcPr calcId="144525"/>
</workbook>
</file>

<file path=xl/calcChain.xml><?xml version="1.0" encoding="utf-8"?>
<calcChain xmlns="http://schemas.openxmlformats.org/spreadsheetml/2006/main">
  <c r="G17" i="3" l="1"/>
  <c r="I17" i="3" s="1"/>
  <c r="F17" i="3"/>
  <c r="F16" i="3" s="1"/>
  <c r="E17" i="3"/>
  <c r="E16" i="3" s="1"/>
  <c r="D17" i="3"/>
  <c r="D16" i="3" s="1"/>
  <c r="G20" i="3"/>
  <c r="I20" i="3" s="1"/>
  <c r="F20" i="3"/>
  <c r="E20" i="3"/>
  <c r="D20" i="3"/>
  <c r="G23" i="3"/>
  <c r="F23" i="3"/>
  <c r="E23" i="3"/>
  <c r="D23" i="3"/>
  <c r="G26" i="3"/>
  <c r="I26" i="3" s="1"/>
  <c r="F26" i="3"/>
  <c r="E26" i="3"/>
  <c r="D26" i="3"/>
  <c r="G31" i="3"/>
  <c r="H31" i="3" s="1"/>
  <c r="F31" i="3"/>
  <c r="E31" i="3"/>
  <c r="D31" i="3"/>
  <c r="G33" i="3"/>
  <c r="H33" i="3" s="1"/>
  <c r="F33" i="3"/>
  <c r="E33" i="3"/>
  <c r="D33" i="3"/>
  <c r="G45" i="3"/>
  <c r="H45" i="3" s="1"/>
  <c r="F45" i="3"/>
  <c r="E45" i="3"/>
  <c r="D45" i="3"/>
  <c r="G52" i="3"/>
  <c r="F52" i="3"/>
  <c r="E52" i="3"/>
  <c r="D52" i="3"/>
  <c r="G57" i="3"/>
  <c r="I57" i="3" s="1"/>
  <c r="F57" i="3"/>
  <c r="E57" i="3"/>
  <c r="D57" i="3"/>
  <c r="G61" i="3"/>
  <c r="I61" i="3" s="1"/>
  <c r="F61" i="3"/>
  <c r="E61" i="3"/>
  <c r="D61" i="3"/>
  <c r="G65" i="3"/>
  <c r="G64" i="3" s="1"/>
  <c r="F65" i="3"/>
  <c r="E65" i="3"/>
  <c r="E64" i="3" s="1"/>
  <c r="D65" i="3"/>
  <c r="D64" i="3" s="1"/>
  <c r="G76" i="3"/>
  <c r="F76" i="3"/>
  <c r="E76" i="3"/>
  <c r="D76" i="3"/>
  <c r="G78" i="3"/>
  <c r="H78" i="3" s="1"/>
  <c r="F78" i="3"/>
  <c r="E78" i="3"/>
  <c r="D78" i="3"/>
  <c r="G81" i="3"/>
  <c r="I81" i="3" s="1"/>
  <c r="F81" i="3"/>
  <c r="E81" i="3"/>
  <c r="D81" i="3"/>
  <c r="G84" i="3"/>
  <c r="G83" i="3" s="1"/>
  <c r="F84" i="3"/>
  <c r="E84" i="3"/>
  <c r="E83" i="3" s="1"/>
  <c r="D84" i="3"/>
  <c r="D83" i="3" s="1"/>
  <c r="G91" i="3"/>
  <c r="H91" i="3" s="1"/>
  <c r="F91" i="3"/>
  <c r="F90" i="3" s="1"/>
  <c r="E91" i="3"/>
  <c r="E90" i="3" s="1"/>
  <c r="E88" i="3" s="1"/>
  <c r="D91" i="3"/>
  <c r="D90" i="3" s="1"/>
  <c r="D88" i="3" s="1"/>
  <c r="G95" i="3"/>
  <c r="H95" i="3" s="1"/>
  <c r="F95" i="3"/>
  <c r="E95" i="3"/>
  <c r="D95" i="3"/>
  <c r="G97" i="3"/>
  <c r="H97" i="3" s="1"/>
  <c r="F97" i="3"/>
  <c r="E97" i="3"/>
  <c r="D97" i="3"/>
  <c r="G103" i="3"/>
  <c r="G102" i="3" s="1"/>
  <c r="F103" i="3"/>
  <c r="E103" i="3"/>
  <c r="E102" i="3" s="1"/>
  <c r="E100" i="3" s="1"/>
  <c r="D103" i="3"/>
  <c r="D102" i="3" s="1"/>
  <c r="D100" i="3" s="1"/>
  <c r="G111" i="3"/>
  <c r="G110" i="3" s="1"/>
  <c r="F111" i="3"/>
  <c r="E111" i="3"/>
  <c r="E110" i="3" s="1"/>
  <c r="E108" i="3" s="1"/>
  <c r="D111" i="3"/>
  <c r="D110" i="3" s="1"/>
  <c r="D108" i="3" s="1"/>
  <c r="I18" i="3"/>
  <c r="I19" i="3"/>
  <c r="I21" i="3"/>
  <c r="I22" i="3"/>
  <c r="I24" i="3"/>
  <c r="I25" i="3"/>
  <c r="I27" i="3"/>
  <c r="I28" i="3"/>
  <c r="I29" i="3"/>
  <c r="I32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58" i="3"/>
  <c r="I59" i="3"/>
  <c r="I60" i="3"/>
  <c r="I62" i="3"/>
  <c r="I63" i="3"/>
  <c r="I66" i="3"/>
  <c r="I67" i="3"/>
  <c r="I68" i="3"/>
  <c r="I69" i="3"/>
  <c r="I70" i="3"/>
  <c r="I71" i="3"/>
  <c r="I72" i="3"/>
  <c r="I73" i="3"/>
  <c r="I74" i="3"/>
  <c r="I75" i="3"/>
  <c r="I77" i="3"/>
  <c r="I79" i="3"/>
  <c r="I80" i="3"/>
  <c r="I82" i="3"/>
  <c r="I85" i="3"/>
  <c r="I86" i="3"/>
  <c r="I91" i="3"/>
  <c r="I92" i="3"/>
  <c r="I93" i="3"/>
  <c r="I94" i="3"/>
  <c r="I95" i="3"/>
  <c r="I96" i="3"/>
  <c r="I98" i="3"/>
  <c r="I104" i="3"/>
  <c r="I105" i="3"/>
  <c r="I112" i="3"/>
  <c r="I113" i="3"/>
  <c r="I114" i="3"/>
  <c r="I115" i="3"/>
  <c r="H18" i="3"/>
  <c r="H19" i="3"/>
  <c r="H20" i="3"/>
  <c r="H21" i="3"/>
  <c r="H22" i="3"/>
  <c r="H24" i="3"/>
  <c r="H25" i="3"/>
  <c r="H27" i="3"/>
  <c r="H28" i="3"/>
  <c r="H29" i="3"/>
  <c r="H30" i="3"/>
  <c r="H32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3" i="3"/>
  <c r="H54" i="3"/>
  <c r="H55" i="3"/>
  <c r="H56" i="3"/>
  <c r="H57" i="3"/>
  <c r="H58" i="3"/>
  <c r="H59" i="3"/>
  <c r="H60" i="3"/>
  <c r="H61" i="3"/>
  <c r="H62" i="3"/>
  <c r="H63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9" i="3"/>
  <c r="H80" i="3"/>
  <c r="H81" i="3"/>
  <c r="H82" i="3"/>
  <c r="H85" i="3"/>
  <c r="H86" i="3"/>
  <c r="H92" i="3"/>
  <c r="H93" i="3"/>
  <c r="H94" i="3"/>
  <c r="H96" i="3"/>
  <c r="H98" i="3"/>
  <c r="H104" i="3"/>
  <c r="H105" i="3"/>
  <c r="H106" i="3"/>
  <c r="H112" i="3"/>
  <c r="H113" i="3"/>
  <c r="H114" i="3"/>
  <c r="H115" i="3"/>
  <c r="C111" i="3"/>
  <c r="C110" i="3" s="1"/>
  <c r="C108" i="3" s="1"/>
  <c r="C103" i="3"/>
  <c r="C102" i="3"/>
  <c r="C100" i="3" s="1"/>
  <c r="C97" i="3"/>
  <c r="C95" i="3"/>
  <c r="C91" i="3"/>
  <c r="C84" i="3"/>
  <c r="C83" i="3" s="1"/>
  <c r="C81" i="3"/>
  <c r="C78" i="3"/>
  <c r="C76" i="3"/>
  <c r="C65" i="3"/>
  <c r="C61" i="3"/>
  <c r="C57" i="3"/>
  <c r="C52" i="3"/>
  <c r="C45" i="3"/>
  <c r="C33" i="3"/>
  <c r="C31" i="3"/>
  <c r="C26" i="3"/>
  <c r="C23" i="3"/>
  <c r="C20" i="3"/>
  <c r="C17" i="3"/>
  <c r="I110" i="3" l="1"/>
  <c r="G108" i="3"/>
  <c r="I64" i="3"/>
  <c r="D14" i="3"/>
  <c r="D12" i="3" s="1"/>
  <c r="E14" i="3"/>
  <c r="E12" i="3" s="1"/>
  <c r="I90" i="3"/>
  <c r="F88" i="3"/>
  <c r="G100" i="3"/>
  <c r="I45" i="3"/>
  <c r="I33" i="3"/>
  <c r="H103" i="3"/>
  <c r="H17" i="3"/>
  <c r="I111" i="3"/>
  <c r="F110" i="3"/>
  <c r="F108" i="3" s="1"/>
  <c r="I103" i="3"/>
  <c r="F102" i="3"/>
  <c r="F100" i="3" s="1"/>
  <c r="I97" i="3"/>
  <c r="H84" i="3"/>
  <c r="F83" i="3"/>
  <c r="I83" i="3" s="1"/>
  <c r="I76" i="3"/>
  <c r="I65" i="3"/>
  <c r="F64" i="3"/>
  <c r="F14" i="3" s="1"/>
  <c r="F12" i="3" s="1"/>
  <c r="I52" i="3"/>
  <c r="H26" i="3"/>
  <c r="H23" i="3"/>
  <c r="G90" i="3"/>
  <c r="G16" i="3"/>
  <c r="H16" i="3"/>
  <c r="I23" i="3"/>
  <c r="I31" i="3"/>
  <c r="H52" i="3"/>
  <c r="I78" i="3"/>
  <c r="I84" i="3"/>
  <c r="H111" i="3"/>
  <c r="C90" i="3"/>
  <c r="C88" i="3" s="1"/>
  <c r="C64" i="3"/>
  <c r="C16" i="3"/>
  <c r="I102" i="3" l="1"/>
  <c r="H64" i="3"/>
  <c r="H110" i="3"/>
  <c r="I16" i="3"/>
  <c r="G14" i="3"/>
  <c r="H102" i="3"/>
  <c r="H83" i="3"/>
  <c r="H108" i="3"/>
  <c r="I108" i="3"/>
  <c r="G88" i="3"/>
  <c r="H88" i="3" s="1"/>
  <c r="H90" i="3"/>
  <c r="I100" i="3"/>
  <c r="H100" i="3"/>
  <c r="C14" i="3"/>
  <c r="C12" i="3" s="1"/>
  <c r="G12" i="3" l="1"/>
  <c r="I14" i="3"/>
  <c r="H14" i="3"/>
  <c r="I88" i="3"/>
  <c r="H12" i="3" l="1"/>
  <c r="I12" i="3"/>
</calcChain>
</file>

<file path=xl/sharedStrings.xml><?xml version="1.0" encoding="utf-8"?>
<sst xmlns="http://schemas.openxmlformats.org/spreadsheetml/2006/main" count="214" uniqueCount="214">
  <si>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</si>
  <si>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</si>
  <si>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</si>
  <si>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</si>
  <si>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</si>
  <si>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</si>
  <si>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</si>
  <si>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</si>
  <si>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</si>
  <si>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</si>
  <si>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</si>
  <si>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</si>
  <si>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</si>
  <si>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</si>
  <si>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</si>
  <si>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</si>
  <si>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</si>
  <si>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</si>
  <si>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</si>
  <si>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</si>
  <si>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</si>
  <si>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</si>
  <si>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</si>
  <si>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</si>
  <si>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</si>
  <si>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</si>
  <si>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</si>
  <si>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</si>
  <si>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</si>
  <si>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</si>
  <si>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</si>
  <si>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</si>
  <si>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</si>
  <si>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</si>
  <si>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</si>
  <si>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</si>
  <si>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</si>
  <si>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</si>
  <si>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</si>
  <si>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</si>
  <si>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</si>
  <si>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</si>
  <si>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</si>
  <si>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</si>
  <si>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</si>
  <si>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</si>
  <si>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</si>
  <si>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</si>
  <si>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</si>
  <si>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</si>
  <si>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</si>
  <si>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</si>
  <si>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</si>
  <si>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</si>
  <si>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</si>
  <si>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</si>
  <si>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</si>
  <si>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</si>
  <si>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</si>
  <si>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</si>
  <si>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</si>
  <si>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</si>
  <si>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</si>
  <si>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</si>
  <si>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</si>
  <si>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</si>
  <si>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</si>
  <si>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</si>
  <si>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</si>
  <si>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</si>
  <si>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</si>
  <si>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</si>
  <si>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</si>
  <si>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</si>
  <si>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</si>
  <si>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</si>
  <si>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</si>
  <si>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</si>
  <si>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</si>
  <si>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</si>
  <si>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</si>
  <si>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</si>
  <si>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</si>
  <si>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</si>
  <si>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</si>
  <si>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</si>
  <si>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</si>
  <si>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</si>
  <si>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</si>
  <si>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</si>
  <si>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</si>
  <si>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</si>
  <si>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</si>
  <si>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</si>
  <si>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</si>
  <si>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</si>
  <si>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</si>
  <si>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</si>
  <si>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</si>
  <si>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</si>
  <si>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</si>
  <si>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</si>
  <si>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</si>
  <si>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</si>
  <si>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</si>
  <si>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</si>
  <si>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</si>
  <si>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</si>
  <si>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</si>
  <si>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</si>
  <si>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</si>
  <si>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</si>
  <si>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</si>
  <si>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</si>
  <si>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</si>
  <si>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</si>
  <si>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</si>
  <si>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</si>
  <si>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</si>
  <si>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</si>
  <si>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</si>
  <si>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</si>
  <si>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</si>
  <si>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</si>
  <si>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</si>
  <si>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</si>
  <si>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</si>
  <si>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</si>
  <si>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</si>
  <si>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</si>
  <si>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</si>
  <si>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</si>
  <si>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</si>
  <si>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</si>
  <si>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</si>
  <si>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</si>
  <si>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</si>
  <si>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</si>
  <si>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</si>
  <si>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</si>
  <si>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</si>
  <si>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</si>
  <si>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</si>
  <si>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</si>
  <si>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</si>
  <si>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</si>
  <si>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</si>
  <si>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</si>
  <si>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</si>
  <si>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</si>
  <si>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</si>
  <si>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</si>
  <si>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</si>
  <si>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</si>
  <si>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</si>
  <si>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</si>
  <si>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</si>
  <si>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</si>
  <si>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</si>
  <si>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</si>
  <si>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</si>
  <si>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</si>
  <si>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</si>
  <si>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</si>
  <si>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</si>
  <si>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</si>
  <si>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</si>
  <si>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</si>
  <si>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</si>
  <si>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</si>
  <si>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</si>
  <si>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</si>
  <si>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</si>
  <si>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</si>
  <si>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</si>
  <si>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</si>
  <si>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</si>
  <si>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</si>
  <si>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</si>
  <si>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</si>
  <si>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</si>
  <si>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</si>
  <si>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</si>
  <si>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</si>
  <si>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</si>
  <si>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</si>
  <si>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</si>
  <si>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</si>
  <si>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</si>
  <si>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</si>
  <si>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</si>
  <si>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</si>
  <si>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</si>
  <si>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</si>
  <si>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</si>
  <si>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</si>
  <si>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</si>
  <si>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</si>
  <si>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</si>
  <si>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</si>
  <si>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</si>
  <si>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</si>
  <si>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</si>
  <si>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</si>
  <si>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</si>
  <si>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</si>
  <si>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</si>
  <si>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</si>
  <si>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</si>
  <si>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JULIO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</si>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</sst>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5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5" xfId="0" applyFont="1" applyBorder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activeCell="K34" sqref="K34"/>
    </sheetView>
  </sheetViews>
  <sheetFormatPr baseColWidth="10" defaultColWidth="19.42578125" defaultRowHeight="11.25" x14ac:dyDescent="0.2"/>
  <cols>
    <col min="1" max="1" width="8" style="11" customWidth="1"/>
    <col min="2" max="2" width="18.7109375" style="11" customWidth="1"/>
    <col min="3" max="3" width="12.85546875" style="11" customWidth="1"/>
    <col min="4" max="4" width="12" style="11" customWidth="1"/>
    <col min="5" max="5" width="11.85546875" style="11" customWidth="1"/>
    <col min="6" max="6" width="12.85546875" style="11" customWidth="1"/>
    <col min="7" max="7" width="13.85546875" style="11" customWidth="1"/>
    <col min="8" max="8" width="13.7109375" style="11" customWidth="1"/>
    <col min="9" max="9" width="14" style="11" customWidth="1"/>
    <col min="10" max="16384" width="19.42578125" style="11"/>
  </cols>
  <sheetData>
    <row r="1" spans="1:9" x14ac:dyDescent="0.2">
      <c r="A1" s="1"/>
      <c r="B1" s="81" t="s">
        <v>192</v>
      </c>
      <c r="C1" s="81"/>
      <c r="D1" s="81"/>
      <c r="E1" s="81"/>
      <c r="F1" s="81"/>
      <c r="G1" s="81"/>
      <c r="H1" s="82"/>
      <c r="I1" s="2"/>
    </row>
    <row r="2" spans="1:9" x14ac:dyDescent="0.2">
      <c r="A2" s="3"/>
      <c r="B2" s="4"/>
      <c r="C2" s="4"/>
      <c r="D2" s="84" t="s">
        <v>193</v>
      </c>
      <c r="E2" s="84"/>
      <c r="F2" s="4"/>
      <c r="G2" s="4"/>
      <c r="H2" s="83"/>
      <c r="I2" s="5"/>
    </row>
    <row r="3" spans="1:9" x14ac:dyDescent="0.2">
      <c r="A3" s="3"/>
      <c r="B3" s="84" t="s">
        <v>194</v>
      </c>
      <c r="C3" s="84"/>
      <c r="D3" s="84"/>
      <c r="E3" s="84"/>
      <c r="F3" s="84"/>
      <c r="G3" s="84"/>
      <c r="H3" s="83"/>
      <c r="I3" s="5"/>
    </row>
    <row r="4" spans="1:9" x14ac:dyDescent="0.2">
      <c r="A4" s="6"/>
      <c r="B4" s="84" t="s">
        <v>195</v>
      </c>
      <c r="C4" s="84"/>
      <c r="D4" s="84"/>
      <c r="E4" s="84"/>
      <c r="F4" s="84"/>
      <c r="G4" s="84"/>
      <c r="H4" s="83"/>
      <c r="I4" s="5"/>
    </row>
    <row r="5" spans="1:9" x14ac:dyDescent="0.2">
      <c r="A5" s="3"/>
      <c r="B5" s="84" t="s">
        <v>196</v>
      </c>
      <c r="C5" s="84"/>
      <c r="D5" s="84"/>
      <c r="E5" s="84"/>
      <c r="F5" s="84"/>
      <c r="G5" s="84"/>
      <c r="H5" s="83"/>
      <c r="I5" s="5"/>
    </row>
    <row r="6" spans="1:9" x14ac:dyDescent="0.2">
      <c r="A6" s="3"/>
      <c r="B6" s="84" t="s">
        <v>209</v>
      </c>
      <c r="C6" s="84"/>
      <c r="D6" s="84"/>
      <c r="E6" s="84"/>
      <c r="F6" s="84"/>
      <c r="G6" s="84"/>
      <c r="H6" s="83"/>
      <c r="I6" s="5"/>
    </row>
    <row r="7" spans="1:9" ht="12" thickBot="1" x14ac:dyDescent="0.25">
      <c r="A7" s="3"/>
      <c r="B7" s="7"/>
      <c r="C7" s="7"/>
      <c r="D7" s="7"/>
      <c r="E7" s="7"/>
      <c r="F7" s="7"/>
      <c r="G7" s="8"/>
      <c r="H7" s="83"/>
      <c r="I7" s="5"/>
    </row>
    <row r="8" spans="1:9" x14ac:dyDescent="0.2">
      <c r="A8" s="73" t="s">
        <v>197</v>
      </c>
      <c r="B8" s="75" t="s">
        <v>198</v>
      </c>
      <c r="C8" s="75" t="s">
        <v>199</v>
      </c>
      <c r="D8" s="77" t="s">
        <v>200</v>
      </c>
      <c r="E8" s="78"/>
      <c r="F8" s="75" t="s">
        <v>201</v>
      </c>
      <c r="G8" s="79" t="s">
        <v>202</v>
      </c>
      <c r="H8" s="62" t="s">
        <v>203</v>
      </c>
      <c r="I8" s="64" t="s">
        <v>204</v>
      </c>
    </row>
    <row r="9" spans="1:9" x14ac:dyDescent="0.2">
      <c r="A9" s="74"/>
      <c r="B9" s="76"/>
      <c r="C9" s="76"/>
      <c r="D9" s="9" t="s">
        <v>205</v>
      </c>
      <c r="E9" s="9" t="s">
        <v>206</v>
      </c>
      <c r="F9" s="76"/>
      <c r="G9" s="80"/>
      <c r="H9" s="63"/>
      <c r="I9" s="65"/>
    </row>
    <row r="10" spans="1:9" ht="12" thickBot="1" x14ac:dyDescent="0.25">
      <c r="A10" s="9">
        <v>1</v>
      </c>
      <c r="B10" s="9">
        <v>2</v>
      </c>
      <c r="C10" s="9">
        <v>3</v>
      </c>
      <c r="D10" s="66">
        <v>4</v>
      </c>
      <c r="E10" s="66"/>
      <c r="F10" s="9">
        <v>5</v>
      </c>
      <c r="G10" s="9">
        <v>6</v>
      </c>
      <c r="H10" s="10" t="s">
        <v>207</v>
      </c>
      <c r="I10" s="10" t="s">
        <v>208</v>
      </c>
    </row>
    <row r="11" spans="1:9" x14ac:dyDescent="0.2">
      <c r="A11" s="31"/>
      <c r="B11" s="32"/>
      <c r="C11" s="33"/>
      <c r="D11" s="33"/>
      <c r="E11" s="33"/>
      <c r="F11" s="33"/>
      <c r="G11" s="33"/>
      <c r="H11" s="32"/>
      <c r="I11" s="34"/>
    </row>
    <row r="12" spans="1:9" ht="22.5" x14ac:dyDescent="0.2">
      <c r="A12" s="35" t="s">
        <v>0</v>
      </c>
      <c r="B12" s="36" t="s">
        <v>1</v>
      </c>
      <c r="C12" s="37">
        <f>C14+C88+C100+C108</f>
        <v>192549494774</v>
      </c>
      <c r="D12" s="37">
        <f t="shared" ref="D12:G12" si="0">D14+D88+D100+D108</f>
        <v>92095207795</v>
      </c>
      <c r="E12" s="37">
        <f t="shared" si="0"/>
        <v>0</v>
      </c>
      <c r="F12" s="37">
        <f t="shared" si="0"/>
        <v>284644702569</v>
      </c>
      <c r="G12" s="37">
        <f t="shared" si="0"/>
        <v>112049724634.98</v>
      </c>
      <c r="H12" s="37">
        <f>G12-F12</f>
        <v>-172594977934.02002</v>
      </c>
      <c r="I12" s="38">
        <f>G12/F12*100</f>
        <v>39.364767242706129</v>
      </c>
    </row>
    <row r="13" spans="1:9" x14ac:dyDescent="0.2">
      <c r="A13" s="35"/>
      <c r="B13" s="36"/>
      <c r="C13" s="37"/>
      <c r="D13" s="37"/>
      <c r="E13" s="37"/>
      <c r="F13" s="37"/>
      <c r="G13" s="37"/>
      <c r="H13" s="37"/>
      <c r="I13" s="38"/>
    </row>
    <row r="14" spans="1:9" x14ac:dyDescent="0.2">
      <c r="A14" s="35" t="s">
        <v>8</v>
      </c>
      <c r="B14" s="36" t="s">
        <v>9</v>
      </c>
      <c r="C14" s="37">
        <f>C16+C64+C83</f>
        <v>44496372169</v>
      </c>
      <c r="D14" s="37">
        <f t="shared" ref="D14:G14" si="1">D16+D64+D83</f>
        <v>52074174030</v>
      </c>
      <c r="E14" s="37">
        <f t="shared" si="1"/>
        <v>0</v>
      </c>
      <c r="F14" s="37">
        <f t="shared" si="1"/>
        <v>96570546199</v>
      </c>
      <c r="G14" s="37">
        <f t="shared" si="1"/>
        <v>25109434681.979996</v>
      </c>
      <c r="H14" s="37">
        <f t="shared" ref="H14:H78" si="2">G14-F14</f>
        <v>-71461111517.020004</v>
      </c>
      <c r="I14" s="38">
        <f t="shared" ref="I14:I78" si="3">G14/F14*100</f>
        <v>26.001131473604534</v>
      </c>
    </row>
    <row r="15" spans="1:9" x14ac:dyDescent="0.2">
      <c r="A15" s="35"/>
      <c r="B15" s="36"/>
      <c r="C15" s="37"/>
      <c r="D15" s="37"/>
      <c r="E15" s="37"/>
      <c r="F15" s="37"/>
      <c r="G15" s="37"/>
      <c r="H15" s="37"/>
      <c r="I15" s="38"/>
    </row>
    <row r="16" spans="1:9" x14ac:dyDescent="0.2">
      <c r="A16" s="35" t="s">
        <v>10</v>
      </c>
      <c r="B16" s="36" t="s">
        <v>3</v>
      </c>
      <c r="C16" s="37">
        <f>C17+C20+C23+C26+C31+C33+C45+C52+C57+C61</f>
        <v>35752012174</v>
      </c>
      <c r="D16" s="37">
        <f t="shared" ref="D16:G16" si="4">D17+D20+D23+D26+D31+D33+D45+D52+D57+D61</f>
        <v>10969072710</v>
      </c>
      <c r="E16" s="37">
        <f t="shared" si="4"/>
        <v>0</v>
      </c>
      <c r="F16" s="37">
        <f t="shared" si="4"/>
        <v>46721084884</v>
      </c>
      <c r="G16" s="37">
        <f t="shared" si="4"/>
        <v>18494603912.529999</v>
      </c>
      <c r="H16" s="37">
        <f t="shared" si="2"/>
        <v>-28226480971.470001</v>
      </c>
      <c r="I16" s="38">
        <f t="shared" si="3"/>
        <v>39.585133689529584</v>
      </c>
    </row>
    <row r="17" spans="1:9" x14ac:dyDescent="0.2">
      <c r="A17" s="39" t="s">
        <v>11</v>
      </c>
      <c r="B17" s="40" t="s">
        <v>12</v>
      </c>
      <c r="C17" s="41">
        <f>C18+C19</f>
        <v>950605718</v>
      </c>
      <c r="D17" s="41">
        <f t="shared" ref="D17:G17" si="5">D18+D19</f>
        <v>0</v>
      </c>
      <c r="E17" s="41">
        <f t="shared" si="5"/>
        <v>0</v>
      </c>
      <c r="F17" s="41">
        <f t="shared" si="5"/>
        <v>950605718</v>
      </c>
      <c r="G17" s="41">
        <f t="shared" si="5"/>
        <v>295821932</v>
      </c>
      <c r="H17" s="41">
        <f t="shared" si="2"/>
        <v>-654783786</v>
      </c>
      <c r="I17" s="42">
        <f t="shared" si="3"/>
        <v>31.119309130854607</v>
      </c>
    </row>
    <row r="18" spans="1:9" x14ac:dyDescent="0.2">
      <c r="A18" s="43" t="s">
        <v>13</v>
      </c>
      <c r="B18" s="44" t="s">
        <v>14</v>
      </c>
      <c r="C18" s="45">
        <v>895438918</v>
      </c>
      <c r="D18" s="45">
        <v>0</v>
      </c>
      <c r="E18" s="45">
        <v>0</v>
      </c>
      <c r="F18" s="45">
        <v>895438918</v>
      </c>
      <c r="G18" s="45">
        <v>185420503</v>
      </c>
      <c r="H18" s="45">
        <f t="shared" si="2"/>
        <v>-710018415</v>
      </c>
      <c r="I18" s="46">
        <f t="shared" si="3"/>
        <v>20.707219585021434</v>
      </c>
    </row>
    <row r="19" spans="1:9" x14ac:dyDescent="0.2">
      <c r="A19" s="43" t="s">
        <v>15</v>
      </c>
      <c r="B19" s="44" t="s">
        <v>16</v>
      </c>
      <c r="C19" s="45">
        <v>55166800</v>
      </c>
      <c r="D19" s="45">
        <v>0</v>
      </c>
      <c r="E19" s="45">
        <v>0</v>
      </c>
      <c r="F19" s="45">
        <v>55166800</v>
      </c>
      <c r="G19" s="45">
        <v>110401429</v>
      </c>
      <c r="H19" s="45">
        <f t="shared" si="2"/>
        <v>55234629</v>
      </c>
      <c r="I19" s="46">
        <f t="shared" si="3"/>
        <v>200.12295257292428</v>
      </c>
    </row>
    <row r="20" spans="1:9" ht="22.5" x14ac:dyDescent="0.2">
      <c r="A20" s="39" t="s">
        <v>17</v>
      </c>
      <c r="B20" s="40" t="s">
        <v>18</v>
      </c>
      <c r="C20" s="41">
        <f>C21+C22</f>
        <v>10434792058</v>
      </c>
      <c r="D20" s="41">
        <f t="shared" ref="D20:G20" si="6">D21+D22</f>
        <v>897408551</v>
      </c>
      <c r="E20" s="41">
        <f t="shared" si="6"/>
        <v>0</v>
      </c>
      <c r="F20" s="41">
        <f t="shared" si="6"/>
        <v>11332200609</v>
      </c>
      <c r="G20" s="41">
        <f t="shared" si="6"/>
        <v>3893027561.1199999</v>
      </c>
      <c r="H20" s="41">
        <f t="shared" si="2"/>
        <v>-7439173047.8800001</v>
      </c>
      <c r="I20" s="42">
        <f t="shared" si="3"/>
        <v>34.353676708018824</v>
      </c>
    </row>
    <row r="21" spans="1:9" x14ac:dyDescent="0.2">
      <c r="A21" s="43" t="s">
        <v>19</v>
      </c>
      <c r="B21" s="44" t="s">
        <v>20</v>
      </c>
      <c r="C21" s="45">
        <v>5552383427</v>
      </c>
      <c r="D21" s="45">
        <v>614853253</v>
      </c>
      <c r="E21" s="45">
        <v>0</v>
      </c>
      <c r="F21" s="45">
        <v>6167236680</v>
      </c>
      <c r="G21" s="45">
        <v>2508548666.3200002</v>
      </c>
      <c r="H21" s="45">
        <f t="shared" si="2"/>
        <v>-3658688013.6799998</v>
      </c>
      <c r="I21" s="46">
        <f t="shared" si="3"/>
        <v>40.675407747120872</v>
      </c>
    </row>
    <row r="22" spans="1:9" x14ac:dyDescent="0.2">
      <c r="A22" s="43" t="s">
        <v>21</v>
      </c>
      <c r="B22" s="44" t="s">
        <v>22</v>
      </c>
      <c r="C22" s="45">
        <v>4882408631</v>
      </c>
      <c r="D22" s="45">
        <v>282555298</v>
      </c>
      <c r="E22" s="45">
        <v>0</v>
      </c>
      <c r="F22" s="45">
        <v>5164963929</v>
      </c>
      <c r="G22" s="45">
        <v>1384478894.8</v>
      </c>
      <c r="H22" s="45">
        <f t="shared" si="2"/>
        <v>-3780485034.1999998</v>
      </c>
      <c r="I22" s="46">
        <f t="shared" si="3"/>
        <v>26.805199684483604</v>
      </c>
    </row>
    <row r="23" spans="1:9" ht="22.5" x14ac:dyDescent="0.2">
      <c r="A23" s="39" t="s">
        <v>23</v>
      </c>
      <c r="B23" s="40" t="s">
        <v>24</v>
      </c>
      <c r="C23" s="41">
        <f>C24+C25</f>
        <v>6473793995</v>
      </c>
      <c r="D23" s="41">
        <f t="shared" ref="D23:G23" si="7">D24+D25</f>
        <v>0</v>
      </c>
      <c r="E23" s="41">
        <f t="shared" si="7"/>
        <v>0</v>
      </c>
      <c r="F23" s="41">
        <f t="shared" si="7"/>
        <v>6473793995</v>
      </c>
      <c r="G23" s="41">
        <f t="shared" si="7"/>
        <v>1817261229.6900001</v>
      </c>
      <c r="H23" s="41">
        <f t="shared" si="2"/>
        <v>-4656532765.3099995</v>
      </c>
      <c r="I23" s="42">
        <f t="shared" si="3"/>
        <v>28.071038885289706</v>
      </c>
    </row>
    <row r="24" spans="1:9" x14ac:dyDescent="0.2">
      <c r="A24" s="43" t="s">
        <v>25</v>
      </c>
      <c r="B24" s="44" t="s">
        <v>4</v>
      </c>
      <c r="C24" s="45">
        <v>3530675200</v>
      </c>
      <c r="D24" s="45">
        <v>0</v>
      </c>
      <c r="E24" s="45">
        <v>0</v>
      </c>
      <c r="F24" s="45">
        <v>3530675200</v>
      </c>
      <c r="G24" s="45">
        <v>1533133339.52</v>
      </c>
      <c r="H24" s="45">
        <f t="shared" si="2"/>
        <v>-1997541860.48</v>
      </c>
      <c r="I24" s="46">
        <f t="shared" si="3"/>
        <v>43.423233593393128</v>
      </c>
    </row>
    <row r="25" spans="1:9" x14ac:dyDescent="0.2">
      <c r="A25" s="43" t="s">
        <v>26</v>
      </c>
      <c r="B25" s="44" t="s">
        <v>5</v>
      </c>
      <c r="C25" s="45">
        <v>2943118795</v>
      </c>
      <c r="D25" s="45">
        <v>0</v>
      </c>
      <c r="E25" s="45">
        <v>0</v>
      </c>
      <c r="F25" s="45">
        <v>2943118795</v>
      </c>
      <c r="G25" s="45">
        <v>284127890.17000002</v>
      </c>
      <c r="H25" s="45">
        <f t="shared" si="2"/>
        <v>-2658990904.8299999</v>
      </c>
      <c r="I25" s="46">
        <f t="shared" si="3"/>
        <v>9.6539728757364003</v>
      </c>
    </row>
    <row r="26" spans="1:9" ht="22.5" x14ac:dyDescent="0.2">
      <c r="A26" s="39" t="s">
        <v>27</v>
      </c>
      <c r="B26" s="40" t="s">
        <v>28</v>
      </c>
      <c r="C26" s="41">
        <f>C27+C28+C29+C30</f>
        <v>3901843658</v>
      </c>
      <c r="D26" s="41">
        <f t="shared" ref="D26:G26" si="8">D27+D28+D29+D30</f>
        <v>0</v>
      </c>
      <c r="E26" s="41">
        <f t="shared" si="8"/>
        <v>0</v>
      </c>
      <c r="F26" s="41">
        <f t="shared" si="8"/>
        <v>3901843658</v>
      </c>
      <c r="G26" s="41">
        <f t="shared" si="8"/>
        <v>1775387737.4100001</v>
      </c>
      <c r="H26" s="41">
        <f t="shared" si="2"/>
        <v>-2126455920.5899999</v>
      </c>
      <c r="I26" s="42">
        <f t="shared" si="3"/>
        <v>45.501252562231699</v>
      </c>
    </row>
    <row r="27" spans="1:9" x14ac:dyDescent="0.2">
      <c r="A27" s="43" t="s">
        <v>29</v>
      </c>
      <c r="B27" s="44" t="s">
        <v>30</v>
      </c>
      <c r="C27" s="45">
        <v>2418705458</v>
      </c>
      <c r="D27" s="45">
        <v>0</v>
      </c>
      <c r="E27" s="45">
        <v>0</v>
      </c>
      <c r="F27" s="45">
        <v>2418705458</v>
      </c>
      <c r="G27" s="45">
        <v>1221982155.4100001</v>
      </c>
      <c r="H27" s="45">
        <f t="shared" si="2"/>
        <v>-1196723302.5899999</v>
      </c>
      <c r="I27" s="46">
        <f t="shared" si="3"/>
        <v>50.522156443986496</v>
      </c>
    </row>
    <row r="28" spans="1:9" x14ac:dyDescent="0.2">
      <c r="A28" s="43" t="s">
        <v>31</v>
      </c>
      <c r="B28" s="44" t="s">
        <v>32</v>
      </c>
      <c r="C28" s="45">
        <v>1324003200</v>
      </c>
      <c r="D28" s="45">
        <v>0</v>
      </c>
      <c r="E28" s="45">
        <v>0</v>
      </c>
      <c r="F28" s="45">
        <v>1324003200</v>
      </c>
      <c r="G28" s="45">
        <v>519169382</v>
      </c>
      <c r="H28" s="45">
        <f t="shared" si="2"/>
        <v>-804833818</v>
      </c>
      <c r="I28" s="46">
        <f t="shared" si="3"/>
        <v>39.212094200376555</v>
      </c>
    </row>
    <row r="29" spans="1:9" ht="22.5" x14ac:dyDescent="0.2">
      <c r="A29" s="43" t="s">
        <v>33</v>
      </c>
      <c r="B29" s="44" t="s">
        <v>34</v>
      </c>
      <c r="C29" s="45">
        <v>159135000</v>
      </c>
      <c r="D29" s="45">
        <v>0</v>
      </c>
      <c r="E29" s="45">
        <v>0</v>
      </c>
      <c r="F29" s="45">
        <v>159135000</v>
      </c>
      <c r="G29" s="45">
        <v>23354200</v>
      </c>
      <c r="H29" s="45">
        <f t="shared" si="2"/>
        <v>-135780800</v>
      </c>
      <c r="I29" s="46">
        <f t="shared" si="3"/>
        <v>14.67571558739435</v>
      </c>
    </row>
    <row r="30" spans="1:9" ht="22.5" x14ac:dyDescent="0.2">
      <c r="A30" s="43" t="s">
        <v>35</v>
      </c>
      <c r="B30" s="44" t="s">
        <v>36</v>
      </c>
      <c r="C30" s="45">
        <v>0</v>
      </c>
      <c r="D30" s="45">
        <v>0</v>
      </c>
      <c r="E30" s="45">
        <v>0</v>
      </c>
      <c r="F30" s="45">
        <v>0</v>
      </c>
      <c r="G30" s="45">
        <v>10882000</v>
      </c>
      <c r="H30" s="45">
        <f t="shared" si="2"/>
        <v>10882000</v>
      </c>
      <c r="I30" s="46">
        <v>0</v>
      </c>
    </row>
    <row r="31" spans="1:9" ht="22.5" x14ac:dyDescent="0.2">
      <c r="A31" s="39" t="s">
        <v>37</v>
      </c>
      <c r="B31" s="40" t="s">
        <v>6</v>
      </c>
      <c r="C31" s="41">
        <f>C32</f>
        <v>2317005600</v>
      </c>
      <c r="D31" s="41">
        <f t="shared" ref="D31:G31" si="9">D32</f>
        <v>262111076</v>
      </c>
      <c r="E31" s="41">
        <f t="shared" si="9"/>
        <v>0</v>
      </c>
      <c r="F31" s="41">
        <f t="shared" si="9"/>
        <v>2579116676</v>
      </c>
      <c r="G31" s="41">
        <f t="shared" si="9"/>
        <v>888262520.73000002</v>
      </c>
      <c r="H31" s="41">
        <f t="shared" si="2"/>
        <v>-1690854155.27</v>
      </c>
      <c r="I31" s="42">
        <f t="shared" si="3"/>
        <v>34.440571417173068</v>
      </c>
    </row>
    <row r="32" spans="1:9" ht="22.5" x14ac:dyDescent="0.2">
      <c r="A32" s="43" t="s">
        <v>38</v>
      </c>
      <c r="B32" s="44" t="s">
        <v>7</v>
      </c>
      <c r="C32" s="45">
        <v>2317005600</v>
      </c>
      <c r="D32" s="45">
        <v>262111076</v>
      </c>
      <c r="E32" s="45">
        <v>0</v>
      </c>
      <c r="F32" s="45">
        <v>2579116676</v>
      </c>
      <c r="G32" s="45">
        <v>888262520.73000002</v>
      </c>
      <c r="H32" s="45">
        <f t="shared" si="2"/>
        <v>-1690854155.27</v>
      </c>
      <c r="I32" s="46">
        <f t="shared" si="3"/>
        <v>34.440571417173068</v>
      </c>
    </row>
    <row r="33" spans="1:9" ht="34.5" thickBot="1" x14ac:dyDescent="0.25">
      <c r="A33" s="47" t="s">
        <v>39</v>
      </c>
      <c r="B33" s="48" t="s">
        <v>40</v>
      </c>
      <c r="C33" s="49">
        <f>C34+C35+C36+C37+C38+C39+C40+C41+C42+C43+C44</f>
        <v>0</v>
      </c>
      <c r="D33" s="49">
        <f t="shared" ref="D33:G33" si="10">D34+D35+D36+D37+D38+D39+D40+D41+D42+D43+D44</f>
        <v>7866514364</v>
      </c>
      <c r="E33" s="49">
        <f t="shared" si="10"/>
        <v>0</v>
      </c>
      <c r="F33" s="49">
        <f t="shared" si="10"/>
        <v>7866514364</v>
      </c>
      <c r="G33" s="49">
        <f t="shared" si="10"/>
        <v>2605234867.1100001</v>
      </c>
      <c r="H33" s="49">
        <f t="shared" si="2"/>
        <v>-5261279496.8899994</v>
      </c>
      <c r="I33" s="50">
        <f t="shared" si="3"/>
        <v>33.11803356048636</v>
      </c>
    </row>
    <row r="34" spans="1:9" ht="45" x14ac:dyDescent="0.2">
      <c r="A34" s="51" t="s">
        <v>41</v>
      </c>
      <c r="B34" s="52" t="s">
        <v>42</v>
      </c>
      <c r="C34" s="53">
        <v>0</v>
      </c>
      <c r="D34" s="53">
        <v>1012000000</v>
      </c>
      <c r="E34" s="53">
        <v>0</v>
      </c>
      <c r="F34" s="53">
        <v>1012000000</v>
      </c>
      <c r="G34" s="53">
        <v>708400000</v>
      </c>
      <c r="H34" s="53">
        <f t="shared" si="2"/>
        <v>-303600000</v>
      </c>
      <c r="I34" s="54">
        <f t="shared" si="3"/>
        <v>70</v>
      </c>
    </row>
    <row r="35" spans="1:9" ht="22.5" x14ac:dyDescent="0.2">
      <c r="A35" s="43" t="s">
        <v>43</v>
      </c>
      <c r="B35" s="44" t="s">
        <v>44</v>
      </c>
      <c r="C35" s="45">
        <v>0</v>
      </c>
      <c r="D35" s="45">
        <v>24575000</v>
      </c>
      <c r="E35" s="45">
        <v>0</v>
      </c>
      <c r="F35" s="45">
        <v>24575000</v>
      </c>
      <c r="G35" s="45">
        <v>0</v>
      </c>
      <c r="H35" s="45">
        <f t="shared" si="2"/>
        <v>-24575000</v>
      </c>
      <c r="I35" s="46">
        <f t="shared" si="3"/>
        <v>0</v>
      </c>
    </row>
    <row r="36" spans="1:9" ht="45" x14ac:dyDescent="0.2">
      <c r="A36" s="43" t="s">
        <v>45</v>
      </c>
      <c r="B36" s="44" t="s">
        <v>46</v>
      </c>
      <c r="C36" s="45">
        <v>0</v>
      </c>
      <c r="D36" s="45">
        <v>314791884</v>
      </c>
      <c r="E36" s="45">
        <v>0</v>
      </c>
      <c r="F36" s="45">
        <v>314791884</v>
      </c>
      <c r="G36" s="45">
        <v>157395942</v>
      </c>
      <c r="H36" s="45">
        <f t="shared" si="2"/>
        <v>-157395942</v>
      </c>
      <c r="I36" s="46">
        <f t="shared" si="3"/>
        <v>50</v>
      </c>
    </row>
    <row r="37" spans="1:9" ht="33.75" x14ac:dyDescent="0.2">
      <c r="A37" s="43" t="s">
        <v>47</v>
      </c>
      <c r="B37" s="44" t="s">
        <v>48</v>
      </c>
      <c r="C37" s="45">
        <v>0</v>
      </c>
      <c r="D37" s="45">
        <v>128592000</v>
      </c>
      <c r="E37" s="45">
        <v>0</v>
      </c>
      <c r="F37" s="45">
        <v>128592000</v>
      </c>
      <c r="G37" s="45">
        <v>101136913.11</v>
      </c>
      <c r="H37" s="45">
        <f t="shared" si="2"/>
        <v>-27455086.890000001</v>
      </c>
      <c r="I37" s="46">
        <f t="shared" si="3"/>
        <v>78.649459616461371</v>
      </c>
    </row>
    <row r="38" spans="1:9" ht="22.5" x14ac:dyDescent="0.2">
      <c r="A38" s="43" t="s">
        <v>49</v>
      </c>
      <c r="B38" s="44" t="s">
        <v>50</v>
      </c>
      <c r="C38" s="45">
        <v>0</v>
      </c>
      <c r="D38" s="45">
        <v>26500000</v>
      </c>
      <c r="E38" s="45">
        <v>0</v>
      </c>
      <c r="F38" s="45">
        <v>26500000</v>
      </c>
      <c r="G38" s="45">
        <v>0</v>
      </c>
      <c r="H38" s="45">
        <f t="shared" si="2"/>
        <v>-26500000</v>
      </c>
      <c r="I38" s="46">
        <f t="shared" si="3"/>
        <v>0</v>
      </c>
    </row>
    <row r="39" spans="1:9" ht="22.5" x14ac:dyDescent="0.2">
      <c r="A39" s="43" t="s">
        <v>51</v>
      </c>
      <c r="B39" s="44" t="s">
        <v>52</v>
      </c>
      <c r="C39" s="45">
        <v>0</v>
      </c>
      <c r="D39" s="45">
        <v>270755034</v>
      </c>
      <c r="E39" s="45">
        <v>0</v>
      </c>
      <c r="F39" s="45">
        <v>270755034</v>
      </c>
      <c r="G39" s="45">
        <v>108302012</v>
      </c>
      <c r="H39" s="45">
        <f t="shared" si="2"/>
        <v>-162453022</v>
      </c>
      <c r="I39" s="46">
        <f t="shared" si="3"/>
        <v>39.999999409059924</v>
      </c>
    </row>
    <row r="40" spans="1:9" ht="33.75" x14ac:dyDescent="0.2">
      <c r="A40" s="43" t="s">
        <v>53</v>
      </c>
      <c r="B40" s="44" t="s">
        <v>54</v>
      </c>
      <c r="C40" s="45">
        <v>0</v>
      </c>
      <c r="D40" s="45">
        <v>36000000</v>
      </c>
      <c r="E40" s="45">
        <v>0</v>
      </c>
      <c r="F40" s="45">
        <v>36000000</v>
      </c>
      <c r="G40" s="45">
        <v>30000000</v>
      </c>
      <c r="H40" s="45">
        <f t="shared" si="2"/>
        <v>-6000000</v>
      </c>
      <c r="I40" s="46">
        <f t="shared" si="3"/>
        <v>83.333333333333343</v>
      </c>
    </row>
    <row r="41" spans="1:9" ht="22.5" x14ac:dyDescent="0.2">
      <c r="A41" s="43" t="s">
        <v>55</v>
      </c>
      <c r="B41" s="44" t="s">
        <v>56</v>
      </c>
      <c r="C41" s="45">
        <v>0</v>
      </c>
      <c r="D41" s="45">
        <v>86400000</v>
      </c>
      <c r="E41" s="45">
        <v>0</v>
      </c>
      <c r="F41" s="45">
        <v>86400000</v>
      </c>
      <c r="G41" s="45">
        <v>0</v>
      </c>
      <c r="H41" s="45">
        <f t="shared" si="2"/>
        <v>-86400000</v>
      </c>
      <c r="I41" s="46">
        <f t="shared" si="3"/>
        <v>0</v>
      </c>
    </row>
    <row r="42" spans="1:9" ht="45" x14ac:dyDescent="0.2">
      <c r="A42" s="43" t="s">
        <v>57</v>
      </c>
      <c r="B42" s="44" t="s">
        <v>58</v>
      </c>
      <c r="C42" s="45">
        <v>0</v>
      </c>
      <c r="D42" s="45">
        <v>5000000000</v>
      </c>
      <c r="E42" s="45">
        <v>0</v>
      </c>
      <c r="F42" s="45">
        <v>5000000000</v>
      </c>
      <c r="G42" s="45">
        <v>1500000000</v>
      </c>
      <c r="H42" s="45">
        <f t="shared" si="2"/>
        <v>-3500000000</v>
      </c>
      <c r="I42" s="46">
        <f t="shared" si="3"/>
        <v>30</v>
      </c>
    </row>
    <row r="43" spans="1:9" ht="33.75" x14ac:dyDescent="0.2">
      <c r="A43" s="43" t="s">
        <v>59</v>
      </c>
      <c r="B43" s="44" t="s">
        <v>60</v>
      </c>
      <c r="C43" s="45">
        <v>0</v>
      </c>
      <c r="D43" s="45">
        <v>460052437</v>
      </c>
      <c r="E43" s="45">
        <v>0</v>
      </c>
      <c r="F43" s="45">
        <v>460052437</v>
      </c>
      <c r="G43" s="45">
        <v>0</v>
      </c>
      <c r="H43" s="45">
        <f t="shared" si="2"/>
        <v>-460052437</v>
      </c>
      <c r="I43" s="46">
        <f t="shared" si="3"/>
        <v>0</v>
      </c>
    </row>
    <row r="44" spans="1:9" ht="33.75" x14ac:dyDescent="0.2">
      <c r="A44" s="43" t="s">
        <v>61</v>
      </c>
      <c r="B44" s="44" t="s">
        <v>62</v>
      </c>
      <c r="C44" s="45">
        <v>0</v>
      </c>
      <c r="D44" s="45">
        <v>506848009</v>
      </c>
      <c r="E44" s="45">
        <v>0</v>
      </c>
      <c r="F44" s="45">
        <v>506848009</v>
      </c>
      <c r="G44" s="45">
        <v>0</v>
      </c>
      <c r="H44" s="45">
        <f t="shared" si="2"/>
        <v>-506848009</v>
      </c>
      <c r="I44" s="46">
        <f t="shared" si="3"/>
        <v>0</v>
      </c>
    </row>
    <row r="45" spans="1:9" ht="22.5" x14ac:dyDescent="0.2">
      <c r="A45" s="39" t="s">
        <v>63</v>
      </c>
      <c r="B45" s="40" t="s">
        <v>64</v>
      </c>
      <c r="C45" s="41">
        <f>C46+C47+C48+C49+C50+C51</f>
        <v>1378234389</v>
      </c>
      <c r="D45" s="41">
        <f t="shared" ref="D45:G45" si="11">D46+D47+D48+D49+D50+D51</f>
        <v>270266531</v>
      </c>
      <c r="E45" s="41">
        <f t="shared" si="11"/>
        <v>0</v>
      </c>
      <c r="F45" s="41">
        <f t="shared" si="11"/>
        <v>1648500920</v>
      </c>
      <c r="G45" s="41">
        <f t="shared" si="11"/>
        <v>1171895312</v>
      </c>
      <c r="H45" s="41">
        <f t="shared" si="2"/>
        <v>-476605608</v>
      </c>
      <c r="I45" s="42">
        <f t="shared" si="3"/>
        <v>71.088544615431587</v>
      </c>
    </row>
    <row r="46" spans="1:9" x14ac:dyDescent="0.2">
      <c r="A46" s="43" t="s">
        <v>65</v>
      </c>
      <c r="B46" s="44" t="s">
        <v>66</v>
      </c>
      <c r="C46" s="45">
        <v>880762579</v>
      </c>
      <c r="D46" s="45">
        <v>270266531</v>
      </c>
      <c r="E46" s="45">
        <v>0</v>
      </c>
      <c r="F46" s="45">
        <v>1151029110</v>
      </c>
      <c r="G46" s="45">
        <v>1140518812</v>
      </c>
      <c r="H46" s="45">
        <f t="shared" si="2"/>
        <v>-10510298</v>
      </c>
      <c r="I46" s="46">
        <f t="shared" si="3"/>
        <v>99.086878176347767</v>
      </c>
    </row>
    <row r="47" spans="1:9" x14ac:dyDescent="0.2">
      <c r="A47" s="43" t="s">
        <v>67</v>
      </c>
      <c r="B47" s="44" t="s">
        <v>68</v>
      </c>
      <c r="C47" s="45">
        <v>63654000</v>
      </c>
      <c r="D47" s="45">
        <v>0</v>
      </c>
      <c r="E47" s="45">
        <v>0</v>
      </c>
      <c r="F47" s="45">
        <v>63654000</v>
      </c>
      <c r="G47" s="45">
        <v>7457500</v>
      </c>
      <c r="H47" s="45">
        <f t="shared" si="2"/>
        <v>-56196500</v>
      </c>
      <c r="I47" s="46">
        <f t="shared" si="3"/>
        <v>11.715681653941621</v>
      </c>
    </row>
    <row r="48" spans="1:9" x14ac:dyDescent="0.2">
      <c r="A48" s="43" t="s">
        <v>69</v>
      </c>
      <c r="B48" s="44" t="s">
        <v>70</v>
      </c>
      <c r="C48" s="45">
        <v>106090000</v>
      </c>
      <c r="D48" s="45">
        <v>0</v>
      </c>
      <c r="E48" s="45">
        <v>0</v>
      </c>
      <c r="F48" s="45">
        <v>106090000</v>
      </c>
      <c r="G48" s="45">
        <v>15549000</v>
      </c>
      <c r="H48" s="45">
        <f t="shared" si="2"/>
        <v>-90541000</v>
      </c>
      <c r="I48" s="46">
        <f t="shared" si="3"/>
        <v>14.656423791120746</v>
      </c>
    </row>
    <row r="49" spans="1:9" x14ac:dyDescent="0.2">
      <c r="A49" s="43" t="s">
        <v>71</v>
      </c>
      <c r="B49" s="44" t="s">
        <v>72</v>
      </c>
      <c r="C49" s="45">
        <v>263092400</v>
      </c>
      <c r="D49" s="45">
        <v>0</v>
      </c>
      <c r="E49" s="45">
        <v>0</v>
      </c>
      <c r="F49" s="45">
        <v>263092400</v>
      </c>
      <c r="G49" s="45">
        <v>8370000</v>
      </c>
      <c r="H49" s="45">
        <f t="shared" si="2"/>
        <v>-254722400</v>
      </c>
      <c r="I49" s="46">
        <f t="shared" si="3"/>
        <v>3.1813917847873978</v>
      </c>
    </row>
    <row r="50" spans="1:9" x14ac:dyDescent="0.2">
      <c r="A50" s="43" t="s">
        <v>73</v>
      </c>
      <c r="B50" s="44" t="s">
        <v>74</v>
      </c>
      <c r="C50" s="45">
        <v>54026410</v>
      </c>
      <c r="D50" s="45">
        <v>0</v>
      </c>
      <c r="E50" s="45">
        <v>0</v>
      </c>
      <c r="F50" s="45">
        <v>54026410</v>
      </c>
      <c r="G50" s="45">
        <v>0</v>
      </c>
      <c r="H50" s="45">
        <f t="shared" si="2"/>
        <v>-54026410</v>
      </c>
      <c r="I50" s="46">
        <f t="shared" si="3"/>
        <v>0</v>
      </c>
    </row>
    <row r="51" spans="1:9" x14ac:dyDescent="0.2">
      <c r="A51" s="43" t="s">
        <v>75</v>
      </c>
      <c r="B51" s="44" t="s">
        <v>76</v>
      </c>
      <c r="C51" s="45">
        <v>10609000</v>
      </c>
      <c r="D51" s="45">
        <v>0</v>
      </c>
      <c r="E51" s="45">
        <v>0</v>
      </c>
      <c r="F51" s="45">
        <v>10609000</v>
      </c>
      <c r="G51" s="45">
        <v>0</v>
      </c>
      <c r="H51" s="45">
        <f t="shared" si="2"/>
        <v>-10609000</v>
      </c>
      <c r="I51" s="46">
        <f t="shared" si="3"/>
        <v>0</v>
      </c>
    </row>
    <row r="52" spans="1:9" ht="22.5" x14ac:dyDescent="0.2">
      <c r="A52" s="39" t="s">
        <v>77</v>
      </c>
      <c r="B52" s="40" t="s">
        <v>78</v>
      </c>
      <c r="C52" s="41">
        <f>C53+C54+C55+C56</f>
        <v>136282959</v>
      </c>
      <c r="D52" s="41">
        <f t="shared" ref="D52:G52" si="12">D53+D54+D55+D56</f>
        <v>0</v>
      </c>
      <c r="E52" s="41">
        <f t="shared" si="12"/>
        <v>0</v>
      </c>
      <c r="F52" s="41">
        <f t="shared" si="12"/>
        <v>136282959</v>
      </c>
      <c r="G52" s="41">
        <f t="shared" si="12"/>
        <v>78147502</v>
      </c>
      <c r="H52" s="41">
        <f t="shared" si="2"/>
        <v>-58135457</v>
      </c>
      <c r="I52" s="42">
        <f t="shared" si="3"/>
        <v>57.342093665577075</v>
      </c>
    </row>
    <row r="53" spans="1:9" ht="12" thickBot="1" x14ac:dyDescent="0.25">
      <c r="A53" s="55" t="s">
        <v>79</v>
      </c>
      <c r="B53" s="56" t="s">
        <v>80</v>
      </c>
      <c r="C53" s="57">
        <v>15913500</v>
      </c>
      <c r="D53" s="57">
        <v>0</v>
      </c>
      <c r="E53" s="57">
        <v>0</v>
      </c>
      <c r="F53" s="57">
        <v>15913500</v>
      </c>
      <c r="G53" s="57">
        <v>366600</v>
      </c>
      <c r="H53" s="57">
        <f t="shared" si="2"/>
        <v>-15546900</v>
      </c>
      <c r="I53" s="58">
        <f t="shared" si="3"/>
        <v>2.3037044019228956</v>
      </c>
    </row>
    <row r="54" spans="1:9" x14ac:dyDescent="0.2">
      <c r="A54" s="51" t="s">
        <v>81</v>
      </c>
      <c r="B54" s="52" t="s">
        <v>82</v>
      </c>
      <c r="C54" s="53">
        <v>98180042</v>
      </c>
      <c r="D54" s="53">
        <v>0</v>
      </c>
      <c r="E54" s="53">
        <v>0</v>
      </c>
      <c r="F54" s="53">
        <v>98180042</v>
      </c>
      <c r="G54" s="53">
        <v>67144633</v>
      </c>
      <c r="H54" s="53">
        <f t="shared" si="2"/>
        <v>-31035409</v>
      </c>
      <c r="I54" s="54">
        <f t="shared" si="3"/>
        <v>68.389289342532564</v>
      </c>
    </row>
    <row r="55" spans="1:9" x14ac:dyDescent="0.2">
      <c r="A55" s="43" t="s">
        <v>83</v>
      </c>
      <c r="B55" s="44" t="s">
        <v>84</v>
      </c>
      <c r="C55" s="45">
        <v>21218000</v>
      </c>
      <c r="D55" s="45">
        <v>0</v>
      </c>
      <c r="E55" s="45">
        <v>0</v>
      </c>
      <c r="F55" s="45">
        <v>21218000</v>
      </c>
      <c r="G55" s="45">
        <v>7920000</v>
      </c>
      <c r="H55" s="45">
        <f t="shared" si="2"/>
        <v>-13298000</v>
      </c>
      <c r="I55" s="46">
        <f t="shared" si="3"/>
        <v>37.326798001696673</v>
      </c>
    </row>
    <row r="56" spans="1:9" x14ac:dyDescent="0.2">
      <c r="A56" s="43" t="s">
        <v>85</v>
      </c>
      <c r="B56" s="44" t="s">
        <v>86</v>
      </c>
      <c r="C56" s="45">
        <v>971417</v>
      </c>
      <c r="D56" s="45">
        <v>0</v>
      </c>
      <c r="E56" s="45">
        <v>0</v>
      </c>
      <c r="F56" s="45">
        <v>971417</v>
      </c>
      <c r="G56" s="45">
        <v>2716269</v>
      </c>
      <c r="H56" s="45">
        <f t="shared" si="2"/>
        <v>1744852</v>
      </c>
      <c r="I56" s="46">
        <f t="shared" si="3"/>
        <v>279.61925722938759</v>
      </c>
    </row>
    <row r="57" spans="1:9" ht="22.5" x14ac:dyDescent="0.2">
      <c r="A57" s="39" t="s">
        <v>87</v>
      </c>
      <c r="B57" s="40" t="s">
        <v>88</v>
      </c>
      <c r="C57" s="41">
        <f>C58+C59+C60</f>
        <v>559453797</v>
      </c>
      <c r="D57" s="41">
        <f t="shared" ref="D57:G57" si="13">D58+D59+D60</f>
        <v>0</v>
      </c>
      <c r="E57" s="41">
        <f t="shared" si="13"/>
        <v>0</v>
      </c>
      <c r="F57" s="41">
        <f t="shared" si="13"/>
        <v>559453797</v>
      </c>
      <c r="G57" s="41">
        <f t="shared" si="13"/>
        <v>273685396</v>
      </c>
      <c r="H57" s="41">
        <f t="shared" si="2"/>
        <v>-285768401</v>
      </c>
      <c r="I57" s="42">
        <f t="shared" si="3"/>
        <v>48.920106980702109</v>
      </c>
    </row>
    <row r="58" spans="1:9" ht="22.5" x14ac:dyDescent="0.2">
      <c r="A58" s="43" t="s">
        <v>89</v>
      </c>
      <c r="B58" s="44" t="s">
        <v>90</v>
      </c>
      <c r="C58" s="45">
        <v>99300240</v>
      </c>
      <c r="D58" s="45">
        <v>0</v>
      </c>
      <c r="E58" s="45">
        <v>0</v>
      </c>
      <c r="F58" s="45">
        <v>99300240</v>
      </c>
      <c r="G58" s="45">
        <v>23867384</v>
      </c>
      <c r="H58" s="45">
        <f t="shared" si="2"/>
        <v>-75432856</v>
      </c>
      <c r="I58" s="46">
        <f t="shared" si="3"/>
        <v>24.035575342013271</v>
      </c>
    </row>
    <row r="59" spans="1:9" ht="22.5" x14ac:dyDescent="0.2">
      <c r="A59" s="43" t="s">
        <v>91</v>
      </c>
      <c r="B59" s="44" t="s">
        <v>92</v>
      </c>
      <c r="C59" s="45">
        <v>439221945</v>
      </c>
      <c r="D59" s="45">
        <v>0</v>
      </c>
      <c r="E59" s="45">
        <v>0</v>
      </c>
      <c r="F59" s="45">
        <v>439221945</v>
      </c>
      <c r="G59" s="45">
        <v>249818012</v>
      </c>
      <c r="H59" s="45">
        <f t="shared" si="2"/>
        <v>-189403933</v>
      </c>
      <c r="I59" s="46">
        <f t="shared" si="3"/>
        <v>56.877397599065773</v>
      </c>
    </row>
    <row r="60" spans="1:9" ht="22.5" x14ac:dyDescent="0.2">
      <c r="A60" s="43" t="s">
        <v>93</v>
      </c>
      <c r="B60" s="44" t="s">
        <v>94</v>
      </c>
      <c r="C60" s="45">
        <v>20931612</v>
      </c>
      <c r="D60" s="45">
        <v>0</v>
      </c>
      <c r="E60" s="45">
        <v>0</v>
      </c>
      <c r="F60" s="45">
        <v>20931612</v>
      </c>
      <c r="G60" s="45">
        <v>0</v>
      </c>
      <c r="H60" s="45">
        <f t="shared" si="2"/>
        <v>-20931612</v>
      </c>
      <c r="I60" s="46">
        <f t="shared" si="3"/>
        <v>0</v>
      </c>
    </row>
    <row r="61" spans="1:9" ht="22.5" x14ac:dyDescent="0.2">
      <c r="A61" s="39" t="s">
        <v>95</v>
      </c>
      <c r="B61" s="40" t="s">
        <v>96</v>
      </c>
      <c r="C61" s="41">
        <f>C62+C63</f>
        <v>9600000000</v>
      </c>
      <c r="D61" s="41">
        <f t="shared" ref="D61:G61" si="14">D62+D63</f>
        <v>1672772188</v>
      </c>
      <c r="E61" s="41">
        <f t="shared" si="14"/>
        <v>0</v>
      </c>
      <c r="F61" s="41">
        <f t="shared" si="14"/>
        <v>11272772188</v>
      </c>
      <c r="G61" s="41">
        <f t="shared" si="14"/>
        <v>5695879854.4700003</v>
      </c>
      <c r="H61" s="41">
        <f t="shared" si="2"/>
        <v>-5576892333.5299997</v>
      </c>
      <c r="I61" s="42">
        <f t="shared" si="3"/>
        <v>50.527765127138224</v>
      </c>
    </row>
    <row r="62" spans="1:9" ht="22.5" x14ac:dyDescent="0.2">
      <c r="A62" s="43" t="s">
        <v>97</v>
      </c>
      <c r="B62" s="44" t="s">
        <v>98</v>
      </c>
      <c r="C62" s="45">
        <v>9000000000</v>
      </c>
      <c r="D62" s="45">
        <v>1672772188</v>
      </c>
      <c r="E62" s="45">
        <v>0</v>
      </c>
      <c r="F62" s="45">
        <v>10672772188</v>
      </c>
      <c r="G62" s="45">
        <v>1509665474.47</v>
      </c>
      <c r="H62" s="45">
        <f t="shared" si="2"/>
        <v>-9163106713.5300007</v>
      </c>
      <c r="I62" s="46">
        <f t="shared" si="3"/>
        <v>14.145017319562037</v>
      </c>
    </row>
    <row r="63" spans="1:9" ht="22.5" x14ac:dyDescent="0.2">
      <c r="A63" s="43" t="s">
        <v>99</v>
      </c>
      <c r="B63" s="44" t="s">
        <v>100</v>
      </c>
      <c r="C63" s="45">
        <v>600000000</v>
      </c>
      <c r="D63" s="45">
        <v>0</v>
      </c>
      <c r="E63" s="45">
        <v>0</v>
      </c>
      <c r="F63" s="45">
        <v>600000000</v>
      </c>
      <c r="G63" s="45">
        <v>4186214380</v>
      </c>
      <c r="H63" s="45">
        <f t="shared" si="2"/>
        <v>3586214380</v>
      </c>
      <c r="I63" s="46">
        <f t="shared" si="3"/>
        <v>697.70239666666669</v>
      </c>
    </row>
    <row r="64" spans="1:9" ht="22.5" x14ac:dyDescent="0.2">
      <c r="A64" s="35" t="s">
        <v>101</v>
      </c>
      <c r="B64" s="36" t="s">
        <v>102</v>
      </c>
      <c r="C64" s="37">
        <f>C65+C76+C78+C81</f>
        <v>2365000000</v>
      </c>
      <c r="D64" s="37">
        <f t="shared" ref="D64:G64" si="15">D65+D76+D78+D81</f>
        <v>41105101320</v>
      </c>
      <c r="E64" s="37">
        <f t="shared" si="15"/>
        <v>0</v>
      </c>
      <c r="F64" s="37">
        <f t="shared" si="15"/>
        <v>43470101320</v>
      </c>
      <c r="G64" s="37">
        <f t="shared" si="15"/>
        <v>3027213941.1199999</v>
      </c>
      <c r="H64" s="37">
        <f t="shared" si="2"/>
        <v>-40442887378.879997</v>
      </c>
      <c r="I64" s="38">
        <f t="shared" si="3"/>
        <v>6.9638989769900075</v>
      </c>
    </row>
    <row r="65" spans="1:9" ht="22.5" x14ac:dyDescent="0.2">
      <c r="A65" s="39" t="s">
        <v>103</v>
      </c>
      <c r="B65" s="40" t="s">
        <v>104</v>
      </c>
      <c r="C65" s="41">
        <f>C66+C67+C68+C69+C70+C71+C72+C73+C74+C75</f>
        <v>0</v>
      </c>
      <c r="D65" s="41">
        <f t="shared" ref="D65:G65" si="16">D66+D67+D68+D69+D70+D71+D72+D73+D74+D75</f>
        <v>41038952698</v>
      </c>
      <c r="E65" s="41">
        <f t="shared" si="16"/>
        <v>0</v>
      </c>
      <c r="F65" s="41">
        <f t="shared" si="16"/>
        <v>41038952698</v>
      </c>
      <c r="G65" s="41">
        <f t="shared" si="16"/>
        <v>2261894625</v>
      </c>
      <c r="H65" s="41">
        <f t="shared" si="2"/>
        <v>-38777058073</v>
      </c>
      <c r="I65" s="42">
        <f t="shared" si="3"/>
        <v>5.5115797950424588</v>
      </c>
    </row>
    <row r="66" spans="1:9" ht="33.75" x14ac:dyDescent="0.2">
      <c r="A66" s="43" t="s">
        <v>105</v>
      </c>
      <c r="B66" s="44" t="s">
        <v>106</v>
      </c>
      <c r="C66" s="45">
        <v>0</v>
      </c>
      <c r="D66" s="45">
        <v>2276385127</v>
      </c>
      <c r="E66" s="45">
        <v>0</v>
      </c>
      <c r="F66" s="45">
        <v>2276385127</v>
      </c>
      <c r="G66" s="45">
        <v>0</v>
      </c>
      <c r="H66" s="45">
        <f t="shared" si="2"/>
        <v>-2276385127</v>
      </c>
      <c r="I66" s="46">
        <f t="shared" si="3"/>
        <v>0</v>
      </c>
    </row>
    <row r="67" spans="1:9" ht="22.5" x14ac:dyDescent="0.2">
      <c r="A67" s="43" t="s">
        <v>107</v>
      </c>
      <c r="B67" s="44" t="s">
        <v>108</v>
      </c>
      <c r="C67" s="45">
        <v>0</v>
      </c>
      <c r="D67" s="45">
        <v>19558075912</v>
      </c>
      <c r="E67" s="45">
        <v>0</v>
      </c>
      <c r="F67" s="45">
        <v>19558075912</v>
      </c>
      <c r="G67" s="45">
        <v>0</v>
      </c>
      <c r="H67" s="45">
        <f t="shared" si="2"/>
        <v>-19558075912</v>
      </c>
      <c r="I67" s="46">
        <f t="shared" si="3"/>
        <v>0</v>
      </c>
    </row>
    <row r="68" spans="1:9" ht="22.5" x14ac:dyDescent="0.2">
      <c r="A68" s="43" t="s">
        <v>109</v>
      </c>
      <c r="B68" s="44" t="s">
        <v>110</v>
      </c>
      <c r="C68" s="45">
        <v>0</v>
      </c>
      <c r="D68" s="45">
        <v>345784841</v>
      </c>
      <c r="E68" s="45">
        <v>0</v>
      </c>
      <c r="F68" s="45">
        <v>345784841</v>
      </c>
      <c r="G68" s="45">
        <v>0</v>
      </c>
      <c r="H68" s="45">
        <f t="shared" si="2"/>
        <v>-345784841</v>
      </c>
      <c r="I68" s="46">
        <f t="shared" si="3"/>
        <v>0</v>
      </c>
    </row>
    <row r="69" spans="1:9" ht="33.75" x14ac:dyDescent="0.2">
      <c r="A69" s="43" t="s">
        <v>111</v>
      </c>
      <c r="B69" s="44" t="s">
        <v>112</v>
      </c>
      <c r="C69" s="45">
        <v>0</v>
      </c>
      <c r="D69" s="45">
        <v>116985318</v>
      </c>
      <c r="E69" s="45">
        <v>0</v>
      </c>
      <c r="F69" s="45">
        <v>116985318</v>
      </c>
      <c r="G69" s="45">
        <v>0</v>
      </c>
      <c r="H69" s="45">
        <f t="shared" si="2"/>
        <v>-116985318</v>
      </c>
      <c r="I69" s="46">
        <f t="shared" si="3"/>
        <v>0</v>
      </c>
    </row>
    <row r="70" spans="1:9" ht="33.75" x14ac:dyDescent="0.2">
      <c r="A70" s="43" t="s">
        <v>113</v>
      </c>
      <c r="B70" s="44" t="s">
        <v>114</v>
      </c>
      <c r="C70" s="45">
        <v>0</v>
      </c>
      <c r="D70" s="45">
        <v>15998472086</v>
      </c>
      <c r="E70" s="45">
        <v>0</v>
      </c>
      <c r="F70" s="45">
        <v>15998472086</v>
      </c>
      <c r="G70" s="45">
        <v>2261894625</v>
      </c>
      <c r="H70" s="45">
        <f t="shared" si="2"/>
        <v>-13736577461</v>
      </c>
      <c r="I70" s="46">
        <f t="shared" si="3"/>
        <v>14.138191527548102</v>
      </c>
    </row>
    <row r="71" spans="1:9" ht="33.75" x14ac:dyDescent="0.2">
      <c r="A71" s="43" t="s">
        <v>115</v>
      </c>
      <c r="B71" s="44" t="s">
        <v>116</v>
      </c>
      <c r="C71" s="45">
        <v>0</v>
      </c>
      <c r="D71" s="45">
        <v>90792998</v>
      </c>
      <c r="E71" s="45">
        <v>0</v>
      </c>
      <c r="F71" s="45">
        <v>90792998</v>
      </c>
      <c r="G71" s="45">
        <v>0</v>
      </c>
      <c r="H71" s="45">
        <f t="shared" si="2"/>
        <v>-90792998</v>
      </c>
      <c r="I71" s="46">
        <f t="shared" si="3"/>
        <v>0</v>
      </c>
    </row>
    <row r="72" spans="1:9" ht="22.5" x14ac:dyDescent="0.2">
      <c r="A72" s="43" t="s">
        <v>117</v>
      </c>
      <c r="B72" s="44" t="s">
        <v>118</v>
      </c>
      <c r="C72" s="45">
        <v>0</v>
      </c>
      <c r="D72" s="45">
        <v>655710697</v>
      </c>
      <c r="E72" s="45">
        <v>0</v>
      </c>
      <c r="F72" s="45">
        <v>655710697</v>
      </c>
      <c r="G72" s="45">
        <v>0</v>
      </c>
      <c r="H72" s="45">
        <f t="shared" si="2"/>
        <v>-655710697</v>
      </c>
      <c r="I72" s="46">
        <f t="shared" si="3"/>
        <v>0</v>
      </c>
    </row>
    <row r="73" spans="1:9" x14ac:dyDescent="0.2">
      <c r="A73" s="43" t="s">
        <v>119</v>
      </c>
      <c r="B73" s="44" t="s">
        <v>2</v>
      </c>
      <c r="C73" s="45">
        <v>0</v>
      </c>
      <c r="D73" s="45">
        <v>245677678</v>
      </c>
      <c r="E73" s="45">
        <v>0</v>
      </c>
      <c r="F73" s="45">
        <v>245677678</v>
      </c>
      <c r="G73" s="45">
        <v>0</v>
      </c>
      <c r="H73" s="45">
        <f t="shared" si="2"/>
        <v>-245677678</v>
      </c>
      <c r="I73" s="46">
        <f t="shared" si="3"/>
        <v>0</v>
      </c>
    </row>
    <row r="74" spans="1:9" ht="23.25" thickBot="1" x14ac:dyDescent="0.25">
      <c r="A74" s="55" t="s">
        <v>120</v>
      </c>
      <c r="B74" s="56" t="s">
        <v>121</v>
      </c>
      <c r="C74" s="57">
        <v>0</v>
      </c>
      <c r="D74" s="57">
        <v>561764310</v>
      </c>
      <c r="E74" s="57">
        <v>0</v>
      </c>
      <c r="F74" s="57">
        <v>561764310</v>
      </c>
      <c r="G74" s="57">
        <v>0</v>
      </c>
      <c r="H74" s="57">
        <f t="shared" si="2"/>
        <v>-561764310</v>
      </c>
      <c r="I74" s="58">
        <f t="shared" si="3"/>
        <v>0</v>
      </c>
    </row>
    <row r="75" spans="1:9" ht="22.5" x14ac:dyDescent="0.2">
      <c r="A75" s="51" t="s">
        <v>122</v>
      </c>
      <c r="B75" s="52" t="s">
        <v>123</v>
      </c>
      <c r="C75" s="53">
        <v>0</v>
      </c>
      <c r="D75" s="53">
        <v>1189303731</v>
      </c>
      <c r="E75" s="53">
        <v>0</v>
      </c>
      <c r="F75" s="53">
        <v>1189303731</v>
      </c>
      <c r="G75" s="53">
        <v>0</v>
      </c>
      <c r="H75" s="53">
        <f t="shared" si="2"/>
        <v>-1189303731</v>
      </c>
      <c r="I75" s="54">
        <f t="shared" si="3"/>
        <v>0</v>
      </c>
    </row>
    <row r="76" spans="1:9" ht="22.5" x14ac:dyDescent="0.2">
      <c r="A76" s="39" t="s">
        <v>124</v>
      </c>
      <c r="B76" s="40" t="s">
        <v>125</v>
      </c>
      <c r="C76" s="41">
        <f>C77</f>
        <v>300000000</v>
      </c>
      <c r="D76" s="41">
        <f t="shared" ref="D76:G76" si="17">D77</f>
        <v>7936202</v>
      </c>
      <c r="E76" s="41">
        <f t="shared" si="17"/>
        <v>0</v>
      </c>
      <c r="F76" s="41">
        <f t="shared" si="17"/>
        <v>307936202</v>
      </c>
      <c r="G76" s="41">
        <f t="shared" si="17"/>
        <v>289036036.13</v>
      </c>
      <c r="H76" s="41">
        <f t="shared" si="2"/>
        <v>-18900165.870000005</v>
      </c>
      <c r="I76" s="42">
        <f t="shared" si="3"/>
        <v>93.862311171195117</v>
      </c>
    </row>
    <row r="77" spans="1:9" ht="22.5" x14ac:dyDescent="0.2">
      <c r="A77" s="43" t="s">
        <v>126</v>
      </c>
      <c r="B77" s="44" t="s">
        <v>127</v>
      </c>
      <c r="C77" s="45">
        <v>300000000</v>
      </c>
      <c r="D77" s="45">
        <v>7936202</v>
      </c>
      <c r="E77" s="45">
        <v>0</v>
      </c>
      <c r="F77" s="45">
        <v>307936202</v>
      </c>
      <c r="G77" s="45">
        <v>289036036.13</v>
      </c>
      <c r="H77" s="45">
        <f t="shared" si="2"/>
        <v>-18900165.870000005</v>
      </c>
      <c r="I77" s="46">
        <f t="shared" si="3"/>
        <v>93.862311171195117</v>
      </c>
    </row>
    <row r="78" spans="1:9" ht="22.5" x14ac:dyDescent="0.2">
      <c r="A78" s="39" t="s">
        <v>128</v>
      </c>
      <c r="B78" s="40" t="s">
        <v>129</v>
      </c>
      <c r="C78" s="41">
        <f>C79+C80</f>
        <v>65000000</v>
      </c>
      <c r="D78" s="41">
        <f t="shared" ref="D78:G78" si="18">D79+D80</f>
        <v>58212420</v>
      </c>
      <c r="E78" s="41">
        <f t="shared" si="18"/>
        <v>0</v>
      </c>
      <c r="F78" s="41">
        <f t="shared" si="18"/>
        <v>123212420</v>
      </c>
      <c r="G78" s="41">
        <f t="shared" si="18"/>
        <v>129360796.98999999</v>
      </c>
      <c r="H78" s="41">
        <f t="shared" si="2"/>
        <v>6148376.9899999946</v>
      </c>
      <c r="I78" s="42">
        <f t="shared" si="3"/>
        <v>104.9900626819926</v>
      </c>
    </row>
    <row r="79" spans="1:9" ht="22.5" x14ac:dyDescent="0.2">
      <c r="A79" s="43" t="s">
        <v>130</v>
      </c>
      <c r="B79" s="44" t="s">
        <v>131</v>
      </c>
      <c r="C79" s="45">
        <v>65000000</v>
      </c>
      <c r="D79" s="45">
        <v>0</v>
      </c>
      <c r="E79" s="45">
        <v>0</v>
      </c>
      <c r="F79" s="45">
        <v>65000000</v>
      </c>
      <c r="G79" s="45">
        <v>71148376.989999995</v>
      </c>
      <c r="H79" s="45">
        <f t="shared" ref="H79:H115" si="19">G79-F79</f>
        <v>6148376.9899999946</v>
      </c>
      <c r="I79" s="46">
        <f t="shared" ref="I79:I115" si="20">G79/F79*100</f>
        <v>109.45904152307691</v>
      </c>
    </row>
    <row r="80" spans="1:9" ht="22.5" x14ac:dyDescent="0.2">
      <c r="A80" s="43" t="s">
        <v>132</v>
      </c>
      <c r="B80" s="44" t="s">
        <v>133</v>
      </c>
      <c r="C80" s="45">
        <v>0</v>
      </c>
      <c r="D80" s="45">
        <v>58212420</v>
      </c>
      <c r="E80" s="45">
        <v>0</v>
      </c>
      <c r="F80" s="45">
        <v>58212420</v>
      </c>
      <c r="G80" s="45">
        <v>58212420</v>
      </c>
      <c r="H80" s="45">
        <f t="shared" si="19"/>
        <v>0</v>
      </c>
      <c r="I80" s="46">
        <f t="shared" si="20"/>
        <v>100</v>
      </c>
    </row>
    <row r="81" spans="1:9" ht="22.5" x14ac:dyDescent="0.2">
      <c r="A81" s="39" t="s">
        <v>134</v>
      </c>
      <c r="B81" s="40" t="s">
        <v>135</v>
      </c>
      <c r="C81" s="41">
        <f>C82</f>
        <v>2000000000</v>
      </c>
      <c r="D81" s="41">
        <f t="shared" ref="D81:G81" si="21">D82</f>
        <v>0</v>
      </c>
      <c r="E81" s="41">
        <f t="shared" si="21"/>
        <v>0</v>
      </c>
      <c r="F81" s="41">
        <f t="shared" si="21"/>
        <v>2000000000</v>
      </c>
      <c r="G81" s="41">
        <f t="shared" si="21"/>
        <v>346922483</v>
      </c>
      <c r="H81" s="41">
        <f t="shared" si="19"/>
        <v>-1653077517</v>
      </c>
      <c r="I81" s="42">
        <f t="shared" si="20"/>
        <v>17.346124150000001</v>
      </c>
    </row>
    <row r="82" spans="1:9" x14ac:dyDescent="0.2">
      <c r="A82" s="43" t="s">
        <v>136</v>
      </c>
      <c r="B82" s="44" t="s">
        <v>137</v>
      </c>
      <c r="C82" s="45">
        <v>2000000000</v>
      </c>
      <c r="D82" s="45">
        <v>0</v>
      </c>
      <c r="E82" s="45">
        <v>0</v>
      </c>
      <c r="F82" s="45">
        <v>2000000000</v>
      </c>
      <c r="G82" s="45">
        <v>346922483</v>
      </c>
      <c r="H82" s="45">
        <f t="shared" si="19"/>
        <v>-1653077517</v>
      </c>
      <c r="I82" s="46">
        <f t="shared" si="20"/>
        <v>17.346124150000001</v>
      </c>
    </row>
    <row r="83" spans="1:9" x14ac:dyDescent="0.2">
      <c r="A83" s="35" t="s">
        <v>138</v>
      </c>
      <c r="B83" s="36" t="s">
        <v>139</v>
      </c>
      <c r="C83" s="37">
        <f>C84</f>
        <v>6379359995</v>
      </c>
      <c r="D83" s="37">
        <f t="shared" ref="D83:G83" si="22">D84</f>
        <v>0</v>
      </c>
      <c r="E83" s="37">
        <f t="shared" si="22"/>
        <v>0</v>
      </c>
      <c r="F83" s="37">
        <f t="shared" si="22"/>
        <v>6379359995</v>
      </c>
      <c r="G83" s="37">
        <f t="shared" si="22"/>
        <v>3587616828.3299999</v>
      </c>
      <c r="H83" s="37">
        <f t="shared" si="19"/>
        <v>-2791743166.6700001</v>
      </c>
      <c r="I83" s="38">
        <f t="shared" si="20"/>
        <v>56.237880150076094</v>
      </c>
    </row>
    <row r="84" spans="1:9" ht="33.75" x14ac:dyDescent="0.2">
      <c r="A84" s="39" t="s">
        <v>140</v>
      </c>
      <c r="B84" s="40" t="s">
        <v>141</v>
      </c>
      <c r="C84" s="41">
        <f>C85+C86</f>
        <v>6379359995</v>
      </c>
      <c r="D84" s="41">
        <f t="shared" ref="D84:G84" si="23">D85+D86</f>
        <v>0</v>
      </c>
      <c r="E84" s="41">
        <f t="shared" si="23"/>
        <v>0</v>
      </c>
      <c r="F84" s="41">
        <f t="shared" si="23"/>
        <v>6379359995</v>
      </c>
      <c r="G84" s="41">
        <f t="shared" si="23"/>
        <v>3587616828.3299999</v>
      </c>
      <c r="H84" s="41">
        <f t="shared" si="19"/>
        <v>-2791743166.6700001</v>
      </c>
      <c r="I84" s="42">
        <f t="shared" si="20"/>
        <v>56.237880150076094</v>
      </c>
    </row>
    <row r="85" spans="1:9" ht="22.5" x14ac:dyDescent="0.2">
      <c r="A85" s="43" t="s">
        <v>142</v>
      </c>
      <c r="B85" s="44" t="s">
        <v>143</v>
      </c>
      <c r="C85" s="45">
        <v>6354359995</v>
      </c>
      <c r="D85" s="45">
        <v>0</v>
      </c>
      <c r="E85" s="45">
        <v>0</v>
      </c>
      <c r="F85" s="45">
        <v>6354359995</v>
      </c>
      <c r="G85" s="45">
        <v>3587616828.3299999</v>
      </c>
      <c r="H85" s="45">
        <f t="shared" si="19"/>
        <v>-2766743166.6700001</v>
      </c>
      <c r="I85" s="46">
        <f t="shared" si="20"/>
        <v>56.459137208986533</v>
      </c>
    </row>
    <row r="86" spans="1:9" ht="22.5" x14ac:dyDescent="0.2">
      <c r="A86" s="43" t="s">
        <v>144</v>
      </c>
      <c r="B86" s="44" t="s">
        <v>145</v>
      </c>
      <c r="C86" s="45">
        <v>25000000</v>
      </c>
      <c r="D86" s="45">
        <v>0</v>
      </c>
      <c r="E86" s="45">
        <v>0</v>
      </c>
      <c r="F86" s="45">
        <v>25000000</v>
      </c>
      <c r="G86" s="45">
        <v>0</v>
      </c>
      <c r="H86" s="45">
        <f t="shared" si="19"/>
        <v>-25000000</v>
      </c>
      <c r="I86" s="46">
        <f t="shared" si="20"/>
        <v>0</v>
      </c>
    </row>
    <row r="87" spans="1:9" x14ac:dyDescent="0.2">
      <c r="A87" s="43"/>
      <c r="B87" s="44"/>
      <c r="C87" s="45"/>
      <c r="D87" s="45"/>
      <c r="E87" s="45"/>
      <c r="F87" s="45"/>
      <c r="G87" s="45"/>
      <c r="H87" s="45"/>
      <c r="I87" s="46"/>
    </row>
    <row r="88" spans="1:9" ht="22.5" x14ac:dyDescent="0.2">
      <c r="A88" s="35" t="s">
        <v>146</v>
      </c>
      <c r="B88" s="36" t="s">
        <v>147</v>
      </c>
      <c r="C88" s="37">
        <f>C90</f>
        <v>103099652260</v>
      </c>
      <c r="D88" s="37">
        <f t="shared" ref="D88:G88" si="24">D90</f>
        <v>2524791877</v>
      </c>
      <c r="E88" s="37">
        <f t="shared" si="24"/>
        <v>0</v>
      </c>
      <c r="F88" s="37">
        <f t="shared" si="24"/>
        <v>105624444137</v>
      </c>
      <c r="G88" s="37">
        <f t="shared" si="24"/>
        <v>64913434477</v>
      </c>
      <c r="H88" s="37">
        <f t="shared" si="19"/>
        <v>-40711009660</v>
      </c>
      <c r="I88" s="38">
        <f t="shared" si="20"/>
        <v>61.456829436947515</v>
      </c>
    </row>
    <row r="89" spans="1:9" x14ac:dyDescent="0.2">
      <c r="A89" s="35"/>
      <c r="B89" s="36"/>
      <c r="C89" s="37"/>
      <c r="D89" s="37"/>
      <c r="E89" s="37"/>
      <c r="F89" s="37"/>
      <c r="G89" s="37"/>
      <c r="H89" s="37"/>
      <c r="I89" s="38"/>
    </row>
    <row r="90" spans="1:9" ht="22.5" x14ac:dyDescent="0.2">
      <c r="A90" s="35" t="s">
        <v>148</v>
      </c>
      <c r="B90" s="36" t="s">
        <v>149</v>
      </c>
      <c r="C90" s="37">
        <f>C91+C95+C97</f>
        <v>103099652260</v>
      </c>
      <c r="D90" s="37">
        <f t="shared" ref="D90:G90" si="25">D91+D95+D97</f>
        <v>2524791877</v>
      </c>
      <c r="E90" s="37">
        <f t="shared" si="25"/>
        <v>0</v>
      </c>
      <c r="F90" s="37">
        <f t="shared" si="25"/>
        <v>105624444137</v>
      </c>
      <c r="G90" s="37">
        <f t="shared" si="25"/>
        <v>64913434477</v>
      </c>
      <c r="H90" s="37">
        <f t="shared" si="19"/>
        <v>-40711009660</v>
      </c>
      <c r="I90" s="38">
        <f t="shared" si="20"/>
        <v>61.456829436947515</v>
      </c>
    </row>
    <row r="91" spans="1:9" ht="22.5" x14ac:dyDescent="0.2">
      <c r="A91" s="39" t="s">
        <v>150</v>
      </c>
      <c r="B91" s="40" t="s">
        <v>151</v>
      </c>
      <c r="C91" s="41">
        <f>C92+C93+C94</f>
        <v>103099652260</v>
      </c>
      <c r="D91" s="41">
        <f t="shared" ref="D91:G91" si="26">D92+D93+D94</f>
        <v>1335553636</v>
      </c>
      <c r="E91" s="41">
        <f t="shared" si="26"/>
        <v>0</v>
      </c>
      <c r="F91" s="41">
        <f t="shared" si="26"/>
        <v>104435205896</v>
      </c>
      <c r="G91" s="41">
        <f t="shared" si="26"/>
        <v>63975909506</v>
      </c>
      <c r="H91" s="41">
        <f t="shared" si="19"/>
        <v>-40459296390</v>
      </c>
      <c r="I91" s="42">
        <f t="shared" si="20"/>
        <v>61.258948988628703</v>
      </c>
    </row>
    <row r="92" spans="1:9" x14ac:dyDescent="0.2">
      <c r="A92" s="43" t="s">
        <v>152</v>
      </c>
      <c r="B92" s="44" t="s">
        <v>153</v>
      </c>
      <c r="C92" s="45">
        <v>101157642473</v>
      </c>
      <c r="D92" s="45">
        <v>7849</v>
      </c>
      <c r="E92" s="45">
        <v>0</v>
      </c>
      <c r="F92" s="45">
        <v>101157650322</v>
      </c>
      <c r="G92" s="45">
        <v>60694590347</v>
      </c>
      <c r="H92" s="45">
        <f t="shared" si="19"/>
        <v>-40463059975</v>
      </c>
      <c r="I92" s="46">
        <f t="shared" si="20"/>
        <v>60.00000015203991</v>
      </c>
    </row>
    <row r="93" spans="1:9" x14ac:dyDescent="0.2">
      <c r="A93" s="43" t="s">
        <v>154</v>
      </c>
      <c r="B93" s="44" t="s">
        <v>155</v>
      </c>
      <c r="C93" s="45">
        <v>0</v>
      </c>
      <c r="D93" s="45">
        <v>1335545787</v>
      </c>
      <c r="E93" s="45">
        <v>0</v>
      </c>
      <c r="F93" s="45">
        <v>1335545787</v>
      </c>
      <c r="G93" s="45">
        <v>1335545787</v>
      </c>
      <c r="H93" s="45">
        <f t="shared" si="19"/>
        <v>0</v>
      </c>
      <c r="I93" s="46">
        <f t="shared" si="20"/>
        <v>100</v>
      </c>
    </row>
    <row r="94" spans="1:9" x14ac:dyDescent="0.2">
      <c r="A94" s="43" t="s">
        <v>156</v>
      </c>
      <c r="B94" s="44" t="s">
        <v>157</v>
      </c>
      <c r="C94" s="45">
        <v>1942009787</v>
      </c>
      <c r="D94" s="45">
        <v>0</v>
      </c>
      <c r="E94" s="45">
        <v>0</v>
      </c>
      <c r="F94" s="45">
        <v>1942009787</v>
      </c>
      <c r="G94" s="45">
        <v>1945773372</v>
      </c>
      <c r="H94" s="45">
        <f t="shared" si="19"/>
        <v>3763585</v>
      </c>
      <c r="I94" s="46">
        <f t="shared" si="20"/>
        <v>100.19379845689727</v>
      </c>
    </row>
    <row r="95" spans="1:9" ht="45" x14ac:dyDescent="0.2">
      <c r="A95" s="39" t="s">
        <v>158</v>
      </c>
      <c r="B95" s="40" t="s">
        <v>159</v>
      </c>
      <c r="C95" s="41">
        <f>C96</f>
        <v>0</v>
      </c>
      <c r="D95" s="41">
        <f t="shared" ref="D95:G95" si="27">D96</f>
        <v>251713270</v>
      </c>
      <c r="E95" s="41">
        <f t="shared" si="27"/>
        <v>0</v>
      </c>
      <c r="F95" s="41">
        <f t="shared" si="27"/>
        <v>251713270</v>
      </c>
      <c r="G95" s="41">
        <f t="shared" si="27"/>
        <v>0</v>
      </c>
      <c r="H95" s="41">
        <f t="shared" si="19"/>
        <v>-251713270</v>
      </c>
      <c r="I95" s="42">
        <f t="shared" si="20"/>
        <v>0</v>
      </c>
    </row>
    <row r="96" spans="1:9" ht="23.25" thickBot="1" x14ac:dyDescent="0.25">
      <c r="A96" s="55" t="s">
        <v>160</v>
      </c>
      <c r="B96" s="56" t="s">
        <v>161</v>
      </c>
      <c r="C96" s="57">
        <v>0</v>
      </c>
      <c r="D96" s="57">
        <v>251713270</v>
      </c>
      <c r="E96" s="57">
        <v>0</v>
      </c>
      <c r="F96" s="57">
        <v>251713270</v>
      </c>
      <c r="G96" s="57">
        <v>0</v>
      </c>
      <c r="H96" s="57">
        <f t="shared" si="19"/>
        <v>-251713270</v>
      </c>
      <c r="I96" s="58">
        <f t="shared" si="20"/>
        <v>0</v>
      </c>
    </row>
    <row r="97" spans="1:9" ht="56.25" x14ac:dyDescent="0.2">
      <c r="A97" s="27" t="s">
        <v>162</v>
      </c>
      <c r="B97" s="29" t="s">
        <v>163</v>
      </c>
      <c r="C97" s="28">
        <f>C98</f>
        <v>0</v>
      </c>
      <c r="D97" s="28">
        <f t="shared" ref="D97:G97" si="28">D98</f>
        <v>937524971</v>
      </c>
      <c r="E97" s="28">
        <f t="shared" si="28"/>
        <v>0</v>
      </c>
      <c r="F97" s="28">
        <f t="shared" si="28"/>
        <v>937524971</v>
      </c>
      <c r="G97" s="28">
        <f t="shared" si="28"/>
        <v>937524971</v>
      </c>
      <c r="H97" s="28">
        <f t="shared" si="19"/>
        <v>0</v>
      </c>
      <c r="I97" s="30">
        <f t="shared" si="20"/>
        <v>100</v>
      </c>
    </row>
    <row r="98" spans="1:9" ht="33.75" x14ac:dyDescent="0.2">
      <c r="A98" s="15" t="s">
        <v>164</v>
      </c>
      <c r="B98" s="12" t="s">
        <v>165</v>
      </c>
      <c r="C98" s="13">
        <v>0</v>
      </c>
      <c r="D98" s="13">
        <v>937524971</v>
      </c>
      <c r="E98" s="13">
        <v>0</v>
      </c>
      <c r="F98" s="13">
        <v>937524971</v>
      </c>
      <c r="G98" s="13">
        <v>937524971</v>
      </c>
      <c r="H98" s="13">
        <f t="shared" si="19"/>
        <v>0</v>
      </c>
      <c r="I98" s="14">
        <f t="shared" si="20"/>
        <v>100</v>
      </c>
    </row>
    <row r="99" spans="1:9" x14ac:dyDescent="0.2">
      <c r="A99" s="15"/>
      <c r="B99" s="12"/>
      <c r="C99" s="13"/>
      <c r="D99" s="13"/>
      <c r="E99" s="13"/>
      <c r="F99" s="13"/>
      <c r="G99" s="13"/>
      <c r="H99" s="13"/>
      <c r="I99" s="14"/>
    </row>
    <row r="100" spans="1:9" ht="22.5" x14ac:dyDescent="0.2">
      <c r="A100" s="23" t="s">
        <v>166</v>
      </c>
      <c r="B100" s="25" t="s">
        <v>167</v>
      </c>
      <c r="C100" s="24">
        <f>C102</f>
        <v>44953470345</v>
      </c>
      <c r="D100" s="24">
        <f t="shared" ref="D100:G100" si="29">D102</f>
        <v>415133458</v>
      </c>
      <c r="E100" s="24">
        <f t="shared" si="29"/>
        <v>0</v>
      </c>
      <c r="F100" s="24">
        <f t="shared" si="29"/>
        <v>45368603803</v>
      </c>
      <c r="G100" s="24">
        <f t="shared" si="29"/>
        <v>22026855476</v>
      </c>
      <c r="H100" s="24">
        <f t="shared" si="19"/>
        <v>-23341748327</v>
      </c>
      <c r="I100" s="26">
        <f t="shared" si="20"/>
        <v>48.550877985236731</v>
      </c>
    </row>
    <row r="101" spans="1:9" x14ac:dyDescent="0.2">
      <c r="A101" s="23"/>
      <c r="B101" s="25"/>
      <c r="C101" s="24"/>
      <c r="D101" s="24"/>
      <c r="E101" s="24"/>
      <c r="F101" s="24"/>
      <c r="G101" s="24"/>
      <c r="H101" s="24"/>
      <c r="I101" s="26"/>
    </row>
    <row r="102" spans="1:9" x14ac:dyDescent="0.2">
      <c r="A102" s="23" t="s">
        <v>168</v>
      </c>
      <c r="B102" s="25" t="s">
        <v>169</v>
      </c>
      <c r="C102" s="24">
        <f>C103</f>
        <v>44953470345</v>
      </c>
      <c r="D102" s="24">
        <f t="shared" ref="D102:G102" si="30">D103</f>
        <v>415133458</v>
      </c>
      <c r="E102" s="24">
        <f t="shared" si="30"/>
        <v>0</v>
      </c>
      <c r="F102" s="24">
        <f t="shared" si="30"/>
        <v>45368603803</v>
      </c>
      <c r="G102" s="24">
        <f t="shared" si="30"/>
        <v>22026855476</v>
      </c>
      <c r="H102" s="24">
        <f t="shared" si="19"/>
        <v>-23341748327</v>
      </c>
      <c r="I102" s="26">
        <f t="shared" si="20"/>
        <v>48.550877985236731</v>
      </c>
    </row>
    <row r="103" spans="1:9" ht="22.5" x14ac:dyDescent="0.2">
      <c r="A103" s="27" t="s">
        <v>170</v>
      </c>
      <c r="B103" s="29" t="s">
        <v>171</v>
      </c>
      <c r="C103" s="28">
        <f>C104+C105+C106</f>
        <v>44953470345</v>
      </c>
      <c r="D103" s="28">
        <f t="shared" ref="D103:G103" si="31">D104+D105+D106</f>
        <v>415133458</v>
      </c>
      <c r="E103" s="28">
        <f t="shared" si="31"/>
        <v>0</v>
      </c>
      <c r="F103" s="28">
        <f t="shared" si="31"/>
        <v>45368603803</v>
      </c>
      <c r="G103" s="28">
        <f t="shared" si="31"/>
        <v>22026855476</v>
      </c>
      <c r="H103" s="28">
        <f t="shared" si="19"/>
        <v>-23341748327</v>
      </c>
      <c r="I103" s="30">
        <f t="shared" si="20"/>
        <v>48.550877985236731</v>
      </c>
    </row>
    <row r="104" spans="1:9" x14ac:dyDescent="0.2">
      <c r="A104" s="15" t="s">
        <v>172</v>
      </c>
      <c r="B104" s="12" t="s">
        <v>173</v>
      </c>
      <c r="C104" s="13">
        <v>42553470345</v>
      </c>
      <c r="D104" s="13">
        <v>0</v>
      </c>
      <c r="E104" s="13">
        <v>0</v>
      </c>
      <c r="F104" s="13">
        <v>42553470345</v>
      </c>
      <c r="G104" s="13">
        <v>20616991446</v>
      </c>
      <c r="H104" s="13">
        <f t="shared" si="19"/>
        <v>-21936478899</v>
      </c>
      <c r="I104" s="14">
        <f t="shared" si="20"/>
        <v>48.449612402581593</v>
      </c>
    </row>
    <row r="105" spans="1:9" ht="22.5" x14ac:dyDescent="0.2">
      <c r="A105" s="15" t="s">
        <v>174</v>
      </c>
      <c r="B105" s="12" t="s">
        <v>175</v>
      </c>
      <c r="C105" s="13">
        <v>2400000000</v>
      </c>
      <c r="D105" s="13">
        <v>415133458</v>
      </c>
      <c r="E105" s="13">
        <v>0</v>
      </c>
      <c r="F105" s="13">
        <v>2815133458</v>
      </c>
      <c r="G105" s="13">
        <v>363310432</v>
      </c>
      <c r="H105" s="13">
        <f t="shared" si="19"/>
        <v>-2451823026</v>
      </c>
      <c r="I105" s="14">
        <f t="shared" si="20"/>
        <v>12.905620192447728</v>
      </c>
    </row>
    <row r="106" spans="1:9" ht="33.75" x14ac:dyDescent="0.2">
      <c r="A106" s="15" t="s">
        <v>176</v>
      </c>
      <c r="B106" s="12" t="s">
        <v>177</v>
      </c>
      <c r="C106" s="13">
        <v>0</v>
      </c>
      <c r="D106" s="13">
        <v>0</v>
      </c>
      <c r="E106" s="13">
        <v>0</v>
      </c>
      <c r="F106" s="13">
        <v>0</v>
      </c>
      <c r="G106" s="13">
        <v>1046553598</v>
      </c>
      <c r="H106" s="13">
        <f t="shared" si="19"/>
        <v>1046553598</v>
      </c>
      <c r="I106" s="14">
        <v>0</v>
      </c>
    </row>
    <row r="107" spans="1:9" x14ac:dyDescent="0.2">
      <c r="A107" s="15"/>
      <c r="B107" s="12"/>
      <c r="C107" s="13"/>
      <c r="D107" s="13"/>
      <c r="E107" s="13"/>
      <c r="F107" s="13"/>
      <c r="G107" s="13"/>
      <c r="H107" s="13"/>
      <c r="I107" s="14"/>
    </row>
    <row r="108" spans="1:9" ht="22.5" x14ac:dyDescent="0.2">
      <c r="A108" s="23" t="s">
        <v>178</v>
      </c>
      <c r="B108" s="25" t="s">
        <v>179</v>
      </c>
      <c r="C108" s="24">
        <f>C110</f>
        <v>0</v>
      </c>
      <c r="D108" s="24">
        <f t="shared" ref="D108:G108" si="32">D110</f>
        <v>37081108430</v>
      </c>
      <c r="E108" s="24">
        <f t="shared" si="32"/>
        <v>0</v>
      </c>
      <c r="F108" s="24">
        <f t="shared" si="32"/>
        <v>37081108430</v>
      </c>
      <c r="G108" s="24">
        <f t="shared" si="32"/>
        <v>0</v>
      </c>
      <c r="H108" s="24">
        <f t="shared" si="19"/>
        <v>-37081108430</v>
      </c>
      <c r="I108" s="26">
        <f t="shared" si="20"/>
        <v>0</v>
      </c>
    </row>
    <row r="109" spans="1:9" x14ac:dyDescent="0.2">
      <c r="A109" s="23"/>
      <c r="B109" s="25"/>
      <c r="C109" s="24"/>
      <c r="D109" s="24"/>
      <c r="E109" s="24"/>
      <c r="F109" s="24"/>
      <c r="G109" s="24"/>
      <c r="H109" s="24"/>
      <c r="I109" s="26"/>
    </row>
    <row r="110" spans="1:9" ht="22.5" x14ac:dyDescent="0.2">
      <c r="A110" s="23" t="s">
        <v>180</v>
      </c>
      <c r="B110" s="25" t="s">
        <v>181</v>
      </c>
      <c r="C110" s="24">
        <f>C111</f>
        <v>0</v>
      </c>
      <c r="D110" s="24">
        <f t="shared" ref="D110:G110" si="33">D111</f>
        <v>37081108430</v>
      </c>
      <c r="E110" s="24">
        <f t="shared" si="33"/>
        <v>0</v>
      </c>
      <c r="F110" s="24">
        <f t="shared" si="33"/>
        <v>37081108430</v>
      </c>
      <c r="G110" s="24">
        <f t="shared" si="33"/>
        <v>0</v>
      </c>
      <c r="H110" s="24">
        <f t="shared" si="19"/>
        <v>-37081108430</v>
      </c>
      <c r="I110" s="26">
        <f t="shared" si="20"/>
        <v>0</v>
      </c>
    </row>
    <row r="111" spans="1:9" ht="22.5" x14ac:dyDescent="0.2">
      <c r="A111" s="27" t="s">
        <v>182</v>
      </c>
      <c r="B111" s="29" t="s">
        <v>183</v>
      </c>
      <c r="C111" s="28">
        <f>C112+C113+C114+C115</f>
        <v>0</v>
      </c>
      <c r="D111" s="28">
        <f t="shared" ref="D111:G111" si="34">D112+D113+D114+D115</f>
        <v>37081108430</v>
      </c>
      <c r="E111" s="28">
        <f t="shared" si="34"/>
        <v>0</v>
      </c>
      <c r="F111" s="28">
        <f t="shared" si="34"/>
        <v>37081108430</v>
      </c>
      <c r="G111" s="28">
        <f t="shared" si="34"/>
        <v>0</v>
      </c>
      <c r="H111" s="28">
        <f t="shared" si="19"/>
        <v>-37081108430</v>
      </c>
      <c r="I111" s="30">
        <f t="shared" si="20"/>
        <v>0</v>
      </c>
    </row>
    <row r="112" spans="1:9" ht="33.75" x14ac:dyDescent="0.2">
      <c r="A112" s="15" t="s">
        <v>184</v>
      </c>
      <c r="B112" s="12" t="s">
        <v>185</v>
      </c>
      <c r="C112" s="13">
        <v>0</v>
      </c>
      <c r="D112" s="13">
        <v>2500000000</v>
      </c>
      <c r="E112" s="13">
        <v>0</v>
      </c>
      <c r="F112" s="13">
        <v>2500000000</v>
      </c>
      <c r="G112" s="13">
        <v>0</v>
      </c>
      <c r="H112" s="13">
        <f t="shared" si="19"/>
        <v>-2500000000</v>
      </c>
      <c r="I112" s="14">
        <f t="shared" si="20"/>
        <v>0</v>
      </c>
    </row>
    <row r="113" spans="1:9" ht="56.25" x14ac:dyDescent="0.2">
      <c r="A113" s="15" t="s">
        <v>186</v>
      </c>
      <c r="B113" s="12" t="s">
        <v>187</v>
      </c>
      <c r="C113" s="13">
        <v>0</v>
      </c>
      <c r="D113" s="13">
        <v>22581702968</v>
      </c>
      <c r="E113" s="13">
        <v>0</v>
      </c>
      <c r="F113" s="13">
        <v>22581702968</v>
      </c>
      <c r="G113" s="13">
        <v>0</v>
      </c>
      <c r="H113" s="13">
        <f t="shared" si="19"/>
        <v>-22581702968</v>
      </c>
      <c r="I113" s="14">
        <f t="shared" si="20"/>
        <v>0</v>
      </c>
    </row>
    <row r="114" spans="1:9" ht="68.25" thickBot="1" x14ac:dyDescent="0.25">
      <c r="A114" s="15" t="s">
        <v>188</v>
      </c>
      <c r="B114" s="12" t="s">
        <v>189</v>
      </c>
      <c r="C114" s="13">
        <v>0</v>
      </c>
      <c r="D114" s="13">
        <v>3934401649</v>
      </c>
      <c r="E114" s="13">
        <v>0</v>
      </c>
      <c r="F114" s="13">
        <v>3934401649</v>
      </c>
      <c r="G114" s="13">
        <v>0</v>
      </c>
      <c r="H114" s="13">
        <f t="shared" si="19"/>
        <v>-3934401649</v>
      </c>
      <c r="I114" s="14">
        <f t="shared" si="20"/>
        <v>0</v>
      </c>
    </row>
    <row r="115" spans="1:9" ht="100.5" customHeight="1" x14ac:dyDescent="0.2">
      <c r="A115" s="51" t="s">
        <v>190</v>
      </c>
      <c r="B115" s="52" t="s">
        <v>191</v>
      </c>
      <c r="C115" s="53">
        <v>0</v>
      </c>
      <c r="D115" s="53">
        <v>8065003813</v>
      </c>
      <c r="E115" s="53">
        <v>0</v>
      </c>
      <c r="F115" s="53">
        <v>8065003813</v>
      </c>
      <c r="G115" s="53">
        <v>0</v>
      </c>
      <c r="H115" s="53">
        <f t="shared" si="19"/>
        <v>-8065003813</v>
      </c>
      <c r="I115" s="54">
        <f t="shared" si="20"/>
        <v>0</v>
      </c>
    </row>
    <row r="116" spans="1:9" x14ac:dyDescent="0.2">
      <c r="A116" s="19"/>
      <c r="B116" s="20"/>
      <c r="C116" s="20"/>
      <c r="D116" s="20"/>
      <c r="E116" s="20"/>
      <c r="F116" s="20"/>
      <c r="G116" s="20"/>
      <c r="H116" s="20"/>
      <c r="I116" s="22"/>
    </row>
    <row r="117" spans="1:9" x14ac:dyDescent="0.2">
      <c r="A117" s="19"/>
      <c r="B117" s="20"/>
      <c r="C117" s="20"/>
      <c r="D117" s="20"/>
      <c r="E117" s="20"/>
      <c r="F117" s="20"/>
      <c r="G117" s="20"/>
      <c r="H117" s="20"/>
      <c r="I117" s="22"/>
    </row>
    <row r="118" spans="1:9" x14ac:dyDescent="0.2">
      <c r="A118" s="67" t="s">
        <v>210</v>
      </c>
      <c r="B118" s="68"/>
      <c r="C118" s="68"/>
      <c r="D118" s="68"/>
      <c r="E118" s="68"/>
      <c r="F118" s="68"/>
      <c r="G118" s="68"/>
      <c r="H118" s="68"/>
      <c r="I118" s="69"/>
    </row>
    <row r="119" spans="1:9" x14ac:dyDescent="0.2">
      <c r="A119" s="70" t="s">
        <v>211</v>
      </c>
      <c r="B119" s="71"/>
      <c r="C119" s="71"/>
      <c r="D119" s="71"/>
      <c r="E119" s="71"/>
      <c r="F119" s="71"/>
      <c r="G119" s="71"/>
      <c r="H119" s="71"/>
      <c r="I119" s="72"/>
    </row>
    <row r="120" spans="1:9" x14ac:dyDescent="0.2">
      <c r="A120" s="16" t="s">
        <v>212</v>
      </c>
      <c r="B120" s="17"/>
      <c r="C120" s="17"/>
      <c r="D120" s="17"/>
      <c r="E120" s="17"/>
      <c r="F120" s="17"/>
      <c r="G120" s="17"/>
      <c r="H120" s="17"/>
      <c r="I120" s="18"/>
    </row>
    <row r="121" spans="1:9" x14ac:dyDescent="0.2">
      <c r="A121" s="16" t="s">
        <v>213</v>
      </c>
      <c r="B121" s="17"/>
      <c r="C121" s="17"/>
      <c r="D121" s="17"/>
      <c r="E121" s="17"/>
      <c r="F121" s="17"/>
      <c r="G121" s="17"/>
      <c r="H121" s="17"/>
      <c r="I121" s="18"/>
    </row>
    <row r="122" spans="1:9" x14ac:dyDescent="0.2">
      <c r="A122" s="19"/>
      <c r="B122" s="20"/>
      <c r="C122" s="20"/>
      <c r="D122" s="20"/>
      <c r="E122" s="21"/>
      <c r="F122" s="21"/>
      <c r="G122" s="20"/>
      <c r="H122" s="20"/>
      <c r="I122" s="22"/>
    </row>
    <row r="123" spans="1:9" x14ac:dyDescent="0.2">
      <c r="A123" s="19"/>
      <c r="B123" s="20"/>
      <c r="C123" s="20"/>
      <c r="D123" s="20"/>
      <c r="E123" s="20"/>
      <c r="F123" s="20"/>
      <c r="G123" s="20"/>
      <c r="H123" s="20"/>
      <c r="I123" s="22"/>
    </row>
    <row r="124" spans="1:9" x14ac:dyDescent="0.2">
      <c r="A124" s="19"/>
      <c r="B124" s="20"/>
      <c r="C124" s="20"/>
      <c r="D124" s="20"/>
      <c r="E124" s="20"/>
      <c r="F124" s="20"/>
      <c r="G124" s="20"/>
      <c r="H124" s="20"/>
      <c r="I124" s="22"/>
    </row>
    <row r="125" spans="1:9" x14ac:dyDescent="0.2">
      <c r="A125" s="19"/>
      <c r="B125" s="20"/>
      <c r="C125" s="20"/>
      <c r="D125" s="20"/>
      <c r="E125" s="20"/>
      <c r="F125" s="20"/>
      <c r="G125" s="20"/>
      <c r="H125" s="20"/>
      <c r="I125" s="22"/>
    </row>
    <row r="126" spans="1:9" x14ac:dyDescent="0.2">
      <c r="A126" s="19"/>
      <c r="B126" s="20"/>
      <c r="C126" s="20"/>
      <c r="D126" s="20"/>
      <c r="E126" s="20"/>
      <c r="F126" s="20"/>
      <c r="G126" s="20"/>
      <c r="H126" s="20"/>
      <c r="I126" s="22"/>
    </row>
    <row r="127" spans="1:9" x14ac:dyDescent="0.2">
      <c r="A127" s="19"/>
      <c r="B127" s="20"/>
      <c r="C127" s="20"/>
      <c r="D127" s="20"/>
      <c r="E127" s="20"/>
      <c r="F127" s="20"/>
      <c r="G127" s="20"/>
      <c r="H127" s="20"/>
      <c r="I127" s="22"/>
    </row>
    <row r="128" spans="1:9" x14ac:dyDescent="0.2">
      <c r="A128" s="19"/>
      <c r="B128" s="20"/>
      <c r="C128" s="20"/>
      <c r="D128" s="20"/>
      <c r="E128" s="20"/>
      <c r="F128" s="20"/>
      <c r="G128" s="20"/>
      <c r="H128" s="20"/>
      <c r="I128" s="22"/>
    </row>
    <row r="129" spans="1:9" x14ac:dyDescent="0.2">
      <c r="A129" s="19"/>
      <c r="B129" s="20"/>
      <c r="C129" s="20"/>
      <c r="D129" s="20"/>
      <c r="E129" s="20"/>
      <c r="F129" s="20"/>
      <c r="G129" s="20"/>
      <c r="H129" s="20"/>
      <c r="I129" s="22"/>
    </row>
    <row r="130" spans="1:9" x14ac:dyDescent="0.2">
      <c r="A130" s="19"/>
      <c r="B130" s="20"/>
      <c r="C130" s="20"/>
      <c r="D130" s="20"/>
      <c r="E130" s="20"/>
      <c r="F130" s="20"/>
      <c r="G130" s="20"/>
      <c r="H130" s="20"/>
      <c r="I130" s="22"/>
    </row>
    <row r="131" spans="1:9" x14ac:dyDescent="0.2">
      <c r="A131" s="19"/>
      <c r="B131" s="20"/>
      <c r="C131" s="20"/>
      <c r="D131" s="20"/>
      <c r="E131" s="20"/>
      <c r="F131" s="20"/>
      <c r="G131" s="20"/>
      <c r="H131" s="20"/>
      <c r="I131" s="22"/>
    </row>
    <row r="132" spans="1:9" x14ac:dyDescent="0.2">
      <c r="A132" s="19"/>
      <c r="B132" s="20"/>
      <c r="C132" s="20"/>
      <c r="D132" s="20"/>
      <c r="E132" s="20"/>
      <c r="F132" s="20"/>
      <c r="G132" s="20"/>
      <c r="H132" s="20"/>
      <c r="I132" s="22"/>
    </row>
    <row r="133" spans="1:9" x14ac:dyDescent="0.2">
      <c r="A133" s="19"/>
      <c r="B133" s="20"/>
      <c r="C133" s="20"/>
      <c r="D133" s="20"/>
      <c r="E133" s="20"/>
      <c r="F133" s="20"/>
      <c r="G133" s="20"/>
      <c r="H133" s="20"/>
      <c r="I133" s="22"/>
    </row>
    <row r="134" spans="1:9" x14ac:dyDescent="0.2">
      <c r="A134" s="19"/>
      <c r="B134" s="20"/>
      <c r="C134" s="20"/>
      <c r="D134" s="20"/>
      <c r="E134" s="20"/>
      <c r="F134" s="20"/>
      <c r="G134" s="20"/>
      <c r="H134" s="20"/>
      <c r="I134" s="22"/>
    </row>
    <row r="135" spans="1:9" x14ac:dyDescent="0.2">
      <c r="A135" s="19"/>
      <c r="B135" s="20"/>
      <c r="C135" s="20"/>
      <c r="D135" s="20"/>
      <c r="E135" s="20"/>
      <c r="F135" s="20"/>
      <c r="G135" s="20"/>
      <c r="H135" s="20"/>
      <c r="I135" s="22"/>
    </row>
    <row r="136" spans="1:9" x14ac:dyDescent="0.2">
      <c r="A136" s="19"/>
      <c r="B136" s="20"/>
      <c r="C136" s="20"/>
      <c r="D136" s="20"/>
      <c r="E136" s="20"/>
      <c r="F136" s="20"/>
      <c r="G136" s="20"/>
      <c r="H136" s="20"/>
      <c r="I136" s="22"/>
    </row>
    <row r="137" spans="1:9" x14ac:dyDescent="0.2">
      <c r="A137" s="19"/>
      <c r="B137" s="20"/>
      <c r="C137" s="20"/>
      <c r="D137" s="20"/>
      <c r="E137" s="20"/>
      <c r="F137" s="20"/>
      <c r="G137" s="20"/>
      <c r="H137" s="20"/>
      <c r="I137" s="22"/>
    </row>
    <row r="138" spans="1:9" x14ac:dyDescent="0.2">
      <c r="A138" s="19"/>
      <c r="B138" s="20"/>
      <c r="C138" s="20"/>
      <c r="D138" s="20"/>
      <c r="E138" s="20"/>
      <c r="F138" s="20"/>
      <c r="G138" s="20"/>
      <c r="H138" s="20"/>
      <c r="I138" s="22"/>
    </row>
    <row r="139" spans="1:9" x14ac:dyDescent="0.2">
      <c r="A139" s="19"/>
      <c r="B139" s="20"/>
      <c r="C139" s="20"/>
      <c r="D139" s="20"/>
      <c r="E139" s="20"/>
      <c r="F139" s="20"/>
      <c r="G139" s="20"/>
      <c r="H139" s="20"/>
      <c r="I139" s="22"/>
    </row>
    <row r="140" spans="1:9" x14ac:dyDescent="0.2">
      <c r="A140" s="19"/>
      <c r="B140" s="20"/>
      <c r="C140" s="20"/>
      <c r="D140" s="20"/>
      <c r="E140" s="20"/>
      <c r="F140" s="20"/>
      <c r="G140" s="20"/>
      <c r="H140" s="20"/>
      <c r="I140" s="22"/>
    </row>
    <row r="141" spans="1:9" x14ac:dyDescent="0.2">
      <c r="A141" s="19"/>
      <c r="B141" s="20"/>
      <c r="C141" s="20"/>
      <c r="D141" s="20"/>
      <c r="E141" s="20"/>
      <c r="F141" s="20"/>
      <c r="G141" s="20"/>
      <c r="H141" s="20"/>
      <c r="I141" s="22"/>
    </row>
    <row r="142" spans="1:9" x14ac:dyDescent="0.2">
      <c r="A142" s="19"/>
      <c r="B142" s="20"/>
      <c r="C142" s="20"/>
      <c r="D142" s="20"/>
      <c r="E142" s="20"/>
      <c r="F142" s="20"/>
      <c r="G142" s="20"/>
      <c r="H142" s="20"/>
      <c r="I142" s="22"/>
    </row>
    <row r="143" spans="1:9" x14ac:dyDescent="0.2">
      <c r="A143" s="19"/>
      <c r="B143" s="20"/>
      <c r="C143" s="20"/>
      <c r="D143" s="20"/>
      <c r="E143" s="20"/>
      <c r="F143" s="20"/>
      <c r="G143" s="20"/>
      <c r="H143" s="20"/>
      <c r="I143" s="22"/>
    </row>
    <row r="144" spans="1:9" x14ac:dyDescent="0.2">
      <c r="A144" s="19"/>
      <c r="B144" s="20"/>
      <c r="C144" s="20"/>
      <c r="D144" s="20"/>
      <c r="E144" s="20"/>
      <c r="F144" s="20"/>
      <c r="G144" s="20"/>
      <c r="H144" s="20"/>
      <c r="I144" s="22"/>
    </row>
    <row r="145" spans="1:9" x14ac:dyDescent="0.2">
      <c r="A145" s="19"/>
      <c r="B145" s="20"/>
      <c r="C145" s="20"/>
      <c r="D145" s="20"/>
      <c r="E145" s="20"/>
      <c r="F145" s="20"/>
      <c r="G145" s="20"/>
      <c r="H145" s="20"/>
      <c r="I145" s="22"/>
    </row>
    <row r="146" spans="1:9" x14ac:dyDescent="0.2">
      <c r="A146" s="19"/>
      <c r="B146" s="20"/>
      <c r="C146" s="20"/>
      <c r="D146" s="20"/>
      <c r="E146" s="20"/>
      <c r="F146" s="20"/>
      <c r="G146" s="20"/>
      <c r="H146" s="20"/>
      <c r="I146" s="22"/>
    </row>
    <row r="147" spans="1:9" x14ac:dyDescent="0.2">
      <c r="A147" s="19"/>
      <c r="B147" s="20"/>
      <c r="C147" s="20"/>
      <c r="D147" s="20"/>
      <c r="E147" s="20"/>
      <c r="F147" s="20"/>
      <c r="G147" s="20"/>
      <c r="H147" s="20"/>
      <c r="I147" s="22"/>
    </row>
    <row r="148" spans="1:9" ht="12" thickBot="1" x14ac:dyDescent="0.25">
      <c r="A148" s="59"/>
      <c r="B148" s="60"/>
      <c r="C148" s="60"/>
      <c r="D148" s="60"/>
      <c r="E148" s="60"/>
      <c r="F148" s="60"/>
      <c r="G148" s="60"/>
      <c r="H148" s="60"/>
      <c r="I148" s="61"/>
    </row>
  </sheetData>
  <mergeCells count="18">
    <mergeCell ref="B1:G1"/>
    <mergeCell ref="H1:H7"/>
    <mergeCell ref="D2:E2"/>
    <mergeCell ref="B3:G3"/>
    <mergeCell ref="B4:G4"/>
    <mergeCell ref="B5:G5"/>
    <mergeCell ref="B6:G6"/>
    <mergeCell ref="H8:H9"/>
    <mergeCell ref="I8:I9"/>
    <mergeCell ref="D10:E10"/>
    <mergeCell ref="A118:I118"/>
    <mergeCell ref="A119:I119"/>
    <mergeCell ref="A8:A9"/>
    <mergeCell ref="B8:B9"/>
    <mergeCell ref="C8:C9"/>
    <mergeCell ref="D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2020-09-07T18:11:01Z</cp:lastPrinted>
  <dcterms:created xsi:type="dcterms:W3CDTF">2020-09-07T13:54:15Z</dcterms:created>
  <dcterms:modified xsi:type="dcterms:W3CDTF">2020-09-07T18:13:26Z</dcterms:modified>
</cp:coreProperties>
</file>