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3680"/>
  </bookViews>
  <sheets>
    <sheet name="Hoja1" sheetId="4" r:id="rId1"/>
  </sheets>
  <definedNames>
    <definedName name="_xlnm.Print_Titles" localSheetId="0">Hoja1!$7:$9</definedName>
  </definedNames>
  <calcPr calcId="144525"/>
</workbook>
</file>

<file path=xl/calcChain.xml><?xml version="1.0" encoding="utf-8"?>
<calcChain xmlns="http://schemas.openxmlformats.org/spreadsheetml/2006/main">
  <c r="C217" i="4" l="1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80" i="4"/>
  <c r="K81" i="4"/>
  <c r="K82" i="4"/>
  <c r="K83" i="4"/>
  <c r="K84" i="4"/>
  <c r="K85" i="4"/>
  <c r="K86" i="4"/>
  <c r="K87" i="4"/>
  <c r="K88" i="4"/>
  <c r="K93" i="4"/>
  <c r="K94" i="4"/>
  <c r="K95" i="4"/>
  <c r="K97" i="4"/>
  <c r="K98" i="4"/>
  <c r="K99" i="4"/>
  <c r="K100" i="4"/>
  <c r="K101" i="4"/>
  <c r="K102" i="4"/>
  <c r="K103" i="4"/>
  <c r="K104" i="4"/>
  <c r="K106" i="4"/>
  <c r="K107" i="4"/>
  <c r="K108" i="4"/>
  <c r="K109" i="4"/>
  <c r="K110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6" i="4"/>
  <c r="K127" i="4"/>
  <c r="K128" i="4"/>
  <c r="K130" i="4"/>
  <c r="K131" i="4"/>
  <c r="K132" i="4"/>
  <c r="K135" i="4"/>
  <c r="K137" i="4"/>
  <c r="K138" i="4"/>
  <c r="K140" i="4"/>
  <c r="K142" i="4"/>
  <c r="K143" i="4"/>
  <c r="K144" i="4"/>
  <c r="K148" i="4"/>
  <c r="K149" i="4"/>
  <c r="K150" i="4"/>
  <c r="K154" i="4"/>
  <c r="K156" i="4"/>
  <c r="K157" i="4"/>
  <c r="K158" i="4"/>
  <c r="K159" i="4"/>
  <c r="K160" i="4"/>
  <c r="K161" i="4"/>
  <c r="K162" i="4"/>
  <c r="K164" i="4"/>
  <c r="K166" i="4"/>
  <c r="K167" i="4"/>
  <c r="K168" i="4"/>
  <c r="K169" i="4"/>
  <c r="K170" i="4"/>
  <c r="K171" i="4"/>
  <c r="K172" i="4"/>
  <c r="K173" i="4"/>
  <c r="K175" i="4"/>
  <c r="K176" i="4"/>
  <c r="K177" i="4"/>
  <c r="K178" i="4"/>
  <c r="K179" i="4"/>
  <c r="K180" i="4"/>
  <c r="K181" i="4"/>
  <c r="K184" i="4"/>
  <c r="K185" i="4"/>
  <c r="K188" i="4"/>
  <c r="K190" i="4"/>
  <c r="K191" i="4"/>
  <c r="K192" i="4"/>
  <c r="K193" i="4"/>
  <c r="K195" i="4"/>
  <c r="K196" i="4"/>
  <c r="K197" i="4"/>
  <c r="K199" i="4"/>
  <c r="K200" i="4"/>
  <c r="K201" i="4"/>
  <c r="K203" i="4"/>
  <c r="K204" i="4"/>
  <c r="K205" i="4"/>
  <c r="K206" i="4"/>
  <c r="K207" i="4"/>
  <c r="K208" i="4"/>
  <c r="K209" i="4"/>
  <c r="K210" i="4"/>
  <c r="K211" i="4"/>
  <c r="K213" i="4"/>
  <c r="K215" i="4"/>
  <c r="K216" i="4"/>
  <c r="K217" i="4"/>
  <c r="K218" i="4"/>
  <c r="K219" i="4"/>
  <c r="K220" i="4"/>
  <c r="K221" i="4"/>
  <c r="K222" i="4"/>
  <c r="K223" i="4"/>
  <c r="K224" i="4"/>
  <c r="K225" i="4"/>
  <c r="K227" i="4"/>
  <c r="K228" i="4"/>
  <c r="K229" i="4"/>
  <c r="K230" i="4"/>
  <c r="K231" i="4"/>
  <c r="K232" i="4"/>
  <c r="K233" i="4"/>
  <c r="K234" i="4"/>
  <c r="K235" i="4"/>
  <c r="K236" i="4"/>
  <c r="K237" i="4"/>
  <c r="K239" i="4"/>
  <c r="K240" i="4"/>
  <c r="K243" i="4"/>
  <c r="K245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7" i="4"/>
  <c r="J98" i="4"/>
  <c r="J99" i="4"/>
  <c r="J100" i="4"/>
  <c r="J101" i="4"/>
  <c r="J102" i="4"/>
  <c r="J103" i="4"/>
  <c r="J104" i="4"/>
  <c r="J106" i="4"/>
  <c r="J107" i="4"/>
  <c r="J108" i="4"/>
  <c r="J109" i="4"/>
  <c r="J110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6" i="4"/>
  <c r="J127" i="4"/>
  <c r="J128" i="4"/>
  <c r="J130" i="4"/>
  <c r="J131" i="4"/>
  <c r="J132" i="4"/>
  <c r="J135" i="4"/>
  <c r="J136" i="4"/>
  <c r="J137" i="4"/>
  <c r="J138" i="4"/>
  <c r="J140" i="4"/>
  <c r="J142" i="4"/>
  <c r="J143" i="4"/>
  <c r="J144" i="4"/>
  <c r="J148" i="4"/>
  <c r="J149" i="4"/>
  <c r="J150" i="4"/>
  <c r="J154" i="4"/>
  <c r="J156" i="4"/>
  <c r="J157" i="4"/>
  <c r="J158" i="4"/>
  <c r="J159" i="4"/>
  <c r="J160" i="4"/>
  <c r="J161" i="4"/>
  <c r="J162" i="4"/>
  <c r="J164" i="4"/>
  <c r="J166" i="4"/>
  <c r="J167" i="4"/>
  <c r="J168" i="4"/>
  <c r="J169" i="4"/>
  <c r="J170" i="4"/>
  <c r="J171" i="4"/>
  <c r="J172" i="4"/>
  <c r="J173" i="4"/>
  <c r="J175" i="4"/>
  <c r="J176" i="4"/>
  <c r="J177" i="4"/>
  <c r="J178" i="4"/>
  <c r="J179" i="4"/>
  <c r="J180" i="4"/>
  <c r="J181" i="4"/>
  <c r="J182" i="4"/>
  <c r="J183" i="4"/>
  <c r="J184" i="4"/>
  <c r="J185" i="4"/>
  <c r="J188" i="4"/>
  <c r="J190" i="4"/>
  <c r="J191" i="4"/>
  <c r="J192" i="4"/>
  <c r="J193" i="4"/>
  <c r="J195" i="4"/>
  <c r="J196" i="4"/>
  <c r="J197" i="4"/>
  <c r="J199" i="4"/>
  <c r="J200" i="4"/>
  <c r="J201" i="4"/>
  <c r="J203" i="4"/>
  <c r="J204" i="4"/>
  <c r="J205" i="4"/>
  <c r="J206" i="4"/>
  <c r="J207" i="4"/>
  <c r="J208" i="4"/>
  <c r="J209" i="4"/>
  <c r="J210" i="4"/>
  <c r="J211" i="4"/>
  <c r="J213" i="4"/>
  <c r="J215" i="4"/>
  <c r="J216" i="4"/>
  <c r="J217" i="4"/>
  <c r="J218" i="4"/>
  <c r="J219" i="4"/>
  <c r="J220" i="4"/>
  <c r="J221" i="4"/>
  <c r="J222" i="4"/>
  <c r="J223" i="4"/>
  <c r="J224" i="4"/>
  <c r="J225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3" i="4"/>
  <c r="J244" i="4"/>
  <c r="J245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7" i="4"/>
  <c r="I98" i="4"/>
  <c r="I99" i="4"/>
  <c r="I100" i="4"/>
  <c r="I101" i="4"/>
  <c r="I102" i="4"/>
  <c r="I103" i="4"/>
  <c r="I104" i="4"/>
  <c r="I106" i="4"/>
  <c r="I107" i="4"/>
  <c r="I108" i="4"/>
  <c r="I109" i="4"/>
  <c r="I110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30" i="4"/>
  <c r="I131" i="4"/>
  <c r="I132" i="4"/>
  <c r="I133" i="4"/>
  <c r="I135" i="4"/>
  <c r="I136" i="4"/>
  <c r="I137" i="4"/>
  <c r="I138" i="4"/>
  <c r="I140" i="4"/>
  <c r="I142" i="4"/>
  <c r="I143" i="4"/>
  <c r="I144" i="4"/>
  <c r="I148" i="4"/>
  <c r="I149" i="4"/>
  <c r="I150" i="4"/>
  <c r="I154" i="4"/>
  <c r="I156" i="4"/>
  <c r="I157" i="4"/>
  <c r="I158" i="4"/>
  <c r="I159" i="4"/>
  <c r="I160" i="4"/>
  <c r="I161" i="4"/>
  <c r="I162" i="4"/>
  <c r="I164" i="4"/>
  <c r="I166" i="4"/>
  <c r="I167" i="4"/>
  <c r="I168" i="4"/>
  <c r="I169" i="4"/>
  <c r="I170" i="4"/>
  <c r="I171" i="4"/>
  <c r="I172" i="4"/>
  <c r="I173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8" i="4"/>
  <c r="I190" i="4"/>
  <c r="I191" i="4"/>
  <c r="I192" i="4"/>
  <c r="I193" i="4"/>
  <c r="I195" i="4"/>
  <c r="I196" i="4"/>
  <c r="I197" i="4"/>
  <c r="I198" i="4"/>
  <c r="I199" i="4"/>
  <c r="I200" i="4"/>
  <c r="I201" i="4"/>
  <c r="I203" i="4"/>
  <c r="I204" i="4"/>
  <c r="I205" i="4"/>
  <c r="I206" i="4"/>
  <c r="I207" i="4"/>
  <c r="I208" i="4"/>
  <c r="I209" i="4"/>
  <c r="I210" i="4"/>
  <c r="I211" i="4"/>
  <c r="I213" i="4"/>
  <c r="I215" i="4"/>
  <c r="I216" i="4"/>
  <c r="I217" i="4"/>
  <c r="I218" i="4"/>
  <c r="I219" i="4"/>
  <c r="I220" i="4"/>
  <c r="I221" i="4"/>
  <c r="I222" i="4"/>
  <c r="I223" i="4"/>
  <c r="I224" i="4"/>
  <c r="I225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3" i="4"/>
  <c r="I244" i="4"/>
  <c r="I245" i="4"/>
  <c r="I255" i="4"/>
  <c r="I256" i="4"/>
  <c r="I257" i="4"/>
  <c r="I258" i="4"/>
  <c r="I259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7" i="4"/>
  <c r="H48" i="4"/>
  <c r="H49" i="4"/>
  <c r="H50" i="4"/>
  <c r="H51" i="4"/>
  <c r="H53" i="4"/>
  <c r="H54" i="4"/>
  <c r="H55" i="4"/>
  <c r="H56" i="4"/>
  <c r="H57" i="4"/>
  <c r="H58" i="4"/>
  <c r="H59" i="4"/>
  <c r="H62" i="4"/>
  <c r="H64" i="4"/>
  <c r="H65" i="4"/>
  <c r="H66" i="4"/>
  <c r="H67" i="4"/>
  <c r="H68" i="4"/>
  <c r="H70" i="4"/>
  <c r="H72" i="4"/>
  <c r="H76" i="4"/>
  <c r="H79" i="4"/>
  <c r="H80" i="4"/>
  <c r="H82" i="4"/>
  <c r="H86" i="4"/>
  <c r="H88" i="4"/>
  <c r="H92" i="4"/>
  <c r="H96" i="4"/>
  <c r="H97" i="4"/>
  <c r="H99" i="4"/>
  <c r="H101" i="4"/>
  <c r="H102" i="4"/>
  <c r="H103" i="4"/>
  <c r="H104" i="4"/>
  <c r="H105" i="4"/>
  <c r="H106" i="4"/>
  <c r="H107" i="4"/>
  <c r="H108" i="4"/>
  <c r="H109" i="4"/>
  <c r="H110" i="4"/>
  <c r="H111" i="4"/>
  <c r="H114" i="4"/>
  <c r="H115" i="4"/>
  <c r="H116" i="4"/>
  <c r="H117" i="4"/>
  <c r="H118" i="4"/>
  <c r="H119" i="4"/>
  <c r="H120" i="4"/>
  <c r="H121" i="4"/>
  <c r="H123" i="4"/>
  <c r="H124" i="4"/>
  <c r="H125" i="4"/>
  <c r="H127" i="4"/>
  <c r="H128" i="4"/>
  <c r="H129" i="4"/>
  <c r="H130" i="4"/>
  <c r="H131" i="4"/>
  <c r="H132" i="4"/>
  <c r="H133" i="4"/>
  <c r="H134" i="4"/>
  <c r="H136" i="4"/>
  <c r="H137" i="4"/>
  <c r="H138" i="4"/>
  <c r="H144" i="4"/>
  <c r="H145" i="4"/>
  <c r="H147" i="4"/>
  <c r="H150" i="4"/>
  <c r="H152" i="4"/>
  <c r="H159" i="4"/>
  <c r="H162" i="4"/>
  <c r="H163" i="4"/>
  <c r="H164" i="4"/>
  <c r="H165" i="4"/>
  <c r="H166" i="4"/>
  <c r="H167" i="4"/>
  <c r="H168" i="4"/>
  <c r="H169" i="4"/>
  <c r="H171" i="4"/>
  <c r="H174" i="4"/>
  <c r="H175" i="4"/>
  <c r="H179" i="4"/>
  <c r="H180" i="4"/>
  <c r="H181" i="4"/>
  <c r="H182" i="4"/>
  <c r="H183" i="4"/>
  <c r="H184" i="4"/>
  <c r="H186" i="4"/>
  <c r="H187" i="4"/>
  <c r="H188" i="4"/>
  <c r="H189" i="4"/>
  <c r="H190" i="4"/>
  <c r="H191" i="4"/>
  <c r="H192" i="4"/>
  <c r="H193" i="4"/>
  <c r="H194" i="4"/>
  <c r="H195" i="4"/>
  <c r="H197" i="4"/>
  <c r="H198" i="4"/>
  <c r="H199" i="4"/>
  <c r="H200" i="4"/>
  <c r="H201" i="4"/>
  <c r="H202" i="4"/>
  <c r="H203" i="4"/>
  <c r="H207" i="4"/>
  <c r="H208" i="4"/>
  <c r="H211" i="4"/>
  <c r="H218" i="4"/>
  <c r="H221" i="4"/>
  <c r="H225" i="4"/>
  <c r="H226" i="4"/>
  <c r="H229" i="4"/>
  <c r="H230" i="4"/>
  <c r="H232" i="4"/>
  <c r="H233" i="4"/>
  <c r="H234" i="4"/>
  <c r="H237" i="4"/>
  <c r="H238" i="4"/>
  <c r="H239" i="4"/>
  <c r="H240" i="4"/>
  <c r="H241" i="4"/>
  <c r="H242" i="4"/>
  <c r="H244" i="4"/>
  <c r="H245" i="4"/>
  <c r="H246" i="4"/>
  <c r="H247" i="4"/>
  <c r="H251" i="4"/>
  <c r="H252" i="4"/>
  <c r="H254" i="4"/>
  <c r="H258" i="4"/>
  <c r="H259" i="4"/>
  <c r="H260" i="4"/>
  <c r="H261" i="4"/>
  <c r="G15" i="4"/>
  <c r="F15" i="4"/>
  <c r="E15" i="4"/>
  <c r="D15" i="4"/>
  <c r="G18" i="4"/>
  <c r="F18" i="4"/>
  <c r="E18" i="4"/>
  <c r="D18" i="4"/>
  <c r="G19" i="4"/>
  <c r="F19" i="4"/>
  <c r="E19" i="4"/>
  <c r="D19" i="4"/>
  <c r="G20" i="4"/>
  <c r="F20" i="4"/>
  <c r="E20" i="4"/>
  <c r="I20" i="4" s="1"/>
  <c r="D20" i="4"/>
  <c r="H20" i="4" s="1"/>
  <c r="G24" i="4"/>
  <c r="G12" i="4" s="1"/>
  <c r="K12" i="4" s="1"/>
  <c r="F24" i="4"/>
  <c r="F12" i="4" s="1"/>
  <c r="J12" i="4" s="1"/>
  <c r="E24" i="4"/>
  <c r="E12" i="4" s="1"/>
  <c r="I12" i="4" s="1"/>
  <c r="D24" i="4"/>
  <c r="D12" i="4" s="1"/>
  <c r="G25" i="4"/>
  <c r="G14" i="4" s="1"/>
  <c r="K14" i="4" s="1"/>
  <c r="F25" i="4"/>
  <c r="F14" i="4" s="1"/>
  <c r="J14" i="4" s="1"/>
  <c r="E25" i="4"/>
  <c r="E14" i="4" s="1"/>
  <c r="I14" i="4" s="1"/>
  <c r="D25" i="4"/>
  <c r="D14" i="4" s="1"/>
  <c r="G26" i="4"/>
  <c r="G16" i="4" s="1"/>
  <c r="K16" i="4" s="1"/>
  <c r="F26" i="4"/>
  <c r="F16" i="4" s="1"/>
  <c r="J16" i="4" s="1"/>
  <c r="E26" i="4"/>
  <c r="E16" i="4" s="1"/>
  <c r="I16" i="4" s="1"/>
  <c r="D26" i="4"/>
  <c r="D16" i="4" s="1"/>
  <c r="G27" i="4"/>
  <c r="G17" i="4" s="1"/>
  <c r="F27" i="4"/>
  <c r="F17" i="4" s="1"/>
  <c r="J17" i="4" s="1"/>
  <c r="E27" i="4"/>
  <c r="E17" i="4" s="1"/>
  <c r="I17" i="4" s="1"/>
  <c r="D27" i="4"/>
  <c r="D17" i="4" s="1"/>
  <c r="H17" i="4" s="1"/>
  <c r="G28" i="4"/>
  <c r="G13" i="4" s="1"/>
  <c r="K13" i="4" s="1"/>
  <c r="F28" i="4"/>
  <c r="F13" i="4" s="1"/>
  <c r="J13" i="4" s="1"/>
  <c r="E28" i="4"/>
  <c r="E13" i="4" s="1"/>
  <c r="I13" i="4" s="1"/>
  <c r="D28" i="4"/>
  <c r="D13" i="4" s="1"/>
  <c r="C15" i="4"/>
  <c r="C18" i="4"/>
  <c r="C257" i="4"/>
  <c r="C256" i="4" s="1"/>
  <c r="C255" i="4" s="1"/>
  <c r="C20" i="4" s="1"/>
  <c r="C253" i="4"/>
  <c r="C252" i="4" s="1"/>
  <c r="C251" i="4" s="1"/>
  <c r="C249" i="4" s="1"/>
  <c r="H249" i="4" s="1"/>
  <c r="C243" i="4"/>
  <c r="H243" i="4" s="1"/>
  <c r="C236" i="4"/>
  <c r="H236" i="4" s="1"/>
  <c r="C231" i="4"/>
  <c r="H231" i="4" s="1"/>
  <c r="C228" i="4"/>
  <c r="H228" i="4" s="1"/>
  <c r="C224" i="4"/>
  <c r="H224" i="4" s="1"/>
  <c r="C223" i="4"/>
  <c r="H223" i="4" s="1"/>
  <c r="C220" i="4"/>
  <c r="C219" i="4" s="1"/>
  <c r="H219" i="4" s="1"/>
  <c r="C216" i="4"/>
  <c r="H216" i="4" s="1"/>
  <c r="C210" i="4"/>
  <c r="C209" i="4" s="1"/>
  <c r="H209" i="4" s="1"/>
  <c r="C206" i="4"/>
  <c r="C205" i="4" s="1"/>
  <c r="C204" i="4" s="1"/>
  <c r="H204" i="4" s="1"/>
  <c r="C196" i="4"/>
  <c r="H196" i="4" s="1"/>
  <c r="C185" i="4"/>
  <c r="C184" i="4" s="1"/>
  <c r="C178" i="4"/>
  <c r="C177" i="4" s="1"/>
  <c r="H177" i="4" s="1"/>
  <c r="C173" i="4"/>
  <c r="H173" i="4" s="1"/>
  <c r="C170" i="4"/>
  <c r="C161" i="4"/>
  <c r="H161" i="4" s="1"/>
  <c r="C158" i="4"/>
  <c r="C157" i="4" s="1"/>
  <c r="H157" i="4" s="1"/>
  <c r="C151" i="4"/>
  <c r="H151" i="4" s="1"/>
  <c r="C149" i="4"/>
  <c r="H149" i="4" s="1"/>
  <c r="C146" i="4"/>
  <c r="H146" i="4" s="1"/>
  <c r="C143" i="4"/>
  <c r="C142" i="4" s="1"/>
  <c r="H142" i="4" s="1"/>
  <c r="C135" i="4"/>
  <c r="H135" i="4" s="1"/>
  <c r="C126" i="4"/>
  <c r="H126" i="4" s="1"/>
  <c r="C122" i="4"/>
  <c r="H122" i="4" s="1"/>
  <c r="C113" i="4"/>
  <c r="H113" i="4" s="1"/>
  <c r="C100" i="4"/>
  <c r="H100" i="4" s="1"/>
  <c r="C98" i="4"/>
  <c r="H98" i="4" s="1"/>
  <c r="C95" i="4"/>
  <c r="H95" i="4" s="1"/>
  <c r="C91" i="4"/>
  <c r="C90" i="4" s="1"/>
  <c r="C89" i="4" s="1"/>
  <c r="C27" i="4" s="1"/>
  <c r="C17" i="4" s="1"/>
  <c r="C87" i="4"/>
  <c r="H87" i="4" s="1"/>
  <c r="C85" i="4"/>
  <c r="H85" i="4" s="1"/>
  <c r="C81" i="4"/>
  <c r="H81" i="4" s="1"/>
  <c r="C78" i="4"/>
  <c r="C77" i="4" s="1"/>
  <c r="H77" i="4" s="1"/>
  <c r="C75" i="4"/>
  <c r="C74" i="4" s="1"/>
  <c r="H74" i="4" s="1"/>
  <c r="C71" i="4"/>
  <c r="H71" i="4" s="1"/>
  <c r="C69" i="4"/>
  <c r="H69" i="4" s="1"/>
  <c r="C63" i="4"/>
  <c r="H63" i="4" s="1"/>
  <c r="C61" i="4"/>
  <c r="H61" i="4" s="1"/>
  <c r="C52" i="4"/>
  <c r="H52" i="4" s="1"/>
  <c r="C46" i="4"/>
  <c r="H46" i="4" s="1"/>
  <c r="C31" i="4"/>
  <c r="H31" i="4" s="1"/>
  <c r="H19" i="4" l="1"/>
  <c r="C172" i="4"/>
  <c r="H172" i="4" s="1"/>
  <c r="H257" i="4"/>
  <c r="H253" i="4"/>
  <c r="H205" i="4"/>
  <c r="H185" i="4"/>
  <c r="H143" i="4"/>
  <c r="H89" i="4"/>
  <c r="I27" i="4"/>
  <c r="J26" i="4"/>
  <c r="K26" i="4"/>
  <c r="H256" i="4"/>
  <c r="H27" i="4"/>
  <c r="I26" i="4"/>
  <c r="J25" i="4"/>
  <c r="K25" i="4"/>
  <c r="H255" i="4"/>
  <c r="H217" i="4"/>
  <c r="H91" i="4"/>
  <c r="H75" i="4"/>
  <c r="I25" i="4"/>
  <c r="J28" i="4"/>
  <c r="J24" i="4"/>
  <c r="K24" i="4"/>
  <c r="C160" i="4"/>
  <c r="H160" i="4" s="1"/>
  <c r="H220" i="4"/>
  <c r="H210" i="4"/>
  <c r="H206" i="4"/>
  <c r="H178" i="4"/>
  <c r="H170" i="4"/>
  <c r="H158" i="4"/>
  <c r="H90" i="4"/>
  <c r="H78" i="4"/>
  <c r="I28" i="4"/>
  <c r="I24" i="4"/>
  <c r="J27" i="4"/>
  <c r="K28" i="4"/>
  <c r="D11" i="4"/>
  <c r="E11" i="4"/>
  <c r="I11" i="4" s="1"/>
  <c r="F11" i="4"/>
  <c r="G11" i="4"/>
  <c r="C235" i="4"/>
  <c r="H235" i="4" s="1"/>
  <c r="D22" i="4"/>
  <c r="C19" i="4"/>
  <c r="E22" i="4"/>
  <c r="F22" i="4"/>
  <c r="J22" i="4" s="1"/>
  <c r="G22" i="4"/>
  <c r="K22" i="4" s="1"/>
  <c r="C84" i="4"/>
  <c r="C148" i="4"/>
  <c r="C156" i="4"/>
  <c r="H156" i="4" s="1"/>
  <c r="C112" i="4"/>
  <c r="C215" i="4"/>
  <c r="H215" i="4" s="1"/>
  <c r="C30" i="4"/>
  <c r="H30" i="4" s="1"/>
  <c r="C94" i="4"/>
  <c r="H94" i="4" s="1"/>
  <c r="C227" i="4"/>
  <c r="C60" i="4"/>
  <c r="H60" i="4" s="1"/>
  <c r="C176" i="4"/>
  <c r="H176" i="4" s="1"/>
  <c r="C73" i="4"/>
  <c r="C25" i="4" l="1"/>
  <c r="H73" i="4"/>
  <c r="C93" i="4"/>
  <c r="H112" i="4"/>
  <c r="C140" i="4"/>
  <c r="H140" i="4" s="1"/>
  <c r="H148" i="4"/>
  <c r="C154" i="4"/>
  <c r="H154" i="4" s="1"/>
  <c r="C83" i="4"/>
  <c r="H84" i="4"/>
  <c r="J11" i="4"/>
  <c r="C222" i="4"/>
  <c r="H222" i="4" s="1"/>
  <c r="H227" i="4"/>
  <c r="I22" i="4"/>
  <c r="C213" i="4"/>
  <c r="H213" i="4" s="1"/>
  <c r="C24" i="4"/>
  <c r="K11" i="4"/>
  <c r="C28" i="4" l="1"/>
  <c r="H93" i="4"/>
  <c r="C12" i="4"/>
  <c r="H12" i="4" s="1"/>
  <c r="H24" i="4"/>
  <c r="C14" i="4"/>
  <c r="H14" i="4" s="1"/>
  <c r="H25" i="4"/>
  <c r="C26" i="4"/>
  <c r="H83" i="4"/>
  <c r="C16" i="4" l="1"/>
  <c r="H16" i="4" s="1"/>
  <c r="H26" i="4"/>
  <c r="C22" i="4"/>
  <c r="H22" i="4" s="1"/>
  <c r="H28" i="4"/>
  <c r="C13" i="4"/>
  <c r="H13" i="4" s="1"/>
  <c r="C11" i="4" l="1"/>
  <c r="H11" i="4" s="1"/>
</calcChain>
</file>

<file path=xl/sharedStrings.xml><?xml version="1.0" encoding="utf-8"?>
<sst xmlns="http://schemas.openxmlformats.org/spreadsheetml/2006/main" count="505" uniqueCount="486">
  <si>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</si>
  <si>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</si>
  <si>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</si>
  <si>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</si>
  <si>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</si>
  <si>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</si>
  <si>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</si>
  <si>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</si>
  <si>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</si>
  <si>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</si>
  <si>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</si>
  <si>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</si>
  <si>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</si>
  <si>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</si>
  <si>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</si>
  <si>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</si>
  <si>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</si>
  <si>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</si>
  <si>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</si>
  <si>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</si>
  <si>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</si>
  <si>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</si>
  <si>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</si>
  <si>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</si>
  <si>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</si>
  <si>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</si>
  <si>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</si>
  <si>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</si>
  <si>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</si>
  <si>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</si>
  <si>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</si>
  <si>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</si>
  <si>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</si>
  <si>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</si>
  <si>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2105117</t>
  </si>
  <si>
    <t>Concurso Docente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</si>
  <si>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</si>
  <si>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</si>
  <si>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</si>
  <si>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</si>
  <si>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</si>
  <si>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</si>
  <si>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</si>
  <si>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</si>
  <si>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</si>
  <si>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</si>
  <si>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</si>
  <si>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</si>
  <si>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</si>
  <si>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</si>
  <si>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</si>
  <si>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</si>
  <si>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</si>
  <si>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</si>
  <si>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</si>
  <si>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</si>
  <si>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</si>
  <si>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</si>
  <si>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</si>
  <si>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</si>
  <si>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</si>
  <si>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</si>
  <si>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</si>
  <si>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</si>
  <si>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</si>
  <si>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</si>
  <si>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</si>
  <si>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</si>
  <si>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</si>
  <si>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</si>
  <si>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</si>
  <si>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</si>
  <si>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</si>
  <si>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</si>
  <si>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</si>
  <si>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</si>
  <si>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</si>
  <si>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</si>
  <si>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</si>
  <si>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</si>
  <si>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</si>
  <si>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</si>
  <si>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</si>
  <si>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</si>
  <si>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</si>
  <si>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</si>
  <si>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</si>
  <si>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</si>
  <si>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</si>
  <si>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</si>
  <si>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</si>
  <si>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</si>
  <si>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</si>
  <si>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</si>
  <si>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</si>
  <si>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</si>
  <si>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</si>
  <si>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</si>
  <si>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</si>
  <si>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</si>
  <si>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</si>
  <si>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</si>
  <si>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2156210</t>
  </si>
  <si>
    <t>FINANCIACION DEL DEFICIT FINANCIERO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</si>
  <si>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</si>
  <si>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</si>
  <si>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</si>
  <si>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</si>
  <si>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</si>
  <si>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</si>
  <si>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</si>
  <si>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</si>
  <si>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</si>
  <si>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</si>
  <si>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</si>
  <si>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</si>
  <si>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</si>
  <si>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</si>
  <si>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</si>
  <si>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</si>
  <si>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</si>
  <si>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</si>
  <si>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</si>
  <si>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</si>
  <si>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</si>
  <si>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</si>
  <si>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</si>
  <si>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</si>
  <si>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</si>
  <si>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</si>
  <si>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</si>
  <si>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</si>
  <si>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</si>
  <si>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</si>
  <si>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</si>
  <si>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</si>
  <si>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</si>
  <si>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29052</t>
  </si>
  <si>
    <t>Contribuciones inherentes a la nómina - Planta (Propios)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</si>
  <si>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</si>
  <si>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</si>
  <si>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</si>
  <si>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</si>
  <si>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</si>
  <si>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</si>
  <si>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</si>
  <si>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</si>
  <si>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</si>
  <si>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</si>
  <si>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</si>
  <si>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2905307</t>
  </si>
  <si>
    <t>Aguinaldos navideños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</si>
  <si>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</si>
  <si>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</si>
  <si>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</si>
  <si>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</si>
  <si>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</si>
  <si>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</si>
  <si>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</si>
  <si>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</si>
  <si>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</si>
  <si>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</si>
  <si>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</si>
  <si>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</si>
  <si>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</si>
  <si>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</si>
  <si>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</si>
  <si>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</si>
  <si>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</si>
  <si>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</si>
  <si>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</si>
  <si>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</si>
  <si>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</si>
  <si>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</si>
  <si>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</si>
  <si>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</si>
  <si>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</si>
  <si>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</si>
  <si>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</si>
  <si>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</si>
  <si>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</si>
  <si>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</si>
  <si>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</si>
  <si>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</si>
  <si>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</si>
  <si>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</si>
  <si>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</si>
  <si>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</si>
  <si>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2906303</t>
  </si>
  <si>
    <t>Bienestar Laboral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</si>
  <si>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</si>
  <si>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</si>
  <si>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</si>
  <si>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</si>
  <si>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</si>
  <si>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</si>
  <si>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2906405</t>
  </si>
  <si>
    <t>Servicios financieros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</si>
  <si>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</si>
  <si>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</si>
  <si>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</si>
  <si>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</si>
  <si>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</si>
  <si>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</si>
  <si>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</si>
  <si>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</si>
  <si>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</si>
  <si>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</si>
  <si>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</si>
  <si>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</si>
  <si>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</si>
  <si>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</si>
  <si>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</si>
  <si>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</si>
  <si>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</si>
  <si>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</si>
  <si>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</si>
  <si>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</si>
  <si>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</si>
  <si>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</si>
  <si>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</si>
  <si>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</si>
  <si>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</si>
  <si>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</si>
  <si>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310103</t>
  </si>
  <si>
    <t>CONCURRENCIAS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</si>
  <si>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</si>
  <si>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</si>
  <si>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</si>
  <si>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</si>
  <si>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</si>
  <si>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</si>
  <si>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</si>
  <si>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</si>
  <si>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</si>
  <si>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</si>
  <si>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</si>
  <si>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</si>
  <si>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</si>
  <si>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</si>
  <si>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</si>
  <si>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</si>
  <si>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</si>
  <si>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</si>
  <si>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</si>
  <si>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</si>
  <si>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</si>
  <si>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</si>
  <si>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</si>
  <si>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</si>
  <si>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</si>
  <si>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</si>
  <si>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</si>
  <si>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</si>
  <si>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</si>
  <si>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</si>
  <si>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</si>
  <si>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</si>
  <si>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</si>
  <si>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</si>
  <si>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</si>
  <si>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</si>
  <si>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</si>
  <si>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</si>
  <si>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</si>
  <si>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</si>
  <si>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</si>
  <si>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</si>
  <si>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</si>
  <si>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</si>
  <si>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</si>
  <si>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</si>
  <si>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</si>
  <si>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</si>
  <si>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</si>
  <si>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</si>
  <si>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</si>
  <si>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</si>
  <si>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</si>
  <si>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</si>
  <si>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</si>
  <si>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</si>
  <si>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</si>
  <si>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</si>
  <si>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</si>
  <si>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</si>
  <si>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</si>
  <si>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</si>
  <si>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</si>
  <si>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</si>
  <si>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</si>
  <si>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</si>
  <si>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</si>
  <si>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</si>
  <si>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</si>
  <si>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</si>
  <si>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</si>
  <si>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</si>
  <si>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</si>
  <si>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</si>
  <si>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</si>
  <si>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</si>
  <si>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</si>
  <si>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</si>
  <si>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</si>
  <si>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</si>
  <si>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</si>
  <si>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</si>
  <si>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</si>
  <si>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</si>
  <si>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</si>
  <si>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</si>
  <si>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</si>
  <si>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</si>
  <si>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</si>
  <si>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</si>
  <si>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</si>
  <si>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</si>
  <si>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</si>
  <si>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</si>
  <si>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</si>
  <si>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</si>
  <si>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</si>
  <si>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</si>
  <si>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</si>
  <si>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4155108</t>
  </si>
  <si>
    <t>PEFCB-01-18</t>
  </si>
  <si>
    <t>4155109</t>
  </si>
  <si>
    <t>APOYO A GESTION DE EXTENSION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</si>
  <si>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</si>
  <si>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</si>
  <si>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</si>
  <si>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</si>
  <si>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</si>
  <si>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</si>
  <si>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</si>
  <si>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</si>
  <si>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</si>
  <si>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</si>
  <si>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</si>
  <si>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</si>
  <si>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</si>
  <si>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</si>
  <si>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</si>
  <si>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</si>
  <si>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</si>
  <si>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</si>
  <si>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</si>
  <si>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</si>
  <si>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</si>
  <si>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</si>
  <si>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</si>
  <si>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</si>
  <si>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</si>
  <si>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</si>
  <si>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</si>
  <si>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</si>
  <si>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</si>
  <si>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</si>
  <si>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</si>
  <si>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</si>
  <si>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</si>
  <si>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</si>
  <si>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</si>
  <si>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</si>
  <si>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</si>
  <si>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</si>
  <si>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</si>
  <si>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</si>
  <si>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</si>
  <si>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</si>
  <si>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</si>
  <si>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</si>
  <si>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</si>
  <si>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</si>
  <si>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</si>
  <si>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</si>
  <si>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</si>
  <si>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</si>
  <si>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</si>
  <si>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</si>
  <si>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</si>
  <si>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</si>
  <si>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</si>
  <si>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</si>
  <si>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</si>
  <si>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</si>
  <si>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</si>
  <si>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</si>
  <si>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</si>
  <si>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</si>
  <si>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</si>
  <si>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</si>
  <si>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</si>
  <si>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</si>
  <si>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</si>
  <si>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</si>
  <si>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</si>
  <si>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</si>
  <si>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</si>
  <si>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</si>
  <si>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</si>
  <si>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</si>
  <si>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</si>
  <si>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</si>
  <si>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</si>
  <si>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</si>
  <si>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</si>
  <si>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</si>
  <si>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</si>
  <si>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</si>
  <si>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</si>
  <si>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</si>
  <si>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</si>
  <si>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</si>
  <si>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</si>
  <si>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5903204</t>
  </si>
  <si>
    <t>Tienda universitaria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</si>
  <si>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</si>
  <si>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</si>
  <si>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</si>
  <si>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</si>
  <si>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</si>
  <si>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</si>
  <si>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</si>
  <si>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</si>
  <si>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</si>
  <si>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</si>
  <si>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</si>
  <si>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</si>
  <si>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</si>
  <si>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</si>
  <si>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</si>
  <si>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</si>
  <si>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</si>
  <si>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9401102</t>
  </si>
  <si>
    <t>CONSTRUCCION,CULMINACIÓN Y DOTACIÓN DEL  LAB INTEGRALES  DE LA FACIBAS COD BPIN 2019000020063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</si>
  <si>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</si>
  <si>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</si>
  <si>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</si>
  <si>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</si>
  <si>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</si>
  <si>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</si>
  <si>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</si>
  <si>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</si>
  <si>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</si>
  <si>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</si>
  <si>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</si>
  <si>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</si>
  <si>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</si>
  <si>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</si>
  <si>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</si>
  <si>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</si>
  <si>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</si>
  <si>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</si>
  <si>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</si>
  <si>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</si>
  <si>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</si>
  <si>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</si>
  <si>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</si>
  <si>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</si>
  <si>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</si>
  <si>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</si>
  <si>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</si>
  <si>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</si>
  <si>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</si>
  <si>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</si>
  <si>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</si>
  <si>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</si>
  <si>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</si>
  <si>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</si>
  <si>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</si>
  <si>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</si>
  <si>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</si>
  <si>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</si>
  <si>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</si>
  <si>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</si>
  <si>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</si>
  <si>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</si>
  <si>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</si>
  <si>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</si>
  <si>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 xml:space="preserve">                        DEL 01 DE ENERO AL 31 DE JULIO DE 2020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</si>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</sst>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4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rgb="FF000000"/>
      <name val="Arial"/>
      <family val="2"/>
    </font>
    <font>
      <b/>
      <u val="double"/>
      <sz val="8"/>
      <color rgb="FF00B050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1" xfId="1" applyFont="1" applyFill="1" applyBorder="1"/>
    <xf numFmtId="0" fontId="2" fillId="0" borderId="4" xfId="1" applyFont="1" applyFill="1" applyBorder="1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top" wrapText="1"/>
    </xf>
    <xf numFmtId="49" fontId="3" fillId="0" borderId="13" xfId="1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/>
    <xf numFmtId="0" fontId="7" fillId="0" borderId="0" xfId="0" applyFont="1" applyBorder="1" applyAlignment="1">
      <alignment vertical="center"/>
    </xf>
    <xf numFmtId="0" fontId="11" fillId="0" borderId="4" xfId="0" applyFont="1" applyFill="1" applyBorder="1"/>
    <xf numFmtId="0" fontId="11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13" fillId="0" borderId="4" xfId="0" applyFont="1" applyBorder="1"/>
    <xf numFmtId="0" fontId="11" fillId="0" borderId="0" xfId="0" applyFont="1" applyFill="1" applyBorder="1"/>
    <xf numFmtId="0" fontId="8" fillId="0" borderId="0" xfId="0" applyFont="1" applyBorder="1"/>
    <xf numFmtId="0" fontId="8" fillId="0" borderId="4" xfId="0" applyFont="1" applyFill="1" applyBorder="1"/>
    <xf numFmtId="0" fontId="8" fillId="0" borderId="1" xfId="0" applyFont="1" applyBorder="1"/>
    <xf numFmtId="0" fontId="8" fillId="0" borderId="2" xfId="0" applyFont="1" applyBorder="1"/>
    <xf numFmtId="3" fontId="8" fillId="0" borderId="2" xfId="0" applyNumberFormat="1" applyFont="1" applyBorder="1" applyAlignment="1">
      <alignment vertical="top"/>
    </xf>
    <xf numFmtId="0" fontId="8" fillId="0" borderId="3" xfId="0" applyFont="1" applyBorder="1"/>
    <xf numFmtId="3" fontId="7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10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3" fontId="10" fillId="0" borderId="7" xfId="0" applyNumberFormat="1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2" fontId="10" fillId="0" borderId="7" xfId="0" applyNumberFormat="1" applyFont="1" applyBorder="1" applyAlignment="1">
      <alignment vertical="center"/>
    </xf>
    <xf numFmtId="2" fontId="10" fillId="0" borderId="8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top" wrapText="1"/>
    </xf>
    <xf numFmtId="3" fontId="3" fillId="0" borderId="11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0</xdr:rowOff>
    </xdr:from>
    <xdr:to>
      <xdr:col>10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0"/>
          <a:ext cx="809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1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tabSelected="1" topLeftCell="A154" workbookViewId="0">
      <selection activeCell="N279" sqref="N279"/>
    </sheetView>
  </sheetViews>
  <sheetFormatPr baseColWidth="10" defaultColWidth="18.42578125" defaultRowHeight="11.25" x14ac:dyDescent="0.2"/>
  <cols>
    <col min="1" max="1" width="9.140625" style="15" customWidth="1"/>
    <col min="2" max="2" width="24" style="15" customWidth="1"/>
    <col min="3" max="4" width="12.7109375" style="15" customWidth="1"/>
    <col min="5" max="5" width="13" style="15" customWidth="1"/>
    <col min="6" max="6" width="13.42578125" style="15" customWidth="1"/>
    <col min="7" max="7" width="12.7109375" style="15" customWidth="1"/>
    <col min="8" max="9" width="5.7109375" style="15" customWidth="1"/>
    <col min="10" max="11" width="6.42578125" style="15" customWidth="1"/>
    <col min="12" max="16384" width="18.42578125" style="15"/>
  </cols>
  <sheetData>
    <row r="1" spans="1:11" x14ac:dyDescent="0.2">
      <c r="A1" s="1"/>
      <c r="B1" s="108" t="s">
        <v>441</v>
      </c>
      <c r="C1" s="108"/>
      <c r="D1" s="108"/>
      <c r="E1" s="108"/>
      <c r="F1" s="108"/>
      <c r="G1" s="108"/>
      <c r="H1" s="108"/>
      <c r="I1" s="108"/>
      <c r="J1" s="109"/>
      <c r="K1" s="110"/>
    </row>
    <row r="2" spans="1:11" x14ac:dyDescent="0.2">
      <c r="A2" s="2"/>
      <c r="B2" s="115" t="s">
        <v>442</v>
      </c>
      <c r="C2" s="115"/>
      <c r="D2" s="115"/>
      <c r="E2" s="115"/>
      <c r="F2" s="115"/>
      <c r="G2" s="115"/>
      <c r="H2" s="115"/>
      <c r="I2" s="115"/>
      <c r="J2" s="111"/>
      <c r="K2" s="112"/>
    </row>
    <row r="3" spans="1:11" x14ac:dyDescent="0.2">
      <c r="A3" s="2"/>
      <c r="B3" s="115" t="s">
        <v>443</v>
      </c>
      <c r="C3" s="115"/>
      <c r="D3" s="115"/>
      <c r="E3" s="115"/>
      <c r="F3" s="115"/>
      <c r="G3" s="115"/>
      <c r="H3" s="115"/>
      <c r="I3" s="115"/>
      <c r="J3" s="111"/>
      <c r="K3" s="112"/>
    </row>
    <row r="4" spans="1:11" x14ac:dyDescent="0.2">
      <c r="A4" s="2"/>
      <c r="B4" s="115" t="s">
        <v>444</v>
      </c>
      <c r="C4" s="115"/>
      <c r="D4" s="115"/>
      <c r="E4" s="115"/>
      <c r="F4" s="115"/>
      <c r="G4" s="115"/>
      <c r="H4" s="115"/>
      <c r="I4" s="115"/>
      <c r="J4" s="111"/>
      <c r="K4" s="112"/>
    </row>
    <row r="5" spans="1:11" x14ac:dyDescent="0.2">
      <c r="A5" s="2"/>
      <c r="B5" s="115" t="s">
        <v>445</v>
      </c>
      <c r="C5" s="115"/>
      <c r="D5" s="115"/>
      <c r="E5" s="115"/>
      <c r="F5" s="115"/>
      <c r="G5" s="115"/>
      <c r="H5" s="115"/>
      <c r="I5" s="115"/>
      <c r="J5" s="111"/>
      <c r="K5" s="112"/>
    </row>
    <row r="6" spans="1:11" ht="12" thickBot="1" x14ac:dyDescent="0.25">
      <c r="A6" s="116" t="s">
        <v>481</v>
      </c>
      <c r="B6" s="117"/>
      <c r="C6" s="117"/>
      <c r="D6" s="117"/>
      <c r="E6" s="117"/>
      <c r="F6" s="117"/>
      <c r="G6" s="117"/>
      <c r="H6" s="117"/>
      <c r="I6" s="117"/>
      <c r="J6" s="113"/>
      <c r="K6" s="114"/>
    </row>
    <row r="7" spans="1:11" x14ac:dyDescent="0.2">
      <c r="A7" s="106" t="s">
        <v>446</v>
      </c>
      <c r="B7" s="100" t="s">
        <v>447</v>
      </c>
      <c r="C7" s="100" t="s">
        <v>448</v>
      </c>
      <c r="D7" s="100" t="s">
        <v>449</v>
      </c>
      <c r="E7" s="100" t="s">
        <v>450</v>
      </c>
      <c r="F7" s="100" t="s">
        <v>451</v>
      </c>
      <c r="G7" s="100" t="s">
        <v>452</v>
      </c>
      <c r="H7" s="102" t="s">
        <v>453</v>
      </c>
      <c r="I7" s="102"/>
      <c r="J7" s="102"/>
      <c r="K7" s="103"/>
    </row>
    <row r="8" spans="1:11" ht="19.5" customHeight="1" x14ac:dyDescent="0.2">
      <c r="A8" s="107"/>
      <c r="B8" s="101"/>
      <c r="C8" s="101"/>
      <c r="D8" s="101"/>
      <c r="E8" s="101"/>
      <c r="F8" s="101"/>
      <c r="G8" s="101"/>
      <c r="H8" s="3" t="s">
        <v>454</v>
      </c>
      <c r="I8" s="4" t="s">
        <v>455</v>
      </c>
      <c r="J8" s="5" t="s">
        <v>456</v>
      </c>
      <c r="K8" s="6" t="s">
        <v>457</v>
      </c>
    </row>
    <row r="9" spans="1:11" ht="12" thickBot="1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8" t="s">
        <v>458</v>
      </c>
      <c r="I9" s="8" t="s">
        <v>459</v>
      </c>
      <c r="J9" s="8" t="s">
        <v>460</v>
      </c>
      <c r="K9" s="8" t="s">
        <v>461</v>
      </c>
    </row>
    <row r="10" spans="1:11" x14ac:dyDescent="0.2">
      <c r="A10" s="24"/>
      <c r="B10" s="25"/>
      <c r="C10" s="26"/>
      <c r="D10" s="26"/>
      <c r="E10" s="26"/>
      <c r="F10" s="26"/>
      <c r="G10" s="26"/>
      <c r="H10" s="25"/>
      <c r="I10" s="25"/>
      <c r="J10" s="25"/>
      <c r="K10" s="27"/>
    </row>
    <row r="11" spans="1:11" x14ac:dyDescent="0.2">
      <c r="A11" s="9"/>
      <c r="B11" s="10" t="s">
        <v>462</v>
      </c>
      <c r="C11" s="28">
        <f>C12+C13+C14+C15+C16+C17+C18+C19+C20</f>
        <v>284644702569</v>
      </c>
      <c r="D11" s="28">
        <f t="shared" ref="D11:G11" si="0">D12+D13+D14+D15+D16+D17+D18+D19+D20</f>
        <v>172731955952</v>
      </c>
      <c r="E11" s="28">
        <f t="shared" si="0"/>
        <v>128846727904</v>
      </c>
      <c r="F11" s="28">
        <f t="shared" si="0"/>
        <v>106823512116</v>
      </c>
      <c r="G11" s="28">
        <f t="shared" si="0"/>
        <v>106325504310.99001</v>
      </c>
      <c r="H11" s="29">
        <f>D11/C11*100</f>
        <v>60.683355211969378</v>
      </c>
      <c r="I11" s="29">
        <f>E11/D11*100</f>
        <v>74.593451567123367</v>
      </c>
      <c r="J11" s="30">
        <f>F11/E11*100</f>
        <v>82.907431064598811</v>
      </c>
      <c r="K11" s="31">
        <f>G11/F11*100</f>
        <v>99.53380319075336</v>
      </c>
    </row>
    <row r="12" spans="1:11" x14ac:dyDescent="0.2">
      <c r="A12" s="11" t="s">
        <v>463</v>
      </c>
      <c r="B12" s="10" t="s">
        <v>464</v>
      </c>
      <c r="C12" s="28">
        <f>C24+C142+C156</f>
        <v>150753003114</v>
      </c>
      <c r="D12" s="28">
        <f t="shared" ref="D12:G12" si="1">D24+D142+D156</f>
        <v>91171955360</v>
      </c>
      <c r="E12" s="28">
        <f t="shared" si="1"/>
        <v>82677560142</v>
      </c>
      <c r="F12" s="28">
        <f t="shared" si="1"/>
        <v>78717912528.970001</v>
      </c>
      <c r="G12" s="28">
        <f t="shared" si="1"/>
        <v>78651395784.970001</v>
      </c>
      <c r="H12" s="29">
        <f t="shared" ref="H12:H75" si="2">D12/C12*100</f>
        <v>60.477704242518747</v>
      </c>
      <c r="I12" s="29">
        <f t="shared" ref="I12:I75" si="3">E12/D12*100</f>
        <v>90.683105145152169</v>
      </c>
      <c r="J12" s="30">
        <f t="shared" ref="J12:J75" si="4">F12/E12*100</f>
        <v>95.210734803700987</v>
      </c>
      <c r="K12" s="31">
        <f t="shared" ref="K12:K75" si="5">G12/F12*100</f>
        <v>99.915499862911744</v>
      </c>
    </row>
    <row r="13" spans="1:11" x14ac:dyDescent="0.2">
      <c r="A13" s="11" t="s">
        <v>465</v>
      </c>
      <c r="B13" s="10" t="s">
        <v>466</v>
      </c>
      <c r="C13" s="28">
        <f>C28+C209+C222</f>
        <v>42231800542</v>
      </c>
      <c r="D13" s="28">
        <f t="shared" ref="D13:G13" si="6">D28+D209+D222</f>
        <v>32643636966</v>
      </c>
      <c r="E13" s="28">
        <f t="shared" si="6"/>
        <v>25618857233</v>
      </c>
      <c r="F13" s="28">
        <f t="shared" si="6"/>
        <v>14002181552.610001</v>
      </c>
      <c r="G13" s="28">
        <f t="shared" si="6"/>
        <v>13592641491.610001</v>
      </c>
      <c r="H13" s="29">
        <f t="shared" si="2"/>
        <v>77.296341967554852</v>
      </c>
      <c r="I13" s="29">
        <f t="shared" si="3"/>
        <v>78.480401125901921</v>
      </c>
      <c r="J13" s="30">
        <f t="shared" si="4"/>
        <v>54.655761672982038</v>
      </c>
      <c r="K13" s="31">
        <f t="shared" si="5"/>
        <v>97.075169612240444</v>
      </c>
    </row>
    <row r="14" spans="1:11" ht="22.5" x14ac:dyDescent="0.2">
      <c r="A14" s="11" t="s">
        <v>467</v>
      </c>
      <c r="B14" s="10" t="s">
        <v>468</v>
      </c>
      <c r="C14" s="28">
        <f>C25+C148+C176+C215</f>
        <v>40341472554</v>
      </c>
      <c r="D14" s="28">
        <f t="shared" ref="D14:G14" si="7">D25+D148+D176+D215</f>
        <v>16899931343</v>
      </c>
      <c r="E14" s="28">
        <f t="shared" si="7"/>
        <v>15298757853</v>
      </c>
      <c r="F14" s="28">
        <f t="shared" si="7"/>
        <v>12246660915.17</v>
      </c>
      <c r="G14" s="28">
        <f t="shared" si="7"/>
        <v>12224709915.17</v>
      </c>
      <c r="H14" s="29">
        <f t="shared" si="2"/>
        <v>41.892202423642843</v>
      </c>
      <c r="I14" s="29">
        <f t="shared" si="3"/>
        <v>90.525562160563382</v>
      </c>
      <c r="J14" s="30">
        <f t="shared" si="4"/>
        <v>80.050034341634472</v>
      </c>
      <c r="K14" s="31">
        <f t="shared" si="5"/>
        <v>99.820759306132103</v>
      </c>
    </row>
    <row r="15" spans="1:11" ht="22.5" x14ac:dyDescent="0.2">
      <c r="A15" s="12" t="s">
        <v>469</v>
      </c>
      <c r="B15" s="13" t="s">
        <v>470</v>
      </c>
      <c r="C15" s="16">
        <f>0</f>
        <v>0</v>
      </c>
      <c r="D15" s="16">
        <f>0</f>
        <v>0</v>
      </c>
      <c r="E15" s="16">
        <f>0</f>
        <v>0</v>
      </c>
      <c r="F15" s="16">
        <f>0</f>
        <v>0</v>
      </c>
      <c r="G15" s="16">
        <f>0</f>
        <v>0</v>
      </c>
      <c r="H15" s="29">
        <v>0</v>
      </c>
      <c r="I15" s="29">
        <v>0</v>
      </c>
      <c r="J15" s="29">
        <v>0</v>
      </c>
      <c r="K15" s="32">
        <v>0</v>
      </c>
    </row>
    <row r="16" spans="1:11" ht="22.5" x14ac:dyDescent="0.2">
      <c r="A16" s="11" t="s">
        <v>471</v>
      </c>
      <c r="B16" s="10" t="s">
        <v>472</v>
      </c>
      <c r="C16" s="28">
        <f>C26+C204</f>
        <v>11272772188</v>
      </c>
      <c r="D16" s="28">
        <f t="shared" ref="D16:G16" si="8">D26+D204</f>
        <v>8730029315</v>
      </c>
      <c r="E16" s="28">
        <f t="shared" si="8"/>
        <v>5199352676</v>
      </c>
      <c r="F16" s="28">
        <f t="shared" si="8"/>
        <v>1856757119.25</v>
      </c>
      <c r="G16" s="28">
        <f t="shared" si="8"/>
        <v>1856757119.2399998</v>
      </c>
      <c r="H16" s="29">
        <f t="shared" si="2"/>
        <v>77.443499872136329</v>
      </c>
      <c r="I16" s="29">
        <f t="shared" si="3"/>
        <v>59.557104431097777</v>
      </c>
      <c r="J16" s="30">
        <f t="shared" si="4"/>
        <v>35.711313214445234</v>
      </c>
      <c r="K16" s="31">
        <f t="shared" si="5"/>
        <v>99.999999999461423</v>
      </c>
    </row>
    <row r="17" spans="1:11" ht="22.5" x14ac:dyDescent="0.2">
      <c r="A17" s="11" t="s">
        <v>473</v>
      </c>
      <c r="B17" s="10" t="s">
        <v>474</v>
      </c>
      <c r="C17" s="28">
        <f>C27</f>
        <v>937524971</v>
      </c>
      <c r="D17" s="28">
        <f t="shared" ref="D17:G17" si="9">D27</f>
        <v>52200000</v>
      </c>
      <c r="E17" s="28">
        <f t="shared" si="9"/>
        <v>52200000</v>
      </c>
      <c r="F17" s="28">
        <f t="shared" si="9"/>
        <v>0</v>
      </c>
      <c r="G17" s="28">
        <f t="shared" si="9"/>
        <v>0</v>
      </c>
      <c r="H17" s="29">
        <f t="shared" si="2"/>
        <v>5.5678516961869811</v>
      </c>
      <c r="I17" s="29">
        <f t="shared" si="3"/>
        <v>100</v>
      </c>
      <c r="J17" s="30">
        <f t="shared" si="4"/>
        <v>0</v>
      </c>
      <c r="K17" s="32">
        <v>0</v>
      </c>
    </row>
    <row r="18" spans="1:11" x14ac:dyDescent="0.2">
      <c r="A18" s="11" t="s">
        <v>475</v>
      </c>
      <c r="B18" s="10" t="s">
        <v>476</v>
      </c>
      <c r="C18" s="16">
        <f>0</f>
        <v>0</v>
      </c>
      <c r="D18" s="16">
        <f>0</f>
        <v>0</v>
      </c>
      <c r="E18" s="16">
        <f>0</f>
        <v>0</v>
      </c>
      <c r="F18" s="16">
        <f>0</f>
        <v>0</v>
      </c>
      <c r="G18" s="16">
        <f>0</f>
        <v>0</v>
      </c>
      <c r="H18" s="29">
        <v>0</v>
      </c>
      <c r="I18" s="29">
        <v>0</v>
      </c>
      <c r="J18" s="29">
        <v>0</v>
      </c>
      <c r="K18" s="32">
        <v>0</v>
      </c>
    </row>
    <row r="19" spans="1:11" x14ac:dyDescent="0.2">
      <c r="A19" s="11" t="s">
        <v>477</v>
      </c>
      <c r="B19" s="14" t="s">
        <v>478</v>
      </c>
      <c r="C19" s="28">
        <f>C251</f>
        <v>2027020770</v>
      </c>
      <c r="D19" s="28">
        <f t="shared" ref="D19:G19" si="10">D251</f>
        <v>0</v>
      </c>
      <c r="E19" s="28">
        <f t="shared" si="10"/>
        <v>0</v>
      </c>
      <c r="F19" s="28">
        <f t="shared" si="10"/>
        <v>0</v>
      </c>
      <c r="G19" s="28">
        <f t="shared" si="10"/>
        <v>0</v>
      </c>
      <c r="H19" s="29">
        <f t="shared" si="2"/>
        <v>0</v>
      </c>
      <c r="I19" s="29">
        <v>0</v>
      </c>
      <c r="J19" s="29">
        <v>0</v>
      </c>
      <c r="K19" s="32">
        <v>0</v>
      </c>
    </row>
    <row r="20" spans="1:11" ht="22.5" x14ac:dyDescent="0.2">
      <c r="A20" s="11" t="s">
        <v>479</v>
      </c>
      <c r="B20" s="14" t="s">
        <v>480</v>
      </c>
      <c r="C20" s="28">
        <f>C255</f>
        <v>37081108430</v>
      </c>
      <c r="D20" s="28">
        <f t="shared" ref="D20:G20" si="11">D255</f>
        <v>23234202968</v>
      </c>
      <c r="E20" s="28">
        <f t="shared" si="11"/>
        <v>0</v>
      </c>
      <c r="F20" s="28">
        <f t="shared" si="11"/>
        <v>0</v>
      </c>
      <c r="G20" s="28">
        <f t="shared" si="11"/>
        <v>0</v>
      </c>
      <c r="H20" s="29">
        <f t="shared" si="2"/>
        <v>62.657789779559728</v>
      </c>
      <c r="I20" s="29">
        <f t="shared" si="3"/>
        <v>0</v>
      </c>
      <c r="J20" s="29">
        <v>0</v>
      </c>
      <c r="K20" s="32">
        <v>0</v>
      </c>
    </row>
    <row r="21" spans="1:11" x14ac:dyDescent="0.2">
      <c r="A21" s="11"/>
      <c r="B21" s="10"/>
      <c r="C21" s="33"/>
      <c r="D21" s="28"/>
      <c r="E21" s="28"/>
      <c r="F21" s="28"/>
      <c r="G21" s="28"/>
      <c r="H21" s="29"/>
      <c r="I21" s="29"/>
      <c r="J21" s="30"/>
      <c r="K21" s="31"/>
    </row>
    <row r="22" spans="1:11" x14ac:dyDescent="0.2">
      <c r="A22" s="12" t="s">
        <v>0</v>
      </c>
      <c r="B22" s="13" t="s">
        <v>1</v>
      </c>
      <c r="C22" s="28">
        <f>C24+C25+C26+C27+C28</f>
        <v>114939449113</v>
      </c>
      <c r="D22" s="28">
        <f t="shared" ref="D22:G22" si="12">D24+D25+D26+D27+D28</f>
        <v>89364443660</v>
      </c>
      <c r="E22" s="28">
        <f t="shared" si="12"/>
        <v>79154075113</v>
      </c>
      <c r="F22" s="28">
        <f t="shared" si="12"/>
        <v>72007278077.690002</v>
      </c>
      <c r="G22" s="28">
        <f t="shared" si="12"/>
        <v>71936367998.680008</v>
      </c>
      <c r="H22" s="29">
        <f t="shared" si="2"/>
        <v>77.749149095140922</v>
      </c>
      <c r="I22" s="29">
        <f t="shared" si="3"/>
        <v>88.574461912562413</v>
      </c>
      <c r="J22" s="30">
        <f t="shared" si="4"/>
        <v>90.971030834347744</v>
      </c>
      <c r="K22" s="31">
        <f t="shared" si="5"/>
        <v>99.901523733568311</v>
      </c>
    </row>
    <row r="23" spans="1:11" x14ac:dyDescent="0.2">
      <c r="A23" s="12"/>
      <c r="B23" s="13"/>
      <c r="C23" s="16"/>
      <c r="D23" s="16"/>
      <c r="E23" s="16"/>
      <c r="F23" s="16"/>
      <c r="G23" s="16"/>
      <c r="H23" s="29"/>
      <c r="I23" s="29"/>
      <c r="J23" s="30"/>
      <c r="K23" s="31"/>
    </row>
    <row r="24" spans="1:11" x14ac:dyDescent="0.2">
      <c r="A24" s="12" t="s">
        <v>2</v>
      </c>
      <c r="B24" s="13" t="s">
        <v>3</v>
      </c>
      <c r="C24" s="28">
        <f>C30+C60</f>
        <v>97106239044</v>
      </c>
      <c r="D24" s="28">
        <f t="shared" ref="D24:G24" si="13">D30+D60</f>
        <v>75934466684</v>
      </c>
      <c r="E24" s="28">
        <f t="shared" si="13"/>
        <v>68020919082</v>
      </c>
      <c r="F24" s="28">
        <f t="shared" si="13"/>
        <v>64586436709</v>
      </c>
      <c r="G24" s="28">
        <f t="shared" si="13"/>
        <v>64530159965</v>
      </c>
      <c r="H24" s="29">
        <f t="shared" si="2"/>
        <v>78.197309906723063</v>
      </c>
      <c r="I24" s="29">
        <f t="shared" si="3"/>
        <v>89.578451067639548</v>
      </c>
      <c r="J24" s="30">
        <f t="shared" si="4"/>
        <v>94.950843917795808</v>
      </c>
      <c r="K24" s="31">
        <f t="shared" si="5"/>
        <v>99.912866002728165</v>
      </c>
    </row>
    <row r="25" spans="1:11" ht="22.5" x14ac:dyDescent="0.2">
      <c r="A25" s="12" t="s">
        <v>90</v>
      </c>
      <c r="B25" s="13" t="s">
        <v>91</v>
      </c>
      <c r="C25" s="28">
        <f>C73</f>
        <v>929316680</v>
      </c>
      <c r="D25" s="28">
        <f t="shared" ref="D25:G25" si="14">D73</f>
        <v>741985385</v>
      </c>
      <c r="E25" s="28">
        <f t="shared" si="14"/>
        <v>639062167</v>
      </c>
      <c r="F25" s="28">
        <f t="shared" si="14"/>
        <v>638161860.25999999</v>
      </c>
      <c r="G25" s="28">
        <f t="shared" si="14"/>
        <v>638161860.25999999</v>
      </c>
      <c r="H25" s="29">
        <f t="shared" si="2"/>
        <v>79.842038883881855</v>
      </c>
      <c r="I25" s="29">
        <f t="shared" si="3"/>
        <v>86.128673140913676</v>
      </c>
      <c r="J25" s="30">
        <f t="shared" si="4"/>
        <v>99.85912063231244</v>
      </c>
      <c r="K25" s="31">
        <f t="shared" si="5"/>
        <v>100</v>
      </c>
    </row>
    <row r="26" spans="1:11" ht="22.5" x14ac:dyDescent="0.2">
      <c r="A26" s="12" t="s">
        <v>110</v>
      </c>
      <c r="B26" s="13" t="s">
        <v>111</v>
      </c>
      <c r="C26" s="28">
        <f>C83</f>
        <v>3100000000</v>
      </c>
      <c r="D26" s="28">
        <f t="shared" ref="D26:G26" si="15">D83</f>
        <v>2000000000</v>
      </c>
      <c r="E26" s="28">
        <f t="shared" si="15"/>
        <v>1950000000</v>
      </c>
      <c r="F26" s="28">
        <f t="shared" si="15"/>
        <v>1175613873.1300001</v>
      </c>
      <c r="G26" s="28">
        <f t="shared" si="15"/>
        <v>1175613873.1199999</v>
      </c>
      <c r="H26" s="29">
        <f t="shared" si="2"/>
        <v>64.516129032258064</v>
      </c>
      <c r="I26" s="29">
        <f t="shared" si="3"/>
        <v>97.5</v>
      </c>
      <c r="J26" s="30">
        <f t="shared" si="4"/>
        <v>60.28789092974359</v>
      </c>
      <c r="K26" s="31">
        <f t="shared" si="5"/>
        <v>99.999999999149352</v>
      </c>
    </row>
    <row r="27" spans="1:11" ht="33.75" x14ac:dyDescent="0.2">
      <c r="A27" s="12" t="s">
        <v>122</v>
      </c>
      <c r="B27" s="13" t="s">
        <v>123</v>
      </c>
      <c r="C27" s="28">
        <f>C89</f>
        <v>937524971</v>
      </c>
      <c r="D27" s="28">
        <f t="shared" ref="D27:G27" si="16">D89</f>
        <v>52200000</v>
      </c>
      <c r="E27" s="28">
        <f t="shared" si="16"/>
        <v>52200000</v>
      </c>
      <c r="F27" s="28">
        <f t="shared" si="16"/>
        <v>0</v>
      </c>
      <c r="G27" s="28">
        <f t="shared" si="16"/>
        <v>0</v>
      </c>
      <c r="H27" s="29">
        <f t="shared" si="2"/>
        <v>5.5678516961869811</v>
      </c>
      <c r="I27" s="29">
        <f t="shared" si="3"/>
        <v>100</v>
      </c>
      <c r="J27" s="30">
        <f t="shared" si="4"/>
        <v>0</v>
      </c>
      <c r="K27" s="32">
        <v>0</v>
      </c>
    </row>
    <row r="28" spans="1:11" x14ac:dyDescent="0.2">
      <c r="A28" s="12" t="s">
        <v>129</v>
      </c>
      <c r="B28" s="13" t="s">
        <v>130</v>
      </c>
      <c r="C28" s="28">
        <f>C93</f>
        <v>12866368418</v>
      </c>
      <c r="D28" s="28">
        <f t="shared" ref="D28:G28" si="17">D93</f>
        <v>10635791591</v>
      </c>
      <c r="E28" s="28">
        <f t="shared" si="17"/>
        <v>8491893864</v>
      </c>
      <c r="F28" s="28">
        <f t="shared" si="17"/>
        <v>5607065635.3000002</v>
      </c>
      <c r="G28" s="28">
        <f t="shared" si="17"/>
        <v>5592432300.3000002</v>
      </c>
      <c r="H28" s="29">
        <f t="shared" si="2"/>
        <v>82.663508812016985</v>
      </c>
      <c r="I28" s="29">
        <f t="shared" si="3"/>
        <v>79.842612478283556</v>
      </c>
      <c r="J28" s="30">
        <f t="shared" si="4"/>
        <v>66.028446953043556</v>
      </c>
      <c r="K28" s="31">
        <f t="shared" si="5"/>
        <v>99.739019730607865</v>
      </c>
    </row>
    <row r="29" spans="1:11" x14ac:dyDescent="0.2">
      <c r="A29" s="34"/>
      <c r="B29" s="35"/>
      <c r="C29" s="36"/>
      <c r="D29" s="36"/>
      <c r="E29" s="36"/>
      <c r="F29" s="36"/>
      <c r="G29" s="36"/>
      <c r="H29" s="37"/>
      <c r="I29" s="37"/>
      <c r="J29" s="38"/>
      <c r="K29" s="39"/>
    </row>
    <row r="30" spans="1:11" ht="22.5" x14ac:dyDescent="0.2">
      <c r="A30" s="40" t="s">
        <v>4</v>
      </c>
      <c r="B30" s="41" t="s">
        <v>5</v>
      </c>
      <c r="C30" s="42">
        <f>C31+C46+C52</f>
        <v>83037630913</v>
      </c>
      <c r="D30" s="42">
        <v>67392108907</v>
      </c>
      <c r="E30" s="42">
        <v>61566234047</v>
      </c>
      <c r="F30" s="42">
        <v>61332924247</v>
      </c>
      <c r="G30" s="42">
        <v>61332924247</v>
      </c>
      <c r="H30" s="43">
        <f t="shared" si="2"/>
        <v>81.158515923470773</v>
      </c>
      <c r="I30" s="43">
        <f t="shared" si="3"/>
        <v>91.35525663985436</v>
      </c>
      <c r="J30" s="44">
        <f t="shared" si="4"/>
        <v>99.621042599711572</v>
      </c>
      <c r="K30" s="45">
        <f t="shared" si="5"/>
        <v>100</v>
      </c>
    </row>
    <row r="31" spans="1:11" ht="33.75" x14ac:dyDescent="0.2">
      <c r="A31" s="46" t="s">
        <v>6</v>
      </c>
      <c r="B31" s="47" t="s">
        <v>7</v>
      </c>
      <c r="C31" s="48">
        <f>C32+C33+C34+C35+C36+C37+C38+C39+C40+C41+C42+C43+C44+C45</f>
        <v>44009767525</v>
      </c>
      <c r="D31" s="48">
        <v>34966462892</v>
      </c>
      <c r="E31" s="48">
        <v>34957462892</v>
      </c>
      <c r="F31" s="48">
        <v>34957462892</v>
      </c>
      <c r="G31" s="48">
        <v>34957462892</v>
      </c>
      <c r="H31" s="49">
        <f t="shared" si="2"/>
        <v>79.45159644875902</v>
      </c>
      <c r="I31" s="49">
        <f t="shared" si="3"/>
        <v>99.97426105114549</v>
      </c>
      <c r="J31" s="50">
        <f t="shared" si="4"/>
        <v>100</v>
      </c>
      <c r="K31" s="51">
        <f t="shared" si="5"/>
        <v>100</v>
      </c>
    </row>
    <row r="32" spans="1:11" ht="23.25" thickBot="1" x14ac:dyDescent="0.25">
      <c r="A32" s="52" t="s">
        <v>8</v>
      </c>
      <c r="B32" s="53" t="s">
        <v>9</v>
      </c>
      <c r="C32" s="54">
        <v>30442643097</v>
      </c>
      <c r="D32" s="54">
        <v>27496975490</v>
      </c>
      <c r="E32" s="54">
        <v>27496975490</v>
      </c>
      <c r="F32" s="54">
        <v>27496975490</v>
      </c>
      <c r="G32" s="54">
        <v>27496975490</v>
      </c>
      <c r="H32" s="55">
        <f t="shared" si="2"/>
        <v>90.323876945854664</v>
      </c>
      <c r="I32" s="55">
        <f t="shared" si="3"/>
        <v>100</v>
      </c>
      <c r="J32" s="56">
        <f t="shared" si="4"/>
        <v>100</v>
      </c>
      <c r="K32" s="57">
        <f t="shared" si="5"/>
        <v>100</v>
      </c>
    </row>
    <row r="33" spans="1:11" ht="22.5" x14ac:dyDescent="0.2">
      <c r="A33" s="58" t="s">
        <v>10</v>
      </c>
      <c r="B33" s="59" t="s">
        <v>11</v>
      </c>
      <c r="C33" s="60">
        <v>1297857868</v>
      </c>
      <c r="D33" s="60">
        <v>1151321441</v>
      </c>
      <c r="E33" s="60">
        <v>1151321441</v>
      </c>
      <c r="F33" s="60">
        <v>1151321441</v>
      </c>
      <c r="G33" s="60">
        <v>1151321441</v>
      </c>
      <c r="H33" s="61">
        <f t="shared" si="2"/>
        <v>88.70936251087241</v>
      </c>
      <c r="I33" s="61">
        <f t="shared" si="3"/>
        <v>100</v>
      </c>
      <c r="J33" s="62">
        <f t="shared" si="4"/>
        <v>100</v>
      </c>
      <c r="K33" s="63">
        <f t="shared" si="5"/>
        <v>100</v>
      </c>
    </row>
    <row r="34" spans="1:11" x14ac:dyDescent="0.2">
      <c r="A34" s="34" t="s">
        <v>12</v>
      </c>
      <c r="B34" s="35" t="s">
        <v>13</v>
      </c>
      <c r="C34" s="64">
        <v>148150000</v>
      </c>
      <c r="D34" s="64">
        <v>48552197</v>
      </c>
      <c r="E34" s="64">
        <v>48552197</v>
      </c>
      <c r="F34" s="64">
        <v>48552197</v>
      </c>
      <c r="G34" s="64">
        <v>48552197</v>
      </c>
      <c r="H34" s="37">
        <f t="shared" si="2"/>
        <v>32.772323320958492</v>
      </c>
      <c r="I34" s="37">
        <f t="shared" si="3"/>
        <v>100</v>
      </c>
      <c r="J34" s="38">
        <f t="shared" si="4"/>
        <v>100</v>
      </c>
      <c r="K34" s="39">
        <f t="shared" si="5"/>
        <v>100</v>
      </c>
    </row>
    <row r="35" spans="1:11" x14ac:dyDescent="0.2">
      <c r="A35" s="34" t="s">
        <v>14</v>
      </c>
      <c r="B35" s="35" t="s">
        <v>15</v>
      </c>
      <c r="C35" s="64">
        <v>4400000000</v>
      </c>
      <c r="D35" s="64">
        <v>2218465</v>
      </c>
      <c r="E35" s="64">
        <v>2218465</v>
      </c>
      <c r="F35" s="64">
        <v>2218465</v>
      </c>
      <c r="G35" s="64">
        <v>2218465</v>
      </c>
      <c r="H35" s="37">
        <f t="shared" si="2"/>
        <v>5.0419659090909091E-2</v>
      </c>
      <c r="I35" s="37">
        <f t="shared" si="3"/>
        <v>100</v>
      </c>
      <c r="J35" s="38">
        <f t="shared" si="4"/>
        <v>100</v>
      </c>
      <c r="K35" s="39">
        <f t="shared" si="5"/>
        <v>100</v>
      </c>
    </row>
    <row r="36" spans="1:11" x14ac:dyDescent="0.2">
      <c r="A36" s="34" t="s">
        <v>16</v>
      </c>
      <c r="B36" s="35" t="s">
        <v>17</v>
      </c>
      <c r="C36" s="64">
        <v>3200000000</v>
      </c>
      <c r="D36" s="64">
        <v>3195011258</v>
      </c>
      <c r="E36" s="64">
        <v>3195011258</v>
      </c>
      <c r="F36" s="64">
        <v>3195011258</v>
      </c>
      <c r="G36" s="64">
        <v>3195011258</v>
      </c>
      <c r="H36" s="37">
        <f t="shared" si="2"/>
        <v>99.8441018125</v>
      </c>
      <c r="I36" s="37">
        <f t="shared" si="3"/>
        <v>100</v>
      </c>
      <c r="J36" s="38">
        <f t="shared" si="4"/>
        <v>100</v>
      </c>
      <c r="K36" s="39">
        <f t="shared" si="5"/>
        <v>100</v>
      </c>
    </row>
    <row r="37" spans="1:11" x14ac:dyDescent="0.2">
      <c r="A37" s="34" t="s">
        <v>18</v>
      </c>
      <c r="B37" s="35" t="s">
        <v>19</v>
      </c>
      <c r="C37" s="64">
        <v>2142132</v>
      </c>
      <c r="D37" s="64">
        <v>2142132</v>
      </c>
      <c r="E37" s="64">
        <v>2142132</v>
      </c>
      <c r="F37" s="64">
        <v>2142132</v>
      </c>
      <c r="G37" s="64">
        <v>2142132</v>
      </c>
      <c r="H37" s="37">
        <f t="shared" si="2"/>
        <v>100</v>
      </c>
      <c r="I37" s="37">
        <f t="shared" si="3"/>
        <v>100</v>
      </c>
      <c r="J37" s="38">
        <f t="shared" si="4"/>
        <v>100</v>
      </c>
      <c r="K37" s="39">
        <f t="shared" si="5"/>
        <v>100</v>
      </c>
    </row>
    <row r="38" spans="1:11" x14ac:dyDescent="0.2">
      <c r="A38" s="34" t="s">
        <v>20</v>
      </c>
      <c r="B38" s="35" t="s">
        <v>21</v>
      </c>
      <c r="C38" s="64">
        <v>60419412</v>
      </c>
      <c r="D38" s="64">
        <v>42954466</v>
      </c>
      <c r="E38" s="64">
        <v>42954466</v>
      </c>
      <c r="F38" s="64">
        <v>42954466</v>
      </c>
      <c r="G38" s="64">
        <v>42954466</v>
      </c>
      <c r="H38" s="37">
        <f t="shared" si="2"/>
        <v>71.093816669384339</v>
      </c>
      <c r="I38" s="37">
        <f t="shared" si="3"/>
        <v>100</v>
      </c>
      <c r="J38" s="38">
        <f t="shared" si="4"/>
        <v>100</v>
      </c>
      <c r="K38" s="39">
        <f t="shared" si="5"/>
        <v>100</v>
      </c>
    </row>
    <row r="39" spans="1:11" x14ac:dyDescent="0.2">
      <c r="A39" s="34" t="s">
        <v>22</v>
      </c>
      <c r="B39" s="35" t="s">
        <v>23</v>
      </c>
      <c r="C39" s="64">
        <v>142031316</v>
      </c>
      <c r="D39" s="64">
        <v>130663443</v>
      </c>
      <c r="E39" s="64">
        <v>130663443</v>
      </c>
      <c r="F39" s="64">
        <v>130663443</v>
      </c>
      <c r="G39" s="64">
        <v>130663443</v>
      </c>
      <c r="H39" s="37">
        <f t="shared" si="2"/>
        <v>91.99622074895089</v>
      </c>
      <c r="I39" s="37">
        <f t="shared" si="3"/>
        <v>100</v>
      </c>
      <c r="J39" s="38">
        <f t="shared" si="4"/>
        <v>100</v>
      </c>
      <c r="K39" s="39">
        <f t="shared" si="5"/>
        <v>100</v>
      </c>
    </row>
    <row r="40" spans="1:11" x14ac:dyDescent="0.2">
      <c r="A40" s="34" t="s">
        <v>24</v>
      </c>
      <c r="B40" s="35" t="s">
        <v>25</v>
      </c>
      <c r="C40" s="64">
        <v>800738268</v>
      </c>
      <c r="D40" s="64">
        <v>378438800</v>
      </c>
      <c r="E40" s="64">
        <v>378438800</v>
      </c>
      <c r="F40" s="64">
        <v>378438800</v>
      </c>
      <c r="G40" s="64">
        <v>378438800</v>
      </c>
      <c r="H40" s="37">
        <f t="shared" si="2"/>
        <v>47.261235677573488</v>
      </c>
      <c r="I40" s="37">
        <f t="shared" si="3"/>
        <v>100</v>
      </c>
      <c r="J40" s="38">
        <f t="shared" si="4"/>
        <v>100</v>
      </c>
      <c r="K40" s="39">
        <f t="shared" si="5"/>
        <v>100</v>
      </c>
    </row>
    <row r="41" spans="1:11" x14ac:dyDescent="0.2">
      <c r="A41" s="34" t="s">
        <v>26</v>
      </c>
      <c r="B41" s="35" t="s">
        <v>27</v>
      </c>
      <c r="C41" s="64">
        <v>2100000000</v>
      </c>
      <c r="D41" s="64">
        <v>1633000829</v>
      </c>
      <c r="E41" s="64">
        <v>1633000829</v>
      </c>
      <c r="F41" s="64">
        <v>1633000829</v>
      </c>
      <c r="G41" s="64">
        <v>1633000829</v>
      </c>
      <c r="H41" s="37">
        <f t="shared" si="2"/>
        <v>77.761944238095239</v>
      </c>
      <c r="I41" s="37">
        <f t="shared" si="3"/>
        <v>100</v>
      </c>
      <c r="J41" s="38">
        <f t="shared" si="4"/>
        <v>100</v>
      </c>
      <c r="K41" s="39">
        <f t="shared" si="5"/>
        <v>100</v>
      </c>
    </row>
    <row r="42" spans="1:11" x14ac:dyDescent="0.2">
      <c r="A42" s="34" t="s">
        <v>28</v>
      </c>
      <c r="B42" s="35" t="s">
        <v>29</v>
      </c>
      <c r="C42" s="64">
        <v>565785432</v>
      </c>
      <c r="D42" s="64">
        <v>378496924</v>
      </c>
      <c r="E42" s="64">
        <v>378496924</v>
      </c>
      <c r="F42" s="64">
        <v>378496924</v>
      </c>
      <c r="G42" s="64">
        <v>378496924</v>
      </c>
      <c r="H42" s="37">
        <f t="shared" si="2"/>
        <v>66.897608632666234</v>
      </c>
      <c r="I42" s="37">
        <f t="shared" si="3"/>
        <v>100</v>
      </c>
      <c r="J42" s="38">
        <f t="shared" si="4"/>
        <v>100</v>
      </c>
      <c r="K42" s="39">
        <f t="shared" si="5"/>
        <v>100</v>
      </c>
    </row>
    <row r="43" spans="1:11" ht="22.5" x14ac:dyDescent="0.2">
      <c r="A43" s="34" t="s">
        <v>30</v>
      </c>
      <c r="B43" s="35" t="s">
        <v>31</v>
      </c>
      <c r="C43" s="64">
        <v>600000000</v>
      </c>
      <c r="D43" s="64">
        <v>419312367</v>
      </c>
      <c r="E43" s="64">
        <v>419312367</v>
      </c>
      <c r="F43" s="64">
        <v>419312367</v>
      </c>
      <c r="G43" s="64">
        <v>419312367</v>
      </c>
      <c r="H43" s="37">
        <f t="shared" si="2"/>
        <v>69.885394500000004</v>
      </c>
      <c r="I43" s="37">
        <f t="shared" si="3"/>
        <v>100</v>
      </c>
      <c r="J43" s="38">
        <f t="shared" si="4"/>
        <v>100</v>
      </c>
      <c r="K43" s="39">
        <f t="shared" si="5"/>
        <v>100</v>
      </c>
    </row>
    <row r="44" spans="1:11" x14ac:dyDescent="0.2">
      <c r="A44" s="34" t="s">
        <v>32</v>
      </c>
      <c r="B44" s="35" t="s">
        <v>33</v>
      </c>
      <c r="C44" s="64">
        <v>170000000</v>
      </c>
      <c r="D44" s="64">
        <v>78375080</v>
      </c>
      <c r="E44" s="64">
        <v>78375080</v>
      </c>
      <c r="F44" s="64">
        <v>78375080</v>
      </c>
      <c r="G44" s="64">
        <v>78375080</v>
      </c>
      <c r="H44" s="37">
        <f t="shared" si="2"/>
        <v>46.10298823529412</v>
      </c>
      <c r="I44" s="37">
        <f t="shared" si="3"/>
        <v>100</v>
      </c>
      <c r="J44" s="38">
        <f t="shared" si="4"/>
        <v>100</v>
      </c>
      <c r="K44" s="39">
        <f t="shared" si="5"/>
        <v>100</v>
      </c>
    </row>
    <row r="45" spans="1:11" x14ac:dyDescent="0.2">
      <c r="A45" s="34" t="s">
        <v>34</v>
      </c>
      <c r="B45" s="35" t="s">
        <v>35</v>
      </c>
      <c r="C45" s="64">
        <v>80000000</v>
      </c>
      <c r="D45" s="64">
        <v>9000000</v>
      </c>
      <c r="E45" s="64">
        <v>0</v>
      </c>
      <c r="F45" s="64">
        <v>0</v>
      </c>
      <c r="G45" s="64">
        <v>0</v>
      </c>
      <c r="H45" s="37">
        <f t="shared" si="2"/>
        <v>11.25</v>
      </c>
      <c r="I45" s="37">
        <f t="shared" si="3"/>
        <v>0</v>
      </c>
      <c r="J45" s="37">
        <v>0</v>
      </c>
      <c r="K45" s="65">
        <v>0</v>
      </c>
    </row>
    <row r="46" spans="1:11" ht="22.5" x14ac:dyDescent="0.2">
      <c r="A46" s="46" t="s">
        <v>36</v>
      </c>
      <c r="B46" s="47" t="s">
        <v>37</v>
      </c>
      <c r="C46" s="48">
        <f>C47+C48+C49+C50+C51</f>
        <v>13896048219</v>
      </c>
      <c r="D46" s="48">
        <v>13896048219</v>
      </c>
      <c r="E46" s="48">
        <v>9742739734</v>
      </c>
      <c r="F46" s="48">
        <v>9742739734</v>
      </c>
      <c r="G46" s="48">
        <v>9742739734</v>
      </c>
      <c r="H46" s="49">
        <f t="shared" si="2"/>
        <v>100</v>
      </c>
      <c r="I46" s="49">
        <f t="shared" si="3"/>
        <v>70.111585541843453</v>
      </c>
      <c r="J46" s="50">
        <f t="shared" si="4"/>
        <v>100</v>
      </c>
      <c r="K46" s="51">
        <f t="shared" si="5"/>
        <v>100</v>
      </c>
    </row>
    <row r="47" spans="1:11" x14ac:dyDescent="0.2">
      <c r="A47" s="34" t="s">
        <v>38</v>
      </c>
      <c r="B47" s="35" t="s">
        <v>39</v>
      </c>
      <c r="C47" s="64">
        <v>3300000000</v>
      </c>
      <c r="D47" s="64">
        <v>3300000000</v>
      </c>
      <c r="E47" s="64">
        <v>2238320608</v>
      </c>
      <c r="F47" s="64">
        <v>2238320608</v>
      </c>
      <c r="G47" s="64">
        <v>2238320608</v>
      </c>
      <c r="H47" s="37">
        <f t="shared" si="2"/>
        <v>100</v>
      </c>
      <c r="I47" s="37">
        <f t="shared" si="3"/>
        <v>67.827897212121215</v>
      </c>
      <c r="J47" s="38">
        <f t="shared" si="4"/>
        <v>100</v>
      </c>
      <c r="K47" s="39">
        <f t="shared" si="5"/>
        <v>100</v>
      </c>
    </row>
    <row r="48" spans="1:11" x14ac:dyDescent="0.2">
      <c r="A48" s="34" t="s">
        <v>40</v>
      </c>
      <c r="B48" s="35" t="s">
        <v>41</v>
      </c>
      <c r="C48" s="64">
        <v>4500000000</v>
      </c>
      <c r="D48" s="64">
        <v>4500000000</v>
      </c>
      <c r="E48" s="64">
        <v>2482437815</v>
      </c>
      <c r="F48" s="64">
        <v>2482437815</v>
      </c>
      <c r="G48" s="64">
        <v>2482437815</v>
      </c>
      <c r="H48" s="37">
        <f t="shared" si="2"/>
        <v>100</v>
      </c>
      <c r="I48" s="37">
        <f t="shared" si="3"/>
        <v>55.165284777777778</v>
      </c>
      <c r="J48" s="38">
        <f t="shared" si="4"/>
        <v>100</v>
      </c>
      <c r="K48" s="39">
        <f t="shared" si="5"/>
        <v>100</v>
      </c>
    </row>
    <row r="49" spans="1:11" x14ac:dyDescent="0.2">
      <c r="A49" s="34" t="s">
        <v>42</v>
      </c>
      <c r="B49" s="35" t="s">
        <v>43</v>
      </c>
      <c r="C49" s="64">
        <v>1270000000</v>
      </c>
      <c r="D49" s="64">
        <v>1270000000</v>
      </c>
      <c r="E49" s="64">
        <v>761090000</v>
      </c>
      <c r="F49" s="64">
        <v>761090000</v>
      </c>
      <c r="G49" s="64">
        <v>761090000</v>
      </c>
      <c r="H49" s="37">
        <f t="shared" si="2"/>
        <v>100</v>
      </c>
      <c r="I49" s="37">
        <f t="shared" si="3"/>
        <v>59.928346456692914</v>
      </c>
      <c r="J49" s="38">
        <f t="shared" si="4"/>
        <v>100</v>
      </c>
      <c r="K49" s="39">
        <f t="shared" si="5"/>
        <v>100</v>
      </c>
    </row>
    <row r="50" spans="1:11" ht="22.5" x14ac:dyDescent="0.2">
      <c r="A50" s="34" t="s">
        <v>44</v>
      </c>
      <c r="B50" s="35" t="s">
        <v>45</v>
      </c>
      <c r="C50" s="64">
        <v>426048219</v>
      </c>
      <c r="D50" s="64">
        <v>426048219</v>
      </c>
      <c r="E50" s="64">
        <v>282660800</v>
      </c>
      <c r="F50" s="64">
        <v>282660800</v>
      </c>
      <c r="G50" s="64">
        <v>282660800</v>
      </c>
      <c r="H50" s="37">
        <f t="shared" si="2"/>
        <v>100</v>
      </c>
      <c r="I50" s="37">
        <f t="shared" si="3"/>
        <v>66.344790893258022</v>
      </c>
      <c r="J50" s="38">
        <f t="shared" si="4"/>
        <v>100</v>
      </c>
      <c r="K50" s="39">
        <f t="shared" si="5"/>
        <v>100</v>
      </c>
    </row>
    <row r="51" spans="1:11" x14ac:dyDescent="0.2">
      <c r="A51" s="34" t="s">
        <v>46</v>
      </c>
      <c r="B51" s="35" t="s">
        <v>47</v>
      </c>
      <c r="C51" s="64">
        <v>4400000000</v>
      </c>
      <c r="D51" s="64">
        <v>4400000000</v>
      </c>
      <c r="E51" s="64">
        <v>3978230511</v>
      </c>
      <c r="F51" s="64">
        <v>3978230511</v>
      </c>
      <c r="G51" s="64">
        <v>3978230511</v>
      </c>
      <c r="H51" s="37">
        <f t="shared" si="2"/>
        <v>100</v>
      </c>
      <c r="I51" s="37">
        <f t="shared" si="3"/>
        <v>90.414329795454535</v>
      </c>
      <c r="J51" s="38">
        <f t="shared" si="4"/>
        <v>100</v>
      </c>
      <c r="K51" s="39">
        <f t="shared" si="5"/>
        <v>100</v>
      </c>
    </row>
    <row r="52" spans="1:11" ht="22.5" x14ac:dyDescent="0.2">
      <c r="A52" s="46" t="s">
        <v>48</v>
      </c>
      <c r="B52" s="47" t="s">
        <v>49</v>
      </c>
      <c r="C52" s="48">
        <f>C53+C54+C55+C56+C57+C58+C59</f>
        <v>25131815169</v>
      </c>
      <c r="D52" s="48">
        <v>18529597796</v>
      </c>
      <c r="E52" s="48">
        <v>16866031421</v>
      </c>
      <c r="F52" s="48">
        <v>16632721621</v>
      </c>
      <c r="G52" s="48">
        <v>16632721621</v>
      </c>
      <c r="H52" s="49">
        <f t="shared" si="2"/>
        <v>73.729643765867692</v>
      </c>
      <c r="I52" s="49">
        <f t="shared" si="3"/>
        <v>91.0221128741439</v>
      </c>
      <c r="J52" s="50">
        <f t="shared" si="4"/>
        <v>98.61668821682909</v>
      </c>
      <c r="K52" s="51">
        <f t="shared" si="5"/>
        <v>100</v>
      </c>
    </row>
    <row r="53" spans="1:11" ht="22.5" x14ac:dyDescent="0.2">
      <c r="A53" s="34" t="s">
        <v>50</v>
      </c>
      <c r="B53" s="35" t="s">
        <v>51</v>
      </c>
      <c r="C53" s="66">
        <v>4938467199</v>
      </c>
      <c r="D53" s="64">
        <v>4938467199</v>
      </c>
      <c r="E53" s="64">
        <v>3933110477</v>
      </c>
      <c r="F53" s="64">
        <v>3933110477</v>
      </c>
      <c r="G53" s="64">
        <v>3933110477</v>
      </c>
      <c r="H53" s="37">
        <f t="shared" si="2"/>
        <v>100</v>
      </c>
      <c r="I53" s="37">
        <f t="shared" si="3"/>
        <v>79.642332701863921</v>
      </c>
      <c r="J53" s="38">
        <f t="shared" si="4"/>
        <v>100</v>
      </c>
      <c r="K53" s="39">
        <f t="shared" si="5"/>
        <v>100</v>
      </c>
    </row>
    <row r="54" spans="1:11" x14ac:dyDescent="0.2">
      <c r="A54" s="34" t="s">
        <v>52</v>
      </c>
      <c r="B54" s="35" t="s">
        <v>53</v>
      </c>
      <c r="C54" s="64">
        <v>1201347970</v>
      </c>
      <c r="D54" s="64">
        <v>1201347970</v>
      </c>
      <c r="E54" s="64">
        <v>663685866</v>
      </c>
      <c r="F54" s="64">
        <v>663685866</v>
      </c>
      <c r="G54" s="64">
        <v>663685866</v>
      </c>
      <c r="H54" s="37">
        <f t="shared" si="2"/>
        <v>100</v>
      </c>
      <c r="I54" s="37">
        <f t="shared" si="3"/>
        <v>55.245098220792762</v>
      </c>
      <c r="J54" s="38">
        <f t="shared" si="4"/>
        <v>100</v>
      </c>
      <c r="K54" s="39">
        <f t="shared" si="5"/>
        <v>100</v>
      </c>
    </row>
    <row r="55" spans="1:11" x14ac:dyDescent="0.2">
      <c r="A55" s="34" t="s">
        <v>54</v>
      </c>
      <c r="B55" s="35" t="s">
        <v>55</v>
      </c>
      <c r="C55" s="64">
        <v>18000000000</v>
      </c>
      <c r="D55" s="64">
        <v>11737057379</v>
      </c>
      <c r="E55" s="64">
        <v>11710107557</v>
      </c>
      <c r="F55" s="64">
        <v>11710107557</v>
      </c>
      <c r="G55" s="64">
        <v>11710107557</v>
      </c>
      <c r="H55" s="37">
        <f t="shared" si="2"/>
        <v>65.205874327777778</v>
      </c>
      <c r="I55" s="37">
        <f t="shared" si="3"/>
        <v>99.770386894007885</v>
      </c>
      <c r="J55" s="38">
        <f t="shared" si="4"/>
        <v>100</v>
      </c>
      <c r="K55" s="39">
        <f t="shared" si="5"/>
        <v>100</v>
      </c>
    </row>
    <row r="56" spans="1:11" x14ac:dyDescent="0.2">
      <c r="A56" s="34" t="s">
        <v>56</v>
      </c>
      <c r="B56" s="35" t="s">
        <v>57</v>
      </c>
      <c r="C56" s="64">
        <v>132000000</v>
      </c>
      <c r="D56" s="64">
        <v>70000000</v>
      </c>
      <c r="E56" s="64">
        <v>38815893</v>
      </c>
      <c r="F56" s="64">
        <v>38706093</v>
      </c>
      <c r="G56" s="64">
        <v>38706093</v>
      </c>
      <c r="H56" s="37">
        <f t="shared" si="2"/>
        <v>53.030303030303031</v>
      </c>
      <c r="I56" s="37">
        <f t="shared" si="3"/>
        <v>55.451275714285721</v>
      </c>
      <c r="J56" s="38">
        <f t="shared" si="4"/>
        <v>99.717126178186859</v>
      </c>
      <c r="K56" s="39">
        <f t="shared" si="5"/>
        <v>100</v>
      </c>
    </row>
    <row r="57" spans="1:11" x14ac:dyDescent="0.2">
      <c r="A57" s="34" t="s">
        <v>58</v>
      </c>
      <c r="B57" s="35" t="s">
        <v>59</v>
      </c>
      <c r="C57" s="64">
        <v>120000000</v>
      </c>
      <c r="D57" s="64">
        <v>70000000</v>
      </c>
      <c r="E57" s="64">
        <v>54386380</v>
      </c>
      <c r="F57" s="64">
        <v>54386380</v>
      </c>
      <c r="G57" s="64">
        <v>54386380</v>
      </c>
      <c r="H57" s="37">
        <f t="shared" si="2"/>
        <v>58.333333333333336</v>
      </c>
      <c r="I57" s="37">
        <f t="shared" si="3"/>
        <v>77.694828571428573</v>
      </c>
      <c r="J57" s="38">
        <f t="shared" si="4"/>
        <v>100</v>
      </c>
      <c r="K57" s="39">
        <f t="shared" si="5"/>
        <v>100</v>
      </c>
    </row>
    <row r="58" spans="1:11" x14ac:dyDescent="0.2">
      <c r="A58" s="34" t="s">
        <v>60</v>
      </c>
      <c r="B58" s="35" t="s">
        <v>61</v>
      </c>
      <c r="C58" s="64">
        <v>60000000</v>
      </c>
      <c r="D58" s="64">
        <v>25000000</v>
      </c>
      <c r="E58" s="64">
        <v>9000000</v>
      </c>
      <c r="F58" s="64">
        <v>9000000</v>
      </c>
      <c r="G58" s="64">
        <v>9000000</v>
      </c>
      <c r="H58" s="37">
        <f t="shared" si="2"/>
        <v>41.666666666666671</v>
      </c>
      <c r="I58" s="37">
        <f t="shared" si="3"/>
        <v>36</v>
      </c>
      <c r="J58" s="38">
        <f t="shared" si="4"/>
        <v>100</v>
      </c>
      <c r="K58" s="39">
        <f t="shared" si="5"/>
        <v>100</v>
      </c>
    </row>
    <row r="59" spans="1:11" x14ac:dyDescent="0.2">
      <c r="A59" s="34" t="s">
        <v>62</v>
      </c>
      <c r="B59" s="35" t="s">
        <v>63</v>
      </c>
      <c r="C59" s="64">
        <v>680000000</v>
      </c>
      <c r="D59" s="64">
        <v>487725248</v>
      </c>
      <c r="E59" s="64">
        <v>456925248</v>
      </c>
      <c r="F59" s="64">
        <v>223725248</v>
      </c>
      <c r="G59" s="64">
        <v>223725248</v>
      </c>
      <c r="H59" s="37">
        <f t="shared" si="2"/>
        <v>71.72430117647059</v>
      </c>
      <c r="I59" s="37">
        <f t="shared" si="3"/>
        <v>93.684969124255787</v>
      </c>
      <c r="J59" s="38">
        <f t="shared" si="4"/>
        <v>48.963205465065478</v>
      </c>
      <c r="K59" s="39">
        <f t="shared" si="5"/>
        <v>100</v>
      </c>
    </row>
    <row r="60" spans="1:11" ht="22.5" x14ac:dyDescent="0.2">
      <c r="A60" s="40" t="s">
        <v>64</v>
      </c>
      <c r="B60" s="41" t="s">
        <v>65</v>
      </c>
      <c r="C60" s="42">
        <f>C61+C63+C69+C71</f>
        <v>14068608131</v>
      </c>
      <c r="D60" s="42">
        <v>8542357777</v>
      </c>
      <c r="E60" s="42">
        <v>6454685035</v>
      </c>
      <c r="F60" s="42">
        <v>3253512462</v>
      </c>
      <c r="G60" s="42">
        <v>3197235718</v>
      </c>
      <c r="H60" s="43">
        <f t="shared" si="2"/>
        <v>60.719281519946691</v>
      </c>
      <c r="I60" s="43">
        <f t="shared" si="3"/>
        <v>75.560930641175133</v>
      </c>
      <c r="J60" s="44">
        <f t="shared" si="4"/>
        <v>50.405441076645808</v>
      </c>
      <c r="K60" s="45">
        <f t="shared" si="5"/>
        <v>98.270277287783756</v>
      </c>
    </row>
    <row r="61" spans="1:11" x14ac:dyDescent="0.2">
      <c r="A61" s="46" t="s">
        <v>66</v>
      </c>
      <c r="B61" s="47" t="s">
        <v>67</v>
      </c>
      <c r="C61" s="48">
        <f>C62</f>
        <v>1485000000</v>
      </c>
      <c r="D61" s="48">
        <v>922388571</v>
      </c>
      <c r="E61" s="48">
        <v>478332353</v>
      </c>
      <c r="F61" s="48">
        <v>257577395</v>
      </c>
      <c r="G61" s="48">
        <v>252577395</v>
      </c>
      <c r="H61" s="49">
        <f t="shared" si="2"/>
        <v>62.113708484848488</v>
      </c>
      <c r="I61" s="49">
        <f t="shared" si="3"/>
        <v>51.858009524274564</v>
      </c>
      <c r="J61" s="50">
        <f t="shared" si="4"/>
        <v>53.849043115007525</v>
      </c>
      <c r="K61" s="51">
        <f t="shared" si="5"/>
        <v>98.058835869506339</v>
      </c>
    </row>
    <row r="62" spans="1:11" x14ac:dyDescent="0.2">
      <c r="A62" s="34" t="s">
        <v>68</v>
      </c>
      <c r="B62" s="35" t="s">
        <v>69</v>
      </c>
      <c r="C62" s="64">
        <v>1485000000</v>
      </c>
      <c r="D62" s="64">
        <v>922388571</v>
      </c>
      <c r="E62" s="64">
        <v>478332353</v>
      </c>
      <c r="F62" s="64">
        <v>257577395</v>
      </c>
      <c r="G62" s="64">
        <v>252577395</v>
      </c>
      <c r="H62" s="37">
        <f t="shared" si="2"/>
        <v>62.113708484848488</v>
      </c>
      <c r="I62" s="37">
        <f t="shared" si="3"/>
        <v>51.858009524274564</v>
      </c>
      <c r="J62" s="38">
        <f t="shared" si="4"/>
        <v>53.849043115007525</v>
      </c>
      <c r="K62" s="39">
        <f t="shared" si="5"/>
        <v>98.058835869506339</v>
      </c>
    </row>
    <row r="63" spans="1:11" ht="22.5" x14ac:dyDescent="0.2">
      <c r="A63" s="46" t="s">
        <v>70</v>
      </c>
      <c r="B63" s="47" t="s">
        <v>71</v>
      </c>
      <c r="C63" s="48">
        <f>C64+C65+C66+C67+C68</f>
        <v>5453608131</v>
      </c>
      <c r="D63" s="48">
        <v>2855040258</v>
      </c>
      <c r="E63" s="48">
        <v>2323734189</v>
      </c>
      <c r="F63" s="48">
        <v>2073043224</v>
      </c>
      <c r="G63" s="48">
        <v>2071766480</v>
      </c>
      <c r="H63" s="49">
        <f t="shared" si="2"/>
        <v>52.351400933467616</v>
      </c>
      <c r="I63" s="49">
        <f t="shared" si="3"/>
        <v>81.390592741687357</v>
      </c>
      <c r="J63" s="50">
        <f t="shared" si="4"/>
        <v>89.21171938741054</v>
      </c>
      <c r="K63" s="51">
        <f t="shared" si="5"/>
        <v>99.938412089761613</v>
      </c>
    </row>
    <row r="64" spans="1:11" x14ac:dyDescent="0.2">
      <c r="A64" s="34" t="s">
        <v>72</v>
      </c>
      <c r="B64" s="35" t="s">
        <v>73</v>
      </c>
      <c r="C64" s="64">
        <v>3150000000</v>
      </c>
      <c r="D64" s="64">
        <v>2000000000</v>
      </c>
      <c r="E64" s="64">
        <v>1748500369</v>
      </c>
      <c r="F64" s="64">
        <v>1709515804</v>
      </c>
      <c r="G64" s="64">
        <v>1709515804</v>
      </c>
      <c r="H64" s="37">
        <f t="shared" si="2"/>
        <v>63.492063492063487</v>
      </c>
      <c r="I64" s="37">
        <f t="shared" si="3"/>
        <v>87.425018449999996</v>
      </c>
      <c r="J64" s="38">
        <f t="shared" si="4"/>
        <v>97.770399955803498</v>
      </c>
      <c r="K64" s="39">
        <f t="shared" si="5"/>
        <v>100</v>
      </c>
    </row>
    <row r="65" spans="1:11" ht="23.25" thickBot="1" x14ac:dyDescent="0.25">
      <c r="A65" s="52" t="s">
        <v>74</v>
      </c>
      <c r="B65" s="53" t="s">
        <v>75</v>
      </c>
      <c r="C65" s="54">
        <v>1300000000</v>
      </c>
      <c r="D65" s="54">
        <v>4400000</v>
      </c>
      <c r="E65" s="54">
        <v>0</v>
      </c>
      <c r="F65" s="54">
        <v>0</v>
      </c>
      <c r="G65" s="54">
        <v>0</v>
      </c>
      <c r="H65" s="55">
        <f t="shared" si="2"/>
        <v>0.33846153846153848</v>
      </c>
      <c r="I65" s="55">
        <f t="shared" si="3"/>
        <v>0</v>
      </c>
      <c r="J65" s="55">
        <v>0</v>
      </c>
      <c r="K65" s="67">
        <v>0</v>
      </c>
    </row>
    <row r="66" spans="1:11" x14ac:dyDescent="0.2">
      <c r="A66" s="58" t="s">
        <v>76</v>
      </c>
      <c r="B66" s="59" t="s">
        <v>77</v>
      </c>
      <c r="C66" s="60">
        <v>130000000</v>
      </c>
      <c r="D66" s="60">
        <v>130000000</v>
      </c>
      <c r="E66" s="60">
        <v>130000000</v>
      </c>
      <c r="F66" s="60">
        <v>6102000</v>
      </c>
      <c r="G66" s="60">
        <v>6102000</v>
      </c>
      <c r="H66" s="61">
        <f t="shared" si="2"/>
        <v>100</v>
      </c>
      <c r="I66" s="61">
        <f t="shared" si="3"/>
        <v>100</v>
      </c>
      <c r="J66" s="62">
        <f t="shared" si="4"/>
        <v>4.6938461538461542</v>
      </c>
      <c r="K66" s="63">
        <f t="shared" si="5"/>
        <v>100</v>
      </c>
    </row>
    <row r="67" spans="1:11" ht="22.5" x14ac:dyDescent="0.2">
      <c r="A67" s="34" t="s">
        <v>78</v>
      </c>
      <c r="B67" s="35" t="s">
        <v>79</v>
      </c>
      <c r="C67" s="64">
        <v>300000000</v>
      </c>
      <c r="D67" s="64">
        <v>147032127</v>
      </c>
      <c r="E67" s="64">
        <v>143547192</v>
      </c>
      <c r="F67" s="64">
        <v>63547192</v>
      </c>
      <c r="G67" s="64">
        <v>62270448</v>
      </c>
      <c r="H67" s="37">
        <f t="shared" si="2"/>
        <v>49.010709000000006</v>
      </c>
      <c r="I67" s="37">
        <f t="shared" si="3"/>
        <v>97.6298139249526</v>
      </c>
      <c r="J67" s="38">
        <f t="shared" si="4"/>
        <v>44.269198940512887</v>
      </c>
      <c r="K67" s="39">
        <f t="shared" si="5"/>
        <v>97.990872673020704</v>
      </c>
    </row>
    <row r="68" spans="1:11" x14ac:dyDescent="0.2">
      <c r="A68" s="34" t="s">
        <v>80</v>
      </c>
      <c r="B68" s="35" t="s">
        <v>81</v>
      </c>
      <c r="C68" s="64">
        <v>573608131</v>
      </c>
      <c r="D68" s="64">
        <v>573608131</v>
      </c>
      <c r="E68" s="64">
        <v>301686628</v>
      </c>
      <c r="F68" s="64">
        <v>293878228</v>
      </c>
      <c r="G68" s="64">
        <v>293878228</v>
      </c>
      <c r="H68" s="37">
        <f t="shared" si="2"/>
        <v>100</v>
      </c>
      <c r="I68" s="37">
        <f t="shared" si="3"/>
        <v>52.594552220529799</v>
      </c>
      <c r="J68" s="38">
        <f t="shared" si="4"/>
        <v>97.411751375337715</v>
      </c>
      <c r="K68" s="39">
        <f t="shared" si="5"/>
        <v>100</v>
      </c>
    </row>
    <row r="69" spans="1:11" ht="22.5" x14ac:dyDescent="0.2">
      <c r="A69" s="46" t="s">
        <v>82</v>
      </c>
      <c r="B69" s="47" t="s">
        <v>83</v>
      </c>
      <c r="C69" s="48">
        <f>C70</f>
        <v>2500000000</v>
      </c>
      <c r="D69" s="48">
        <v>2438011243</v>
      </c>
      <c r="E69" s="48">
        <v>2377872604</v>
      </c>
      <c r="F69" s="48">
        <v>492245954</v>
      </c>
      <c r="G69" s="48">
        <v>492245954</v>
      </c>
      <c r="H69" s="49">
        <f t="shared" si="2"/>
        <v>97.520449720000002</v>
      </c>
      <c r="I69" s="49">
        <f t="shared" si="3"/>
        <v>97.533291153899739</v>
      </c>
      <c r="J69" s="50">
        <f t="shared" si="4"/>
        <v>20.701107080840064</v>
      </c>
      <c r="K69" s="51">
        <f t="shared" si="5"/>
        <v>100</v>
      </c>
    </row>
    <row r="70" spans="1:11" x14ac:dyDescent="0.2">
      <c r="A70" s="34" t="s">
        <v>84</v>
      </c>
      <c r="B70" s="35" t="s">
        <v>85</v>
      </c>
      <c r="C70" s="64">
        <v>2500000000</v>
      </c>
      <c r="D70" s="64">
        <v>2438011243</v>
      </c>
      <c r="E70" s="64">
        <v>2377872604</v>
      </c>
      <c r="F70" s="64">
        <v>492245954</v>
      </c>
      <c r="G70" s="64">
        <v>492245954</v>
      </c>
      <c r="H70" s="37">
        <f t="shared" si="2"/>
        <v>97.520449720000002</v>
      </c>
      <c r="I70" s="37">
        <f t="shared" si="3"/>
        <v>97.533291153899739</v>
      </c>
      <c r="J70" s="38">
        <f t="shared" si="4"/>
        <v>20.701107080840064</v>
      </c>
      <c r="K70" s="39">
        <f t="shared" si="5"/>
        <v>100</v>
      </c>
    </row>
    <row r="71" spans="1:11" ht="22.5" x14ac:dyDescent="0.2">
      <c r="A71" s="46" t="s">
        <v>86</v>
      </c>
      <c r="B71" s="47" t="s">
        <v>87</v>
      </c>
      <c r="C71" s="48">
        <f>C72</f>
        <v>4630000000</v>
      </c>
      <c r="D71" s="48">
        <v>2326917705</v>
      </c>
      <c r="E71" s="48">
        <v>1274745889</v>
      </c>
      <c r="F71" s="48">
        <v>430645889</v>
      </c>
      <c r="G71" s="48">
        <v>380645889</v>
      </c>
      <c r="H71" s="49">
        <f t="shared" si="2"/>
        <v>50.25740183585313</v>
      </c>
      <c r="I71" s="49">
        <f t="shared" si="3"/>
        <v>54.78259442785064</v>
      </c>
      <c r="J71" s="50">
        <f t="shared" si="4"/>
        <v>33.782881177818808</v>
      </c>
      <c r="K71" s="51">
        <f t="shared" si="5"/>
        <v>88.389532728129666</v>
      </c>
    </row>
    <row r="72" spans="1:11" x14ac:dyDescent="0.2">
      <c r="A72" s="34" t="s">
        <v>88</v>
      </c>
      <c r="B72" s="35" t="s">
        <v>89</v>
      </c>
      <c r="C72" s="64">
        <v>4630000000</v>
      </c>
      <c r="D72" s="64">
        <v>2326917705</v>
      </c>
      <c r="E72" s="64">
        <v>1274745889</v>
      </c>
      <c r="F72" s="64">
        <v>430645889</v>
      </c>
      <c r="G72" s="64">
        <v>380645889</v>
      </c>
      <c r="H72" s="37">
        <f t="shared" si="2"/>
        <v>50.25740183585313</v>
      </c>
      <c r="I72" s="37">
        <f t="shared" si="3"/>
        <v>54.78259442785064</v>
      </c>
      <c r="J72" s="38">
        <f t="shared" si="4"/>
        <v>33.782881177818808</v>
      </c>
      <c r="K72" s="39">
        <f t="shared" si="5"/>
        <v>88.389532728129666</v>
      </c>
    </row>
    <row r="73" spans="1:11" ht="22.5" x14ac:dyDescent="0.2">
      <c r="A73" s="40" t="s">
        <v>90</v>
      </c>
      <c r="B73" s="41" t="s">
        <v>91</v>
      </c>
      <c r="C73" s="42">
        <f>C74+C77</f>
        <v>929316680</v>
      </c>
      <c r="D73" s="42">
        <v>741985385</v>
      </c>
      <c r="E73" s="42">
        <v>639062167</v>
      </c>
      <c r="F73" s="42">
        <v>638161860.25999999</v>
      </c>
      <c r="G73" s="42">
        <v>638161860.25999999</v>
      </c>
      <c r="H73" s="43">
        <f t="shared" si="2"/>
        <v>79.842038883881855</v>
      </c>
      <c r="I73" s="43">
        <f t="shared" si="3"/>
        <v>86.128673140913676</v>
      </c>
      <c r="J73" s="44">
        <f t="shared" si="4"/>
        <v>99.85912063231244</v>
      </c>
      <c r="K73" s="45">
        <f t="shared" si="5"/>
        <v>100</v>
      </c>
    </row>
    <row r="74" spans="1:11" x14ac:dyDescent="0.2">
      <c r="A74" s="40" t="s">
        <v>92</v>
      </c>
      <c r="B74" s="41" t="s">
        <v>93</v>
      </c>
      <c r="C74" s="42">
        <f>C75</f>
        <v>634459387</v>
      </c>
      <c r="D74" s="42">
        <v>634459387</v>
      </c>
      <c r="E74" s="42">
        <v>634459387</v>
      </c>
      <c r="F74" s="42">
        <v>634459387</v>
      </c>
      <c r="G74" s="42">
        <v>634459387</v>
      </c>
      <c r="H74" s="43">
        <f t="shared" si="2"/>
        <v>100</v>
      </c>
      <c r="I74" s="43">
        <f t="shared" si="3"/>
        <v>100</v>
      </c>
      <c r="J74" s="44">
        <f t="shared" si="4"/>
        <v>100</v>
      </c>
      <c r="K74" s="45">
        <f t="shared" si="5"/>
        <v>100</v>
      </c>
    </row>
    <row r="75" spans="1:11" ht="45" x14ac:dyDescent="0.2">
      <c r="A75" s="46" t="s">
        <v>94</v>
      </c>
      <c r="B75" s="47" t="s">
        <v>95</v>
      </c>
      <c r="C75" s="48">
        <f>C76</f>
        <v>634459387</v>
      </c>
      <c r="D75" s="48">
        <v>634459387</v>
      </c>
      <c r="E75" s="48">
        <v>634459387</v>
      </c>
      <c r="F75" s="48">
        <v>634459387</v>
      </c>
      <c r="G75" s="48">
        <v>634459387</v>
      </c>
      <c r="H75" s="49">
        <f t="shared" si="2"/>
        <v>100</v>
      </c>
      <c r="I75" s="49">
        <f t="shared" si="3"/>
        <v>100</v>
      </c>
      <c r="J75" s="50">
        <f t="shared" si="4"/>
        <v>100</v>
      </c>
      <c r="K75" s="51">
        <f t="shared" si="5"/>
        <v>100</v>
      </c>
    </row>
    <row r="76" spans="1:11" ht="22.5" x14ac:dyDescent="0.2">
      <c r="A76" s="34" t="s">
        <v>96</v>
      </c>
      <c r="B76" s="35" t="s">
        <v>97</v>
      </c>
      <c r="C76" s="64">
        <v>634459387</v>
      </c>
      <c r="D76" s="64">
        <v>634459387</v>
      </c>
      <c r="E76" s="64">
        <v>634459387</v>
      </c>
      <c r="F76" s="64">
        <v>634459387</v>
      </c>
      <c r="G76" s="64">
        <v>634459387</v>
      </c>
      <c r="H76" s="37">
        <f t="shared" ref="H76:H140" si="18">D76/C76*100</f>
        <v>100</v>
      </c>
      <c r="I76" s="37">
        <f t="shared" ref="I76:I140" si="19">E76/D76*100</f>
        <v>100</v>
      </c>
      <c r="J76" s="38">
        <f t="shared" ref="J76:J140" si="20">F76/E76*100</f>
        <v>100</v>
      </c>
      <c r="K76" s="39">
        <f t="shared" ref="K76:K140" si="21">G76/F76*100</f>
        <v>100</v>
      </c>
    </row>
    <row r="77" spans="1:11" ht="22.5" x14ac:dyDescent="0.2">
      <c r="A77" s="40" t="s">
        <v>98</v>
      </c>
      <c r="B77" s="41" t="s">
        <v>99</v>
      </c>
      <c r="C77" s="42">
        <f>C78+C81</f>
        <v>294857293</v>
      </c>
      <c r="D77" s="42">
        <v>107525998</v>
      </c>
      <c r="E77" s="42">
        <v>4602780</v>
      </c>
      <c r="F77" s="42">
        <v>3702473.26</v>
      </c>
      <c r="G77" s="42">
        <v>3702473.26</v>
      </c>
      <c r="H77" s="43">
        <f t="shared" si="18"/>
        <v>36.467131915234667</v>
      </c>
      <c r="I77" s="43">
        <f t="shared" si="19"/>
        <v>4.2806205807083044</v>
      </c>
      <c r="J77" s="44">
        <f t="shared" si="20"/>
        <v>80.439935430326884</v>
      </c>
      <c r="K77" s="45">
        <f t="shared" si="21"/>
        <v>100</v>
      </c>
    </row>
    <row r="78" spans="1:11" ht="22.5" x14ac:dyDescent="0.2">
      <c r="A78" s="46" t="s">
        <v>100</v>
      </c>
      <c r="B78" s="47" t="s">
        <v>101</v>
      </c>
      <c r="C78" s="48">
        <f>C79+C80</f>
        <v>177871975</v>
      </c>
      <c r="D78" s="48">
        <v>1290680</v>
      </c>
      <c r="E78" s="48">
        <v>1290680</v>
      </c>
      <c r="F78" s="48">
        <v>390373.26</v>
      </c>
      <c r="G78" s="48">
        <v>390373.26</v>
      </c>
      <c r="H78" s="49">
        <f t="shared" si="18"/>
        <v>0.72562302183916261</v>
      </c>
      <c r="I78" s="49">
        <f t="shared" si="19"/>
        <v>100</v>
      </c>
      <c r="J78" s="50">
        <f t="shared" si="20"/>
        <v>30.245549632751729</v>
      </c>
      <c r="K78" s="51">
        <f t="shared" si="21"/>
        <v>100</v>
      </c>
    </row>
    <row r="79" spans="1:11" ht="22.5" x14ac:dyDescent="0.2">
      <c r="A79" s="34" t="s">
        <v>102</v>
      </c>
      <c r="B79" s="35" t="s">
        <v>103</v>
      </c>
      <c r="C79" s="64">
        <v>176569523</v>
      </c>
      <c r="D79" s="64">
        <v>0</v>
      </c>
      <c r="E79" s="64">
        <v>0</v>
      </c>
      <c r="F79" s="64">
        <v>0</v>
      </c>
      <c r="G79" s="64">
        <v>0</v>
      </c>
      <c r="H79" s="37">
        <f t="shared" si="18"/>
        <v>0</v>
      </c>
      <c r="I79" s="37">
        <v>0</v>
      </c>
      <c r="J79" s="37">
        <v>0</v>
      </c>
      <c r="K79" s="65">
        <v>0</v>
      </c>
    </row>
    <row r="80" spans="1:11" ht="37.5" customHeight="1" x14ac:dyDescent="0.2">
      <c r="A80" s="34" t="s">
        <v>104</v>
      </c>
      <c r="B80" s="35" t="s">
        <v>105</v>
      </c>
      <c r="C80" s="64">
        <v>1302452</v>
      </c>
      <c r="D80" s="64">
        <v>1290680</v>
      </c>
      <c r="E80" s="64">
        <v>1290680</v>
      </c>
      <c r="F80" s="64">
        <v>390373.26</v>
      </c>
      <c r="G80" s="64">
        <v>390373.26</v>
      </c>
      <c r="H80" s="37">
        <f t="shared" si="18"/>
        <v>99.096166307856265</v>
      </c>
      <c r="I80" s="37">
        <f t="shared" si="19"/>
        <v>100</v>
      </c>
      <c r="J80" s="38">
        <f t="shared" si="20"/>
        <v>30.245549632751729</v>
      </c>
      <c r="K80" s="39">
        <f t="shared" si="21"/>
        <v>100</v>
      </c>
    </row>
    <row r="81" spans="1:11" ht="22.5" x14ac:dyDescent="0.2">
      <c r="A81" s="46" t="s">
        <v>106</v>
      </c>
      <c r="B81" s="47" t="s">
        <v>107</v>
      </c>
      <c r="C81" s="48">
        <f>C82</f>
        <v>116985318</v>
      </c>
      <c r="D81" s="48">
        <v>106235318</v>
      </c>
      <c r="E81" s="48">
        <v>3312100</v>
      </c>
      <c r="F81" s="48">
        <v>3312100</v>
      </c>
      <c r="G81" s="48">
        <v>3312100</v>
      </c>
      <c r="H81" s="49">
        <f t="shared" si="18"/>
        <v>90.810812686768088</v>
      </c>
      <c r="I81" s="49">
        <f t="shared" si="19"/>
        <v>3.117701403218843</v>
      </c>
      <c r="J81" s="50">
        <f t="shared" si="20"/>
        <v>100</v>
      </c>
      <c r="K81" s="51">
        <f t="shared" si="21"/>
        <v>100</v>
      </c>
    </row>
    <row r="82" spans="1:11" ht="33.75" x14ac:dyDescent="0.2">
      <c r="A82" s="34" t="s">
        <v>108</v>
      </c>
      <c r="B82" s="35" t="s">
        <v>109</v>
      </c>
      <c r="C82" s="64">
        <v>116985318</v>
      </c>
      <c r="D82" s="64">
        <v>106235318</v>
      </c>
      <c r="E82" s="64">
        <v>3312100</v>
      </c>
      <c r="F82" s="64">
        <v>3312100</v>
      </c>
      <c r="G82" s="64">
        <v>3312100</v>
      </c>
      <c r="H82" s="37">
        <f t="shared" si="18"/>
        <v>90.810812686768088</v>
      </c>
      <c r="I82" s="37">
        <f t="shared" si="19"/>
        <v>3.117701403218843</v>
      </c>
      <c r="J82" s="38">
        <f t="shared" si="20"/>
        <v>100</v>
      </c>
      <c r="K82" s="39">
        <f t="shared" si="21"/>
        <v>100</v>
      </c>
    </row>
    <row r="83" spans="1:11" ht="22.5" x14ac:dyDescent="0.2">
      <c r="A83" s="40" t="s">
        <v>110</v>
      </c>
      <c r="B83" s="41" t="s">
        <v>111</v>
      </c>
      <c r="C83" s="42">
        <f>C84</f>
        <v>3100000000</v>
      </c>
      <c r="D83" s="42">
        <v>2000000000</v>
      </c>
      <c r="E83" s="42">
        <v>1950000000</v>
      </c>
      <c r="F83" s="42">
        <v>1175613873.1300001</v>
      </c>
      <c r="G83" s="42">
        <v>1175613873.1199999</v>
      </c>
      <c r="H83" s="43">
        <f t="shared" si="18"/>
        <v>64.516129032258064</v>
      </c>
      <c r="I83" s="43">
        <f t="shared" si="19"/>
        <v>97.5</v>
      </c>
      <c r="J83" s="44">
        <f t="shared" si="20"/>
        <v>60.28789092974359</v>
      </c>
      <c r="K83" s="45">
        <f t="shared" si="21"/>
        <v>99.999999999149352</v>
      </c>
    </row>
    <row r="84" spans="1:11" ht="33.75" x14ac:dyDescent="0.2">
      <c r="A84" s="40" t="s">
        <v>112</v>
      </c>
      <c r="B84" s="41" t="s">
        <v>113</v>
      </c>
      <c r="C84" s="42">
        <f>C85+C87</f>
        <v>3100000000</v>
      </c>
      <c r="D84" s="42">
        <v>2000000000</v>
      </c>
      <c r="E84" s="42">
        <v>1950000000</v>
      </c>
      <c r="F84" s="42">
        <v>1175613873.1300001</v>
      </c>
      <c r="G84" s="42">
        <v>1175613873.1199999</v>
      </c>
      <c r="H84" s="43">
        <f t="shared" si="18"/>
        <v>64.516129032258064</v>
      </c>
      <c r="I84" s="43">
        <f t="shared" si="19"/>
        <v>97.5</v>
      </c>
      <c r="J84" s="44">
        <f t="shared" si="20"/>
        <v>60.28789092974359</v>
      </c>
      <c r="K84" s="45">
        <f t="shared" si="21"/>
        <v>99.999999999149352</v>
      </c>
    </row>
    <row r="85" spans="1:11" ht="22.5" x14ac:dyDescent="0.2">
      <c r="A85" s="46" t="s">
        <v>114</v>
      </c>
      <c r="B85" s="47" t="s">
        <v>115</v>
      </c>
      <c r="C85" s="48">
        <f>C86</f>
        <v>900000000</v>
      </c>
      <c r="D85" s="48">
        <v>900000000</v>
      </c>
      <c r="E85" s="48">
        <v>850000000</v>
      </c>
      <c r="F85" s="48">
        <v>75613873.129999995</v>
      </c>
      <c r="G85" s="48">
        <v>75613873.120000005</v>
      </c>
      <c r="H85" s="49">
        <f t="shared" si="18"/>
        <v>100</v>
      </c>
      <c r="I85" s="49">
        <f t="shared" si="19"/>
        <v>94.444444444444443</v>
      </c>
      <c r="J85" s="50">
        <f t="shared" si="20"/>
        <v>8.8957497799999992</v>
      </c>
      <c r="K85" s="51">
        <f t="shared" si="21"/>
        <v>99.999999986774924</v>
      </c>
    </row>
    <row r="86" spans="1:11" ht="23.25" thickBot="1" x14ac:dyDescent="0.25">
      <c r="A86" s="52" t="s">
        <v>116</v>
      </c>
      <c r="B86" s="53" t="s">
        <v>117</v>
      </c>
      <c r="C86" s="54">
        <v>900000000</v>
      </c>
      <c r="D86" s="54">
        <v>900000000</v>
      </c>
      <c r="E86" s="54">
        <v>850000000</v>
      </c>
      <c r="F86" s="54">
        <v>75613873.129999995</v>
      </c>
      <c r="G86" s="54">
        <v>75613873.120000005</v>
      </c>
      <c r="H86" s="55">
        <f t="shared" si="18"/>
        <v>100</v>
      </c>
      <c r="I86" s="55">
        <f t="shared" si="19"/>
        <v>94.444444444444443</v>
      </c>
      <c r="J86" s="56">
        <f t="shared" si="20"/>
        <v>8.8957497799999992</v>
      </c>
      <c r="K86" s="57">
        <f t="shared" si="21"/>
        <v>99.999999986774924</v>
      </c>
    </row>
    <row r="87" spans="1:11" ht="33.75" x14ac:dyDescent="0.2">
      <c r="A87" s="68" t="s">
        <v>118</v>
      </c>
      <c r="B87" s="69" t="s">
        <v>119</v>
      </c>
      <c r="C87" s="70">
        <f>C88</f>
        <v>2200000000</v>
      </c>
      <c r="D87" s="70">
        <v>1100000000</v>
      </c>
      <c r="E87" s="70">
        <v>1100000000</v>
      </c>
      <c r="F87" s="70">
        <v>1100000000</v>
      </c>
      <c r="G87" s="70">
        <v>1100000000</v>
      </c>
      <c r="H87" s="71">
        <f t="shared" si="18"/>
        <v>50</v>
      </c>
      <c r="I87" s="71">
        <f t="shared" si="19"/>
        <v>100</v>
      </c>
      <c r="J87" s="72">
        <f t="shared" si="20"/>
        <v>100</v>
      </c>
      <c r="K87" s="73">
        <f t="shared" si="21"/>
        <v>100</v>
      </c>
    </row>
    <row r="88" spans="1:11" ht="22.5" x14ac:dyDescent="0.2">
      <c r="A88" s="34" t="s">
        <v>120</v>
      </c>
      <c r="B88" s="35" t="s">
        <v>121</v>
      </c>
      <c r="C88" s="64">
        <v>2200000000</v>
      </c>
      <c r="D88" s="64">
        <v>1100000000</v>
      </c>
      <c r="E88" s="64">
        <v>1100000000</v>
      </c>
      <c r="F88" s="64">
        <v>1100000000</v>
      </c>
      <c r="G88" s="64">
        <v>1100000000</v>
      </c>
      <c r="H88" s="37">
        <f t="shared" si="18"/>
        <v>50</v>
      </c>
      <c r="I88" s="37">
        <f t="shared" si="19"/>
        <v>100</v>
      </c>
      <c r="J88" s="38">
        <f t="shared" si="20"/>
        <v>100</v>
      </c>
      <c r="K88" s="39">
        <f t="shared" si="21"/>
        <v>100</v>
      </c>
    </row>
    <row r="89" spans="1:11" ht="29.25" customHeight="1" x14ac:dyDescent="0.2">
      <c r="A89" s="40" t="s">
        <v>122</v>
      </c>
      <c r="B89" s="41" t="s">
        <v>123</v>
      </c>
      <c r="C89" s="42">
        <f>C90</f>
        <v>937524971</v>
      </c>
      <c r="D89" s="42">
        <v>52200000</v>
      </c>
      <c r="E89" s="42">
        <v>52200000</v>
      </c>
      <c r="F89" s="42">
        <v>0</v>
      </c>
      <c r="G89" s="42">
        <v>0</v>
      </c>
      <c r="H89" s="43">
        <f t="shared" si="18"/>
        <v>5.5678516961869811</v>
      </c>
      <c r="I89" s="43">
        <f t="shared" si="19"/>
        <v>100</v>
      </c>
      <c r="J89" s="44">
        <f t="shared" si="20"/>
        <v>0</v>
      </c>
      <c r="K89" s="74">
        <v>0</v>
      </c>
    </row>
    <row r="90" spans="1:11" ht="33.75" x14ac:dyDescent="0.2">
      <c r="A90" s="40" t="s">
        <v>124</v>
      </c>
      <c r="B90" s="41" t="s">
        <v>125</v>
      </c>
      <c r="C90" s="42">
        <f>C91</f>
        <v>937524971</v>
      </c>
      <c r="D90" s="42">
        <v>52200000</v>
      </c>
      <c r="E90" s="42">
        <v>52200000</v>
      </c>
      <c r="F90" s="42">
        <v>0</v>
      </c>
      <c r="G90" s="42">
        <v>0</v>
      </c>
      <c r="H90" s="43">
        <f t="shared" si="18"/>
        <v>5.5678516961869811</v>
      </c>
      <c r="I90" s="43">
        <f t="shared" si="19"/>
        <v>100</v>
      </c>
      <c r="J90" s="44">
        <f t="shared" si="20"/>
        <v>0</v>
      </c>
      <c r="K90" s="74">
        <v>0</v>
      </c>
    </row>
    <row r="91" spans="1:11" ht="33.75" x14ac:dyDescent="0.2">
      <c r="A91" s="46" t="s">
        <v>126</v>
      </c>
      <c r="B91" s="47" t="s">
        <v>127</v>
      </c>
      <c r="C91" s="48">
        <f>C92</f>
        <v>937524971</v>
      </c>
      <c r="D91" s="48">
        <v>52200000</v>
      </c>
      <c r="E91" s="48">
        <v>52200000</v>
      </c>
      <c r="F91" s="48">
        <v>0</v>
      </c>
      <c r="G91" s="48">
        <v>0</v>
      </c>
      <c r="H91" s="49">
        <f t="shared" si="18"/>
        <v>5.5678516961869811</v>
      </c>
      <c r="I91" s="49">
        <f t="shared" si="19"/>
        <v>100</v>
      </c>
      <c r="J91" s="50">
        <f t="shared" si="20"/>
        <v>0</v>
      </c>
      <c r="K91" s="75">
        <v>0</v>
      </c>
    </row>
    <row r="92" spans="1:11" x14ac:dyDescent="0.2">
      <c r="A92" s="34" t="s">
        <v>128</v>
      </c>
      <c r="B92" s="35" t="s">
        <v>85</v>
      </c>
      <c r="C92" s="64">
        <v>937524971</v>
      </c>
      <c r="D92" s="64">
        <v>52200000</v>
      </c>
      <c r="E92" s="64">
        <v>52200000</v>
      </c>
      <c r="F92" s="64">
        <v>0</v>
      </c>
      <c r="G92" s="64">
        <v>0</v>
      </c>
      <c r="H92" s="37">
        <f t="shared" si="18"/>
        <v>5.5678516961869811</v>
      </c>
      <c r="I92" s="37">
        <f t="shared" si="19"/>
        <v>100</v>
      </c>
      <c r="J92" s="38">
        <f t="shared" si="20"/>
        <v>0</v>
      </c>
      <c r="K92" s="65">
        <v>0</v>
      </c>
    </row>
    <row r="93" spans="1:11" x14ac:dyDescent="0.2">
      <c r="A93" s="40" t="s">
        <v>129</v>
      </c>
      <c r="B93" s="41" t="s">
        <v>130</v>
      </c>
      <c r="C93" s="42">
        <f>C94+C112</f>
        <v>12866368418</v>
      </c>
      <c r="D93" s="42">
        <v>10635791591</v>
      </c>
      <c r="E93" s="42">
        <v>8491893864</v>
      </c>
      <c r="F93" s="42">
        <v>5607065635.3000002</v>
      </c>
      <c r="G93" s="42">
        <v>5592432300.3000002</v>
      </c>
      <c r="H93" s="43">
        <f t="shared" si="18"/>
        <v>82.663508812016985</v>
      </c>
      <c r="I93" s="43">
        <f t="shared" si="19"/>
        <v>79.842612478283556</v>
      </c>
      <c r="J93" s="44">
        <f t="shared" si="20"/>
        <v>66.028446953043556</v>
      </c>
      <c r="K93" s="45">
        <f t="shared" si="21"/>
        <v>99.739019730607865</v>
      </c>
    </row>
    <row r="94" spans="1:11" ht="22.5" x14ac:dyDescent="0.2">
      <c r="A94" s="40" t="s">
        <v>131</v>
      </c>
      <c r="B94" s="41" t="s">
        <v>132</v>
      </c>
      <c r="C94" s="42">
        <f>C95+C98+C100</f>
        <v>2741042695</v>
      </c>
      <c r="D94" s="42">
        <v>1391080984</v>
      </c>
      <c r="E94" s="42">
        <v>1351035925</v>
      </c>
      <c r="F94" s="42">
        <v>1351035925</v>
      </c>
      <c r="G94" s="42">
        <v>1336402590</v>
      </c>
      <c r="H94" s="43">
        <f t="shared" si="18"/>
        <v>50.750066262649007</v>
      </c>
      <c r="I94" s="43">
        <f t="shared" si="19"/>
        <v>97.121299229836936</v>
      </c>
      <c r="J94" s="44">
        <f t="shared" si="20"/>
        <v>100</v>
      </c>
      <c r="K94" s="45">
        <f t="shared" si="21"/>
        <v>98.916880393095397</v>
      </c>
    </row>
    <row r="95" spans="1:11" ht="33.75" x14ac:dyDescent="0.2">
      <c r="A95" s="46" t="s">
        <v>133</v>
      </c>
      <c r="B95" s="47" t="s">
        <v>134</v>
      </c>
      <c r="C95" s="48">
        <f>C96+C97</f>
        <v>467051757</v>
      </c>
      <c r="D95" s="48">
        <v>38280860</v>
      </c>
      <c r="E95" s="48">
        <v>38280860</v>
      </c>
      <c r="F95" s="48">
        <v>38280860</v>
      </c>
      <c r="G95" s="48">
        <v>38280860</v>
      </c>
      <c r="H95" s="49">
        <f t="shared" si="18"/>
        <v>8.1962779127282026</v>
      </c>
      <c r="I95" s="49">
        <f t="shared" si="19"/>
        <v>100</v>
      </c>
      <c r="J95" s="50">
        <f t="shared" si="20"/>
        <v>100</v>
      </c>
      <c r="K95" s="51">
        <f t="shared" si="21"/>
        <v>100</v>
      </c>
    </row>
    <row r="96" spans="1:11" ht="22.5" x14ac:dyDescent="0.2">
      <c r="A96" s="34" t="s">
        <v>135</v>
      </c>
      <c r="B96" s="35" t="s">
        <v>9</v>
      </c>
      <c r="C96" s="64">
        <v>428770897</v>
      </c>
      <c r="D96" s="64">
        <v>0</v>
      </c>
      <c r="E96" s="64">
        <v>0</v>
      </c>
      <c r="F96" s="64">
        <v>0</v>
      </c>
      <c r="G96" s="64">
        <v>0</v>
      </c>
      <c r="H96" s="37">
        <f t="shared" si="18"/>
        <v>0</v>
      </c>
      <c r="I96" s="37">
        <v>0</v>
      </c>
      <c r="J96" s="37">
        <v>0</v>
      </c>
      <c r="K96" s="65">
        <v>0</v>
      </c>
    </row>
    <row r="97" spans="1:11" x14ac:dyDescent="0.2">
      <c r="A97" s="34" t="s">
        <v>136</v>
      </c>
      <c r="B97" s="35" t="s">
        <v>19</v>
      </c>
      <c r="C97" s="64">
        <v>38280860</v>
      </c>
      <c r="D97" s="64">
        <v>38280860</v>
      </c>
      <c r="E97" s="64">
        <v>38280860</v>
      </c>
      <c r="F97" s="64">
        <v>38280860</v>
      </c>
      <c r="G97" s="64">
        <v>38280860</v>
      </c>
      <c r="H97" s="37">
        <f t="shared" si="18"/>
        <v>100</v>
      </c>
      <c r="I97" s="37">
        <f t="shared" si="19"/>
        <v>100</v>
      </c>
      <c r="J97" s="38">
        <f t="shared" si="20"/>
        <v>100</v>
      </c>
      <c r="K97" s="39">
        <f t="shared" si="21"/>
        <v>100</v>
      </c>
    </row>
    <row r="98" spans="1:11" ht="22.5" x14ac:dyDescent="0.2">
      <c r="A98" s="46" t="s">
        <v>137</v>
      </c>
      <c r="B98" s="47" t="s">
        <v>138</v>
      </c>
      <c r="C98" s="48">
        <f>C99</f>
        <v>400000000</v>
      </c>
      <c r="D98" s="48">
        <v>292969614</v>
      </c>
      <c r="E98" s="48">
        <v>257824555</v>
      </c>
      <c r="F98" s="48">
        <v>257824555</v>
      </c>
      <c r="G98" s="48">
        <v>243191220</v>
      </c>
      <c r="H98" s="49">
        <f t="shared" si="18"/>
        <v>73.242403499999995</v>
      </c>
      <c r="I98" s="49">
        <f t="shared" si="19"/>
        <v>88.003855239403777</v>
      </c>
      <c r="J98" s="50">
        <f t="shared" si="20"/>
        <v>100</v>
      </c>
      <c r="K98" s="51">
        <f t="shared" si="21"/>
        <v>94.324305146187498</v>
      </c>
    </row>
    <row r="99" spans="1:11" x14ac:dyDescent="0.2">
      <c r="A99" s="34" t="s">
        <v>139</v>
      </c>
      <c r="B99" s="35" t="s">
        <v>47</v>
      </c>
      <c r="C99" s="64">
        <v>400000000</v>
      </c>
      <c r="D99" s="64">
        <v>292969614</v>
      </c>
      <c r="E99" s="64">
        <v>257824555</v>
      </c>
      <c r="F99" s="64">
        <v>257824555</v>
      </c>
      <c r="G99" s="64">
        <v>243191220</v>
      </c>
      <c r="H99" s="37">
        <f t="shared" si="18"/>
        <v>73.242403499999995</v>
      </c>
      <c r="I99" s="37">
        <f t="shared" si="19"/>
        <v>88.003855239403777</v>
      </c>
      <c r="J99" s="38">
        <f t="shared" si="20"/>
        <v>100</v>
      </c>
      <c r="K99" s="39">
        <f t="shared" si="21"/>
        <v>94.324305146187498</v>
      </c>
    </row>
    <row r="100" spans="1:11" x14ac:dyDescent="0.2">
      <c r="A100" s="46" t="s">
        <v>140</v>
      </c>
      <c r="B100" s="47" t="s">
        <v>141</v>
      </c>
      <c r="C100" s="48">
        <f>C101+C102+C103+C104+C105+C106+C107+C108+C109+C110+C111</f>
        <v>1873990938</v>
      </c>
      <c r="D100" s="48">
        <v>1059830510</v>
      </c>
      <c r="E100" s="48">
        <v>1054930510</v>
      </c>
      <c r="F100" s="48">
        <v>1054930510</v>
      </c>
      <c r="G100" s="48">
        <v>1054930510</v>
      </c>
      <c r="H100" s="49">
        <f t="shared" si="18"/>
        <v>56.554729721964115</v>
      </c>
      <c r="I100" s="49">
        <f t="shared" si="19"/>
        <v>99.53766192294276</v>
      </c>
      <c r="J100" s="50">
        <f t="shared" si="20"/>
        <v>100</v>
      </c>
      <c r="K100" s="51">
        <f t="shared" si="21"/>
        <v>100</v>
      </c>
    </row>
    <row r="101" spans="1:11" x14ac:dyDescent="0.2">
      <c r="A101" s="34" t="s">
        <v>142</v>
      </c>
      <c r="B101" s="35" t="s">
        <v>143</v>
      </c>
      <c r="C101" s="64">
        <v>36838000</v>
      </c>
      <c r="D101" s="64">
        <v>16893567</v>
      </c>
      <c r="E101" s="64">
        <v>16893567</v>
      </c>
      <c r="F101" s="64">
        <v>16893567</v>
      </c>
      <c r="G101" s="64">
        <v>16893567</v>
      </c>
      <c r="H101" s="37">
        <f t="shared" si="18"/>
        <v>45.859077582930666</v>
      </c>
      <c r="I101" s="37">
        <f t="shared" si="19"/>
        <v>100</v>
      </c>
      <c r="J101" s="38">
        <f t="shared" si="20"/>
        <v>100</v>
      </c>
      <c r="K101" s="39">
        <f t="shared" si="21"/>
        <v>100</v>
      </c>
    </row>
    <row r="102" spans="1:11" x14ac:dyDescent="0.2">
      <c r="A102" s="34" t="s">
        <v>144</v>
      </c>
      <c r="B102" s="35" t="s">
        <v>145</v>
      </c>
      <c r="C102" s="64">
        <v>291854905</v>
      </c>
      <c r="D102" s="64">
        <v>267202872</v>
      </c>
      <c r="E102" s="64">
        <v>267202872</v>
      </c>
      <c r="F102" s="64">
        <v>267202872</v>
      </c>
      <c r="G102" s="64">
        <v>267202872</v>
      </c>
      <c r="H102" s="37">
        <f t="shared" si="18"/>
        <v>91.553325787003644</v>
      </c>
      <c r="I102" s="37">
        <f t="shared" si="19"/>
        <v>100</v>
      </c>
      <c r="J102" s="38">
        <f t="shared" si="20"/>
        <v>100</v>
      </c>
      <c r="K102" s="39">
        <f t="shared" si="21"/>
        <v>100</v>
      </c>
    </row>
    <row r="103" spans="1:11" x14ac:dyDescent="0.2">
      <c r="A103" s="34" t="s">
        <v>146</v>
      </c>
      <c r="B103" s="35" t="s">
        <v>147</v>
      </c>
      <c r="C103" s="64">
        <v>20000000</v>
      </c>
      <c r="D103" s="64">
        <v>5075518</v>
      </c>
      <c r="E103" s="64">
        <v>5075518</v>
      </c>
      <c r="F103" s="64">
        <v>5075518</v>
      </c>
      <c r="G103" s="64">
        <v>5075518</v>
      </c>
      <c r="H103" s="37">
        <f t="shared" si="18"/>
        <v>25.377590000000001</v>
      </c>
      <c r="I103" s="37">
        <f t="shared" si="19"/>
        <v>100</v>
      </c>
      <c r="J103" s="38">
        <f t="shared" si="20"/>
        <v>100</v>
      </c>
      <c r="K103" s="39">
        <f t="shared" si="21"/>
        <v>100</v>
      </c>
    </row>
    <row r="104" spans="1:11" x14ac:dyDescent="0.2">
      <c r="A104" s="34" t="s">
        <v>148</v>
      </c>
      <c r="B104" s="35" t="s">
        <v>149</v>
      </c>
      <c r="C104" s="64">
        <v>241662899</v>
      </c>
      <c r="D104" s="64">
        <v>295046</v>
      </c>
      <c r="E104" s="64">
        <v>295046</v>
      </c>
      <c r="F104" s="64">
        <v>295046</v>
      </c>
      <c r="G104" s="64">
        <v>295046</v>
      </c>
      <c r="H104" s="37">
        <f t="shared" si="18"/>
        <v>0.12208990342369434</v>
      </c>
      <c r="I104" s="37">
        <f t="shared" si="19"/>
        <v>100</v>
      </c>
      <c r="J104" s="38">
        <f t="shared" si="20"/>
        <v>100</v>
      </c>
      <c r="K104" s="39">
        <f t="shared" si="21"/>
        <v>100</v>
      </c>
    </row>
    <row r="105" spans="1:11" x14ac:dyDescent="0.2">
      <c r="A105" s="34" t="s">
        <v>150</v>
      </c>
      <c r="B105" s="35" t="s">
        <v>151</v>
      </c>
      <c r="C105" s="64">
        <v>133287525</v>
      </c>
      <c r="D105" s="64">
        <v>0</v>
      </c>
      <c r="E105" s="64">
        <v>0</v>
      </c>
      <c r="F105" s="64">
        <v>0</v>
      </c>
      <c r="G105" s="64">
        <v>0</v>
      </c>
      <c r="H105" s="37">
        <f t="shared" si="18"/>
        <v>0</v>
      </c>
      <c r="I105" s="37">
        <v>0</v>
      </c>
      <c r="J105" s="37">
        <v>0</v>
      </c>
      <c r="K105" s="65">
        <v>0</v>
      </c>
    </row>
    <row r="106" spans="1:11" ht="22.5" x14ac:dyDescent="0.2">
      <c r="A106" s="34" t="s">
        <v>152</v>
      </c>
      <c r="B106" s="35" t="s">
        <v>153</v>
      </c>
      <c r="C106" s="64">
        <v>100000000</v>
      </c>
      <c r="D106" s="64">
        <v>13597412</v>
      </c>
      <c r="E106" s="64">
        <v>8697412</v>
      </c>
      <c r="F106" s="64">
        <v>8697412</v>
      </c>
      <c r="G106" s="64">
        <v>8697412</v>
      </c>
      <c r="H106" s="37">
        <f t="shared" si="18"/>
        <v>13.597412</v>
      </c>
      <c r="I106" s="37">
        <f t="shared" si="19"/>
        <v>63.963730745232994</v>
      </c>
      <c r="J106" s="38">
        <f t="shared" si="20"/>
        <v>100</v>
      </c>
      <c r="K106" s="39">
        <f t="shared" si="21"/>
        <v>100</v>
      </c>
    </row>
    <row r="107" spans="1:11" ht="22.5" x14ac:dyDescent="0.2">
      <c r="A107" s="34" t="s">
        <v>154</v>
      </c>
      <c r="B107" s="35" t="s">
        <v>155</v>
      </c>
      <c r="C107" s="64">
        <v>248683237</v>
      </c>
      <c r="D107" s="64">
        <v>248683237</v>
      </c>
      <c r="E107" s="64">
        <v>248683237</v>
      </c>
      <c r="F107" s="64">
        <v>248683237</v>
      </c>
      <c r="G107" s="64">
        <v>248683237</v>
      </c>
      <c r="H107" s="37">
        <f t="shared" si="18"/>
        <v>100</v>
      </c>
      <c r="I107" s="37">
        <f t="shared" si="19"/>
        <v>100</v>
      </c>
      <c r="J107" s="38">
        <f t="shared" si="20"/>
        <v>100</v>
      </c>
      <c r="K107" s="39">
        <f t="shared" si="21"/>
        <v>100</v>
      </c>
    </row>
    <row r="108" spans="1:11" x14ac:dyDescent="0.2">
      <c r="A108" s="34" t="s">
        <v>156</v>
      </c>
      <c r="B108" s="35" t="s">
        <v>157</v>
      </c>
      <c r="C108" s="64">
        <v>458319346</v>
      </c>
      <c r="D108" s="64">
        <v>458319346</v>
      </c>
      <c r="E108" s="64">
        <v>458319346</v>
      </c>
      <c r="F108" s="64">
        <v>458319346</v>
      </c>
      <c r="G108" s="64">
        <v>458319346</v>
      </c>
      <c r="H108" s="37">
        <f t="shared" si="18"/>
        <v>100</v>
      </c>
      <c r="I108" s="37">
        <f t="shared" si="19"/>
        <v>100</v>
      </c>
      <c r="J108" s="38">
        <f t="shared" si="20"/>
        <v>100</v>
      </c>
      <c r="K108" s="39">
        <f t="shared" si="21"/>
        <v>100</v>
      </c>
    </row>
    <row r="109" spans="1:11" x14ac:dyDescent="0.2">
      <c r="A109" s="34" t="s">
        <v>158</v>
      </c>
      <c r="B109" s="35" t="s">
        <v>159</v>
      </c>
      <c r="C109" s="64">
        <v>40000000</v>
      </c>
      <c r="D109" s="64">
        <v>39229876</v>
      </c>
      <c r="E109" s="64">
        <v>39229876</v>
      </c>
      <c r="F109" s="64">
        <v>39229876</v>
      </c>
      <c r="G109" s="64">
        <v>39229876</v>
      </c>
      <c r="H109" s="37">
        <f t="shared" si="18"/>
        <v>98.074690000000004</v>
      </c>
      <c r="I109" s="37">
        <f t="shared" si="19"/>
        <v>100</v>
      </c>
      <c r="J109" s="38">
        <f t="shared" si="20"/>
        <v>100</v>
      </c>
      <c r="K109" s="39">
        <f t="shared" si="21"/>
        <v>100</v>
      </c>
    </row>
    <row r="110" spans="1:11" ht="22.5" x14ac:dyDescent="0.2">
      <c r="A110" s="34" t="s">
        <v>160</v>
      </c>
      <c r="B110" s="35" t="s">
        <v>161</v>
      </c>
      <c r="C110" s="64">
        <v>31720835</v>
      </c>
      <c r="D110" s="64">
        <v>10533636</v>
      </c>
      <c r="E110" s="64">
        <v>10533636</v>
      </c>
      <c r="F110" s="64">
        <v>10533636</v>
      </c>
      <c r="G110" s="64">
        <v>10533636</v>
      </c>
      <c r="H110" s="37">
        <f t="shared" si="18"/>
        <v>33.207309958896104</v>
      </c>
      <c r="I110" s="37">
        <f t="shared" si="19"/>
        <v>100</v>
      </c>
      <c r="J110" s="38">
        <f t="shared" si="20"/>
        <v>100</v>
      </c>
      <c r="K110" s="39">
        <f t="shared" si="21"/>
        <v>100</v>
      </c>
    </row>
    <row r="111" spans="1:11" ht="16.5" customHeight="1" thickBot="1" x14ac:dyDescent="0.25">
      <c r="A111" s="52" t="s">
        <v>162</v>
      </c>
      <c r="B111" s="53" t="s">
        <v>163</v>
      </c>
      <c r="C111" s="54">
        <v>271624191</v>
      </c>
      <c r="D111" s="54">
        <v>0</v>
      </c>
      <c r="E111" s="54">
        <v>0</v>
      </c>
      <c r="F111" s="54">
        <v>0</v>
      </c>
      <c r="G111" s="54">
        <v>0</v>
      </c>
      <c r="H111" s="55">
        <f t="shared" si="18"/>
        <v>0</v>
      </c>
      <c r="I111" s="55">
        <v>0</v>
      </c>
      <c r="J111" s="55">
        <v>0</v>
      </c>
      <c r="K111" s="67">
        <v>0</v>
      </c>
    </row>
    <row r="112" spans="1:11" ht="22.5" x14ac:dyDescent="0.2">
      <c r="A112" s="76" t="s">
        <v>164</v>
      </c>
      <c r="B112" s="77" t="s">
        <v>165</v>
      </c>
      <c r="C112" s="78">
        <f>C113+C122+C126+C135</f>
        <v>10125325723</v>
      </c>
      <c r="D112" s="78">
        <v>9244710607</v>
      </c>
      <c r="E112" s="78">
        <v>7140857939</v>
      </c>
      <c r="F112" s="78">
        <v>4256029710.3000002</v>
      </c>
      <c r="G112" s="78">
        <v>4256029710.3000002</v>
      </c>
      <c r="H112" s="79">
        <f t="shared" si="18"/>
        <v>91.302846544485433</v>
      </c>
      <c r="I112" s="79">
        <f t="shared" si="19"/>
        <v>77.242633572467</v>
      </c>
      <c r="J112" s="80">
        <f t="shared" si="20"/>
        <v>59.601097608392017</v>
      </c>
      <c r="K112" s="81">
        <f t="shared" si="21"/>
        <v>100</v>
      </c>
    </row>
    <row r="113" spans="1:11" ht="22.5" x14ac:dyDescent="0.2">
      <c r="A113" s="46" t="s">
        <v>166</v>
      </c>
      <c r="B113" s="47" t="s">
        <v>167</v>
      </c>
      <c r="C113" s="48">
        <f>C114+C115+C116+C117+C118+C119+C120+C121</f>
        <v>7374113303</v>
      </c>
      <c r="D113" s="48">
        <v>7273460452</v>
      </c>
      <c r="E113" s="48">
        <v>5625186517</v>
      </c>
      <c r="F113" s="48">
        <v>3402836782.9899998</v>
      </c>
      <c r="G113" s="48">
        <v>3402836782.9899998</v>
      </c>
      <c r="H113" s="49">
        <f t="shared" si="18"/>
        <v>98.635051471760661</v>
      </c>
      <c r="I113" s="49">
        <f t="shared" si="19"/>
        <v>77.338517946478007</v>
      </c>
      <c r="J113" s="50">
        <f t="shared" si="20"/>
        <v>60.492870284500114</v>
      </c>
      <c r="K113" s="51">
        <f t="shared" si="21"/>
        <v>100</v>
      </c>
    </row>
    <row r="114" spans="1:11" ht="22.5" x14ac:dyDescent="0.2">
      <c r="A114" s="34" t="s">
        <v>168</v>
      </c>
      <c r="B114" s="35" t="s">
        <v>169</v>
      </c>
      <c r="C114" s="64">
        <v>562569017</v>
      </c>
      <c r="D114" s="64">
        <v>562569017</v>
      </c>
      <c r="E114" s="64">
        <v>522569017</v>
      </c>
      <c r="F114" s="64">
        <v>139837647.61000001</v>
      </c>
      <c r="G114" s="64">
        <v>139837647.61000001</v>
      </c>
      <c r="H114" s="37">
        <f t="shared" si="18"/>
        <v>100</v>
      </c>
      <c r="I114" s="37">
        <f t="shared" si="19"/>
        <v>92.889761293057489</v>
      </c>
      <c r="J114" s="38">
        <f t="shared" si="20"/>
        <v>26.759651464372986</v>
      </c>
      <c r="K114" s="39">
        <f t="shared" si="21"/>
        <v>100</v>
      </c>
    </row>
    <row r="115" spans="1:11" x14ac:dyDescent="0.2">
      <c r="A115" s="34" t="s">
        <v>170</v>
      </c>
      <c r="B115" s="35" t="s">
        <v>171</v>
      </c>
      <c r="C115" s="64">
        <v>190000000</v>
      </c>
      <c r="D115" s="64">
        <v>190000000</v>
      </c>
      <c r="E115" s="64">
        <v>190000000</v>
      </c>
      <c r="F115" s="64">
        <v>50699081</v>
      </c>
      <c r="G115" s="64">
        <v>50699081</v>
      </c>
      <c r="H115" s="37">
        <f t="shared" si="18"/>
        <v>100</v>
      </c>
      <c r="I115" s="37">
        <f t="shared" si="19"/>
        <v>100</v>
      </c>
      <c r="J115" s="38">
        <f t="shared" si="20"/>
        <v>26.683726842105266</v>
      </c>
      <c r="K115" s="39">
        <f t="shared" si="21"/>
        <v>100</v>
      </c>
    </row>
    <row r="116" spans="1:11" x14ac:dyDescent="0.2">
      <c r="A116" s="34" t="s">
        <v>172</v>
      </c>
      <c r="B116" s="35" t="s">
        <v>173</v>
      </c>
      <c r="C116" s="64">
        <v>2908955708</v>
      </c>
      <c r="D116" s="64">
        <v>2906020660</v>
      </c>
      <c r="E116" s="64">
        <v>1861740553</v>
      </c>
      <c r="F116" s="64">
        <v>1224575167</v>
      </c>
      <c r="G116" s="64">
        <v>1224575167</v>
      </c>
      <c r="H116" s="37">
        <f t="shared" si="18"/>
        <v>99.899103035775752</v>
      </c>
      <c r="I116" s="37">
        <f t="shared" si="19"/>
        <v>64.064945532768519</v>
      </c>
      <c r="J116" s="38">
        <f t="shared" si="20"/>
        <v>65.775822792640213</v>
      </c>
      <c r="K116" s="39">
        <f t="shared" si="21"/>
        <v>100</v>
      </c>
    </row>
    <row r="117" spans="1:11" ht="15.75" customHeight="1" x14ac:dyDescent="0.2">
      <c r="A117" s="34" t="s">
        <v>174</v>
      </c>
      <c r="B117" s="35" t="s">
        <v>175</v>
      </c>
      <c r="C117" s="64">
        <v>3150000000</v>
      </c>
      <c r="D117" s="64">
        <v>3130000000</v>
      </c>
      <c r="E117" s="64">
        <v>2650060854</v>
      </c>
      <c r="F117" s="64">
        <v>1782119796</v>
      </c>
      <c r="G117" s="64">
        <v>1782119796</v>
      </c>
      <c r="H117" s="37">
        <f t="shared" si="18"/>
        <v>99.365079365079367</v>
      </c>
      <c r="I117" s="37">
        <f t="shared" si="19"/>
        <v>84.666480958466451</v>
      </c>
      <c r="J117" s="38">
        <f t="shared" si="20"/>
        <v>67.248259348839838</v>
      </c>
      <c r="K117" s="39">
        <f t="shared" si="21"/>
        <v>100</v>
      </c>
    </row>
    <row r="118" spans="1:11" x14ac:dyDescent="0.2">
      <c r="A118" s="34" t="s">
        <v>176</v>
      </c>
      <c r="B118" s="35" t="s">
        <v>177</v>
      </c>
      <c r="C118" s="64">
        <v>184476709</v>
      </c>
      <c r="D118" s="64">
        <v>184476709</v>
      </c>
      <c r="E118" s="64">
        <v>184476709</v>
      </c>
      <c r="F118" s="64">
        <v>65507030</v>
      </c>
      <c r="G118" s="64">
        <v>65507030</v>
      </c>
      <c r="H118" s="37">
        <f t="shared" si="18"/>
        <v>100</v>
      </c>
      <c r="I118" s="37">
        <f t="shared" si="19"/>
        <v>100</v>
      </c>
      <c r="J118" s="38">
        <f t="shared" si="20"/>
        <v>35.50964799572612</v>
      </c>
      <c r="K118" s="39">
        <f t="shared" si="21"/>
        <v>100</v>
      </c>
    </row>
    <row r="119" spans="1:11" x14ac:dyDescent="0.2">
      <c r="A119" s="34" t="s">
        <v>178</v>
      </c>
      <c r="B119" s="35" t="s">
        <v>179</v>
      </c>
      <c r="C119" s="64">
        <v>180000000</v>
      </c>
      <c r="D119" s="64">
        <v>143199384</v>
      </c>
      <c r="E119" s="64">
        <v>140339384</v>
      </c>
      <c r="F119" s="64">
        <v>86431691.689999998</v>
      </c>
      <c r="G119" s="64">
        <v>86431691.689999998</v>
      </c>
      <c r="H119" s="37">
        <f t="shared" si="18"/>
        <v>79.555213333333327</v>
      </c>
      <c r="I119" s="37">
        <f t="shared" si="19"/>
        <v>98.002784704716333</v>
      </c>
      <c r="J119" s="38">
        <f t="shared" si="20"/>
        <v>61.587623678040373</v>
      </c>
      <c r="K119" s="39">
        <f t="shared" si="21"/>
        <v>100</v>
      </c>
    </row>
    <row r="120" spans="1:11" ht="22.5" x14ac:dyDescent="0.2">
      <c r="A120" s="34" t="s">
        <v>180</v>
      </c>
      <c r="B120" s="35" t="s">
        <v>181</v>
      </c>
      <c r="C120" s="64">
        <v>26000000</v>
      </c>
      <c r="D120" s="64">
        <v>26000000</v>
      </c>
      <c r="E120" s="64">
        <v>26000000</v>
      </c>
      <c r="F120" s="64">
        <v>4142075</v>
      </c>
      <c r="G120" s="64">
        <v>4142075</v>
      </c>
      <c r="H120" s="37">
        <f t="shared" si="18"/>
        <v>100</v>
      </c>
      <c r="I120" s="37">
        <f t="shared" si="19"/>
        <v>100</v>
      </c>
      <c r="J120" s="38">
        <f t="shared" si="20"/>
        <v>15.931057692307693</v>
      </c>
      <c r="K120" s="39">
        <f t="shared" si="21"/>
        <v>100</v>
      </c>
    </row>
    <row r="121" spans="1:11" x14ac:dyDescent="0.2">
      <c r="A121" s="34" t="s">
        <v>182</v>
      </c>
      <c r="B121" s="35" t="s">
        <v>81</v>
      </c>
      <c r="C121" s="64">
        <v>172111869</v>
      </c>
      <c r="D121" s="64">
        <v>131194682</v>
      </c>
      <c r="E121" s="64">
        <v>50000000</v>
      </c>
      <c r="F121" s="64">
        <v>49524294.689999998</v>
      </c>
      <c r="G121" s="64">
        <v>49524294.689999998</v>
      </c>
      <c r="H121" s="37">
        <f t="shared" si="18"/>
        <v>76.226400167672338</v>
      </c>
      <c r="I121" s="37">
        <f t="shared" si="19"/>
        <v>38.111300883369651</v>
      </c>
      <c r="J121" s="38">
        <f t="shared" si="20"/>
        <v>99.048589379999996</v>
      </c>
      <c r="K121" s="39">
        <f t="shared" si="21"/>
        <v>100</v>
      </c>
    </row>
    <row r="122" spans="1:11" ht="22.5" x14ac:dyDescent="0.2">
      <c r="A122" s="46" t="s">
        <v>183</v>
      </c>
      <c r="B122" s="47" t="s">
        <v>184</v>
      </c>
      <c r="C122" s="48">
        <f>C123+C124+C125</f>
        <v>1400000000</v>
      </c>
      <c r="D122" s="48">
        <v>1322382093</v>
      </c>
      <c r="E122" s="48">
        <v>1042803262</v>
      </c>
      <c r="F122" s="48">
        <v>508207347.31</v>
      </c>
      <c r="G122" s="48">
        <v>508207347.31</v>
      </c>
      <c r="H122" s="49">
        <f t="shared" si="18"/>
        <v>94.455863785714286</v>
      </c>
      <c r="I122" s="49">
        <f t="shared" si="19"/>
        <v>78.857938830240954</v>
      </c>
      <c r="J122" s="50">
        <f t="shared" si="20"/>
        <v>48.734729342455779</v>
      </c>
      <c r="K122" s="51">
        <f t="shared" si="21"/>
        <v>100</v>
      </c>
    </row>
    <row r="123" spans="1:11" x14ac:dyDescent="0.2">
      <c r="A123" s="34" t="s">
        <v>185</v>
      </c>
      <c r="B123" s="35" t="s">
        <v>85</v>
      </c>
      <c r="C123" s="64">
        <v>1300000000</v>
      </c>
      <c r="D123" s="64">
        <v>1253921538</v>
      </c>
      <c r="E123" s="64">
        <v>1040211307</v>
      </c>
      <c r="F123" s="64">
        <v>505615392.31</v>
      </c>
      <c r="G123" s="64">
        <v>505615392.31</v>
      </c>
      <c r="H123" s="37">
        <f t="shared" si="18"/>
        <v>96.455502923076921</v>
      </c>
      <c r="I123" s="37">
        <f t="shared" si="19"/>
        <v>82.956650434375106</v>
      </c>
      <c r="J123" s="38">
        <f t="shared" si="20"/>
        <v>48.606988686578468</v>
      </c>
      <c r="K123" s="39">
        <f t="shared" si="21"/>
        <v>100</v>
      </c>
    </row>
    <row r="124" spans="1:11" x14ac:dyDescent="0.2">
      <c r="A124" s="34" t="s">
        <v>186</v>
      </c>
      <c r="B124" s="35" t="s">
        <v>187</v>
      </c>
      <c r="C124" s="64">
        <v>65000000</v>
      </c>
      <c r="D124" s="64">
        <v>55144555</v>
      </c>
      <c r="E124" s="64">
        <v>2591955</v>
      </c>
      <c r="F124" s="64">
        <v>2591955</v>
      </c>
      <c r="G124" s="64">
        <v>2591955</v>
      </c>
      <c r="H124" s="37">
        <f t="shared" si="18"/>
        <v>84.83777692307693</v>
      </c>
      <c r="I124" s="37">
        <f t="shared" si="19"/>
        <v>4.7002918057820944</v>
      </c>
      <c r="J124" s="38">
        <f t="shared" si="20"/>
        <v>100</v>
      </c>
      <c r="K124" s="39">
        <f t="shared" si="21"/>
        <v>100</v>
      </c>
    </row>
    <row r="125" spans="1:11" x14ac:dyDescent="0.2">
      <c r="A125" s="34" t="s">
        <v>188</v>
      </c>
      <c r="B125" s="35" t="s">
        <v>189</v>
      </c>
      <c r="C125" s="64">
        <v>35000000</v>
      </c>
      <c r="D125" s="64">
        <v>13316000</v>
      </c>
      <c r="E125" s="64">
        <v>0</v>
      </c>
      <c r="F125" s="64">
        <v>0</v>
      </c>
      <c r="G125" s="64">
        <v>0</v>
      </c>
      <c r="H125" s="37">
        <f t="shared" si="18"/>
        <v>38.04571428571429</v>
      </c>
      <c r="I125" s="37">
        <f t="shared" si="19"/>
        <v>0</v>
      </c>
      <c r="J125" s="37">
        <v>0</v>
      </c>
      <c r="K125" s="65">
        <v>0</v>
      </c>
    </row>
    <row r="126" spans="1:11" ht="22.5" x14ac:dyDescent="0.2">
      <c r="A126" s="46" t="s">
        <v>190</v>
      </c>
      <c r="B126" s="47" t="s">
        <v>191</v>
      </c>
      <c r="C126" s="48">
        <f>C127+C128+C129+C130+C131+C132+C133+C134</f>
        <v>1001212420</v>
      </c>
      <c r="D126" s="48">
        <v>419323062</v>
      </c>
      <c r="E126" s="48">
        <v>343125260</v>
      </c>
      <c r="F126" s="48">
        <v>323813594</v>
      </c>
      <c r="G126" s="48">
        <v>323813594</v>
      </c>
      <c r="H126" s="49">
        <f t="shared" si="18"/>
        <v>41.881528197582682</v>
      </c>
      <c r="I126" s="49">
        <f t="shared" si="19"/>
        <v>81.828377948837925</v>
      </c>
      <c r="J126" s="50">
        <f t="shared" si="20"/>
        <v>94.371832024258424</v>
      </c>
      <c r="K126" s="51">
        <f t="shared" si="21"/>
        <v>100</v>
      </c>
    </row>
    <row r="127" spans="1:11" x14ac:dyDescent="0.2">
      <c r="A127" s="34" t="s">
        <v>192</v>
      </c>
      <c r="B127" s="35" t="s">
        <v>193</v>
      </c>
      <c r="C127" s="64">
        <v>80000000</v>
      </c>
      <c r="D127" s="64">
        <v>27161502</v>
      </c>
      <c r="E127" s="64">
        <v>27161502</v>
      </c>
      <c r="F127" s="64">
        <v>27161502</v>
      </c>
      <c r="G127" s="64">
        <v>27161502</v>
      </c>
      <c r="H127" s="37">
        <f t="shared" si="18"/>
        <v>33.951877500000002</v>
      </c>
      <c r="I127" s="37">
        <f t="shared" si="19"/>
        <v>100</v>
      </c>
      <c r="J127" s="38">
        <f t="shared" si="20"/>
        <v>100</v>
      </c>
      <c r="K127" s="39">
        <f t="shared" si="21"/>
        <v>100</v>
      </c>
    </row>
    <row r="128" spans="1:11" ht="22.5" x14ac:dyDescent="0.2">
      <c r="A128" s="34" t="s">
        <v>194</v>
      </c>
      <c r="B128" s="35" t="s">
        <v>195</v>
      </c>
      <c r="C128" s="64">
        <v>130000000</v>
      </c>
      <c r="D128" s="64">
        <v>57939566</v>
      </c>
      <c r="E128" s="64">
        <v>57939566</v>
      </c>
      <c r="F128" s="64">
        <v>57939566</v>
      </c>
      <c r="G128" s="64">
        <v>57939566</v>
      </c>
      <c r="H128" s="37">
        <f t="shared" si="18"/>
        <v>44.56889692307692</v>
      </c>
      <c r="I128" s="37">
        <f t="shared" si="19"/>
        <v>100</v>
      </c>
      <c r="J128" s="38">
        <f t="shared" si="20"/>
        <v>100</v>
      </c>
      <c r="K128" s="39">
        <f t="shared" si="21"/>
        <v>100</v>
      </c>
    </row>
    <row r="129" spans="1:11" x14ac:dyDescent="0.2">
      <c r="A129" s="34" t="s">
        <v>196</v>
      </c>
      <c r="B129" s="35" t="s">
        <v>197</v>
      </c>
      <c r="C129" s="64">
        <v>25000000</v>
      </c>
      <c r="D129" s="64">
        <v>0</v>
      </c>
      <c r="E129" s="64">
        <v>0</v>
      </c>
      <c r="F129" s="64">
        <v>0</v>
      </c>
      <c r="G129" s="64">
        <v>0</v>
      </c>
      <c r="H129" s="37">
        <f t="shared" si="18"/>
        <v>0</v>
      </c>
      <c r="I129" s="37">
        <v>0</v>
      </c>
      <c r="J129" s="37">
        <v>0</v>
      </c>
      <c r="K129" s="65">
        <v>0</v>
      </c>
    </row>
    <row r="130" spans="1:11" x14ac:dyDescent="0.2">
      <c r="A130" s="34" t="s">
        <v>198</v>
      </c>
      <c r="B130" s="35" t="s">
        <v>199</v>
      </c>
      <c r="C130" s="64">
        <v>348000000</v>
      </c>
      <c r="D130" s="64">
        <v>135799675</v>
      </c>
      <c r="E130" s="64">
        <v>135799675</v>
      </c>
      <c r="F130" s="64">
        <v>135799675</v>
      </c>
      <c r="G130" s="64">
        <v>135799675</v>
      </c>
      <c r="H130" s="37">
        <f t="shared" si="18"/>
        <v>39.022895114942528</v>
      </c>
      <c r="I130" s="37">
        <f t="shared" si="19"/>
        <v>100</v>
      </c>
      <c r="J130" s="38">
        <f t="shared" si="20"/>
        <v>100</v>
      </c>
      <c r="K130" s="39">
        <f t="shared" si="21"/>
        <v>100</v>
      </c>
    </row>
    <row r="131" spans="1:11" ht="22.5" x14ac:dyDescent="0.2">
      <c r="A131" s="34" t="s">
        <v>200</v>
      </c>
      <c r="B131" s="35" t="s">
        <v>201</v>
      </c>
      <c r="C131" s="64">
        <v>140000000</v>
      </c>
      <c r="D131" s="64">
        <v>139209900</v>
      </c>
      <c r="E131" s="64">
        <v>121224517</v>
      </c>
      <c r="F131" s="64">
        <v>101912851</v>
      </c>
      <c r="G131" s="64">
        <v>101912851</v>
      </c>
      <c r="H131" s="37">
        <f t="shared" si="18"/>
        <v>99.435642857142852</v>
      </c>
      <c r="I131" s="37">
        <f t="shared" si="19"/>
        <v>87.080385087554831</v>
      </c>
      <c r="J131" s="38">
        <f t="shared" si="20"/>
        <v>84.069504686085907</v>
      </c>
      <c r="K131" s="39">
        <f t="shared" si="21"/>
        <v>100</v>
      </c>
    </row>
    <row r="132" spans="1:11" ht="22.5" x14ac:dyDescent="0.2">
      <c r="A132" s="34" t="s">
        <v>202</v>
      </c>
      <c r="B132" s="35" t="s">
        <v>203</v>
      </c>
      <c r="C132" s="64">
        <v>20000000</v>
      </c>
      <c r="D132" s="64">
        <v>1000000</v>
      </c>
      <c r="E132" s="64">
        <v>1000000</v>
      </c>
      <c r="F132" s="64">
        <v>1000000</v>
      </c>
      <c r="G132" s="64">
        <v>1000000</v>
      </c>
      <c r="H132" s="37">
        <f t="shared" si="18"/>
        <v>5</v>
      </c>
      <c r="I132" s="37">
        <f t="shared" si="19"/>
        <v>100</v>
      </c>
      <c r="J132" s="38">
        <f t="shared" si="20"/>
        <v>100</v>
      </c>
      <c r="K132" s="39">
        <f t="shared" si="21"/>
        <v>100</v>
      </c>
    </row>
    <row r="133" spans="1:11" ht="22.5" x14ac:dyDescent="0.2">
      <c r="A133" s="34" t="s">
        <v>204</v>
      </c>
      <c r="B133" s="35" t="s">
        <v>205</v>
      </c>
      <c r="C133" s="64">
        <v>58212420</v>
      </c>
      <c r="D133" s="64">
        <v>58212419</v>
      </c>
      <c r="E133" s="64">
        <v>0</v>
      </c>
      <c r="F133" s="64">
        <v>0</v>
      </c>
      <c r="G133" s="64">
        <v>0</v>
      </c>
      <c r="H133" s="37">
        <f t="shared" si="18"/>
        <v>99.999998282153541</v>
      </c>
      <c r="I133" s="37">
        <f t="shared" si="19"/>
        <v>0</v>
      </c>
      <c r="J133" s="37">
        <v>0</v>
      </c>
      <c r="K133" s="65">
        <v>0</v>
      </c>
    </row>
    <row r="134" spans="1:11" x14ac:dyDescent="0.2">
      <c r="A134" s="34" t="s">
        <v>206</v>
      </c>
      <c r="B134" s="35" t="s">
        <v>207</v>
      </c>
      <c r="C134" s="64">
        <v>200000000</v>
      </c>
      <c r="D134" s="64">
        <v>0</v>
      </c>
      <c r="E134" s="64">
        <v>0</v>
      </c>
      <c r="F134" s="64">
        <v>0</v>
      </c>
      <c r="G134" s="64">
        <v>0</v>
      </c>
      <c r="H134" s="37">
        <f t="shared" si="18"/>
        <v>0</v>
      </c>
      <c r="I134" s="37">
        <v>0</v>
      </c>
      <c r="J134" s="37">
        <v>0</v>
      </c>
      <c r="K134" s="65">
        <v>0</v>
      </c>
    </row>
    <row r="135" spans="1:11" ht="22.5" x14ac:dyDescent="0.2">
      <c r="A135" s="46" t="s">
        <v>208</v>
      </c>
      <c r="B135" s="47" t="s">
        <v>209</v>
      </c>
      <c r="C135" s="48">
        <f>C136+C137+C138</f>
        <v>350000000</v>
      </c>
      <c r="D135" s="48">
        <v>229545000</v>
      </c>
      <c r="E135" s="48">
        <v>129742900</v>
      </c>
      <c r="F135" s="48">
        <v>21171986</v>
      </c>
      <c r="G135" s="48">
        <v>21171986</v>
      </c>
      <c r="H135" s="49">
        <f t="shared" si="18"/>
        <v>65.584285714285713</v>
      </c>
      <c r="I135" s="49">
        <f t="shared" si="19"/>
        <v>56.521771330240256</v>
      </c>
      <c r="J135" s="50">
        <f t="shared" si="20"/>
        <v>16.318415882487596</v>
      </c>
      <c r="K135" s="51">
        <f t="shared" si="21"/>
        <v>100</v>
      </c>
    </row>
    <row r="136" spans="1:11" x14ac:dyDescent="0.2">
      <c r="A136" s="34" t="s">
        <v>210</v>
      </c>
      <c r="B136" s="35" t="s">
        <v>211</v>
      </c>
      <c r="C136" s="64">
        <v>100000000</v>
      </c>
      <c r="D136" s="64">
        <v>78800000</v>
      </c>
      <c r="E136" s="64">
        <v>34997900</v>
      </c>
      <c r="F136" s="64">
        <v>0</v>
      </c>
      <c r="G136" s="64">
        <v>0</v>
      </c>
      <c r="H136" s="37">
        <f t="shared" si="18"/>
        <v>78.8</v>
      </c>
      <c r="I136" s="37">
        <f t="shared" si="19"/>
        <v>44.413578680203045</v>
      </c>
      <c r="J136" s="38">
        <f t="shared" si="20"/>
        <v>0</v>
      </c>
      <c r="K136" s="65">
        <v>0</v>
      </c>
    </row>
    <row r="137" spans="1:11" x14ac:dyDescent="0.2">
      <c r="A137" s="34" t="s">
        <v>212</v>
      </c>
      <c r="B137" s="35" t="s">
        <v>213</v>
      </c>
      <c r="C137" s="64">
        <v>30000000</v>
      </c>
      <c r="D137" s="64">
        <v>795000</v>
      </c>
      <c r="E137" s="64">
        <v>795000</v>
      </c>
      <c r="F137" s="64">
        <v>795000</v>
      </c>
      <c r="G137" s="64">
        <v>795000</v>
      </c>
      <c r="H137" s="37">
        <f t="shared" si="18"/>
        <v>2.65</v>
      </c>
      <c r="I137" s="37">
        <f t="shared" si="19"/>
        <v>100</v>
      </c>
      <c r="J137" s="38">
        <f t="shared" si="20"/>
        <v>100</v>
      </c>
      <c r="K137" s="39">
        <f t="shared" si="21"/>
        <v>100</v>
      </c>
    </row>
    <row r="138" spans="1:11" ht="22.5" x14ac:dyDescent="0.2">
      <c r="A138" s="34" t="s">
        <v>214</v>
      </c>
      <c r="B138" s="35" t="s">
        <v>215</v>
      </c>
      <c r="C138" s="64">
        <v>220000000</v>
      </c>
      <c r="D138" s="64">
        <v>149950000</v>
      </c>
      <c r="E138" s="64">
        <v>93950000</v>
      </c>
      <c r="F138" s="64">
        <v>20376986</v>
      </c>
      <c r="G138" s="64">
        <v>20376986</v>
      </c>
      <c r="H138" s="37">
        <f t="shared" si="18"/>
        <v>68.159090909090907</v>
      </c>
      <c r="I138" s="37">
        <f t="shared" si="19"/>
        <v>62.654218072690895</v>
      </c>
      <c r="J138" s="38">
        <f t="shared" si="20"/>
        <v>21.689181479510378</v>
      </c>
      <c r="K138" s="39">
        <f t="shared" si="21"/>
        <v>100</v>
      </c>
    </row>
    <row r="139" spans="1:11" x14ac:dyDescent="0.2">
      <c r="A139" s="34"/>
      <c r="B139" s="35"/>
      <c r="C139" s="64"/>
      <c r="D139" s="64"/>
      <c r="E139" s="64"/>
      <c r="F139" s="64"/>
      <c r="G139" s="64"/>
      <c r="H139" s="37"/>
      <c r="I139" s="37"/>
      <c r="J139" s="38"/>
      <c r="K139" s="39"/>
    </row>
    <row r="140" spans="1:11" ht="12" thickBot="1" x14ac:dyDescent="0.25">
      <c r="A140" s="82" t="s">
        <v>216</v>
      </c>
      <c r="B140" s="83" t="s">
        <v>217</v>
      </c>
      <c r="C140" s="84">
        <f>C142+C148</f>
        <v>65001679715</v>
      </c>
      <c r="D140" s="84">
        <v>21657795390</v>
      </c>
      <c r="E140" s="84">
        <v>21593699546</v>
      </c>
      <c r="F140" s="84">
        <v>21593699546</v>
      </c>
      <c r="G140" s="84">
        <v>21593699546</v>
      </c>
      <c r="H140" s="85">
        <f t="shared" si="18"/>
        <v>33.318824198018646</v>
      </c>
      <c r="I140" s="85">
        <f t="shared" si="19"/>
        <v>99.704051853636059</v>
      </c>
      <c r="J140" s="86">
        <f t="shared" si="20"/>
        <v>100</v>
      </c>
      <c r="K140" s="87">
        <f t="shared" si="21"/>
        <v>100</v>
      </c>
    </row>
    <row r="141" spans="1:11" x14ac:dyDescent="0.2">
      <c r="A141" s="76"/>
      <c r="B141" s="77"/>
      <c r="C141" s="78"/>
      <c r="D141" s="78"/>
      <c r="E141" s="78"/>
      <c r="F141" s="78"/>
      <c r="G141" s="78"/>
      <c r="H141" s="79"/>
      <c r="I141" s="79"/>
      <c r="J141" s="80"/>
      <c r="K141" s="81"/>
    </row>
    <row r="142" spans="1:11" x14ac:dyDescent="0.2">
      <c r="A142" s="40" t="s">
        <v>218</v>
      </c>
      <c r="B142" s="41" t="s">
        <v>219</v>
      </c>
      <c r="C142" s="42">
        <f>C143+C146</f>
        <v>46141083947</v>
      </c>
      <c r="D142" s="42">
        <v>13739910874</v>
      </c>
      <c r="E142" s="42">
        <v>13735521859</v>
      </c>
      <c r="F142" s="42">
        <v>13735521859</v>
      </c>
      <c r="G142" s="42">
        <v>13735521859</v>
      </c>
      <c r="H142" s="43">
        <f t="shared" ref="H142:H207" si="22">D142/C142*100</f>
        <v>29.778040953225897</v>
      </c>
      <c r="I142" s="43">
        <f t="shared" ref="I142:I207" si="23">E142/D142*100</f>
        <v>99.968056452183362</v>
      </c>
      <c r="J142" s="44">
        <f t="shared" ref="J142:J207" si="24">F142/E142*100</f>
        <v>100</v>
      </c>
      <c r="K142" s="45">
        <f t="shared" ref="K142:K207" si="25">G142/F142*100</f>
        <v>100</v>
      </c>
    </row>
    <row r="143" spans="1:11" x14ac:dyDescent="0.2">
      <c r="A143" s="40" t="s">
        <v>220</v>
      </c>
      <c r="B143" s="41" t="s">
        <v>221</v>
      </c>
      <c r="C143" s="42">
        <f>C144+C145</f>
        <v>46066083947</v>
      </c>
      <c r="D143" s="42">
        <v>13739910874</v>
      </c>
      <c r="E143" s="42">
        <v>13735521859</v>
      </c>
      <c r="F143" s="42">
        <v>13735521859</v>
      </c>
      <c r="G143" s="42">
        <v>13735521859</v>
      </c>
      <c r="H143" s="43">
        <f t="shared" si="22"/>
        <v>29.82652245805842</v>
      </c>
      <c r="I143" s="43">
        <f t="shared" si="23"/>
        <v>99.968056452183362</v>
      </c>
      <c r="J143" s="44">
        <f t="shared" si="24"/>
        <v>100</v>
      </c>
      <c r="K143" s="45">
        <f t="shared" si="25"/>
        <v>100</v>
      </c>
    </row>
    <row r="144" spans="1:11" ht="22.5" x14ac:dyDescent="0.2">
      <c r="A144" s="34" t="s">
        <v>222</v>
      </c>
      <c r="B144" s="35" t="s">
        <v>223</v>
      </c>
      <c r="C144" s="64">
        <v>42553470345</v>
      </c>
      <c r="D144" s="64">
        <v>13739910874</v>
      </c>
      <c r="E144" s="64">
        <v>13735521859</v>
      </c>
      <c r="F144" s="64">
        <v>13735521859</v>
      </c>
      <c r="G144" s="64">
        <v>13735521859</v>
      </c>
      <c r="H144" s="37">
        <f t="shared" si="22"/>
        <v>32.28857896337103</v>
      </c>
      <c r="I144" s="37">
        <f t="shared" si="23"/>
        <v>99.968056452183362</v>
      </c>
      <c r="J144" s="38">
        <f t="shared" si="24"/>
        <v>100</v>
      </c>
      <c r="K144" s="39">
        <f t="shared" si="25"/>
        <v>100</v>
      </c>
    </row>
    <row r="145" spans="1:11" ht="22.5" x14ac:dyDescent="0.2">
      <c r="A145" s="34" t="s">
        <v>224</v>
      </c>
      <c r="B145" s="35" t="s">
        <v>225</v>
      </c>
      <c r="C145" s="64">
        <v>3512613602</v>
      </c>
      <c r="D145" s="64">
        <v>0</v>
      </c>
      <c r="E145" s="64">
        <v>0</v>
      </c>
      <c r="F145" s="64">
        <v>0</v>
      </c>
      <c r="G145" s="64">
        <v>0</v>
      </c>
      <c r="H145" s="37">
        <f t="shared" si="22"/>
        <v>0</v>
      </c>
      <c r="I145" s="37">
        <v>0</v>
      </c>
      <c r="J145" s="37">
        <v>0</v>
      </c>
      <c r="K145" s="65">
        <v>0</v>
      </c>
    </row>
    <row r="146" spans="1:11" ht="22.5" x14ac:dyDescent="0.2">
      <c r="A146" s="40" t="s">
        <v>226</v>
      </c>
      <c r="B146" s="41" t="s">
        <v>227</v>
      </c>
      <c r="C146" s="42">
        <f>C147</f>
        <v>75000000</v>
      </c>
      <c r="D146" s="42">
        <v>0</v>
      </c>
      <c r="E146" s="42">
        <v>0</v>
      </c>
      <c r="F146" s="42">
        <v>0</v>
      </c>
      <c r="G146" s="42">
        <v>0</v>
      </c>
      <c r="H146" s="43">
        <f t="shared" si="22"/>
        <v>0</v>
      </c>
      <c r="I146" s="43">
        <v>0</v>
      </c>
      <c r="J146" s="43">
        <v>0</v>
      </c>
      <c r="K146" s="74">
        <v>0</v>
      </c>
    </row>
    <row r="147" spans="1:11" ht="22.5" x14ac:dyDescent="0.2">
      <c r="A147" s="34" t="s">
        <v>228</v>
      </c>
      <c r="B147" s="35" t="s">
        <v>229</v>
      </c>
      <c r="C147" s="64">
        <v>75000000</v>
      </c>
      <c r="D147" s="64">
        <v>0</v>
      </c>
      <c r="E147" s="64">
        <v>0</v>
      </c>
      <c r="F147" s="64">
        <v>0</v>
      </c>
      <c r="G147" s="64">
        <v>0</v>
      </c>
      <c r="H147" s="37">
        <f t="shared" si="22"/>
        <v>0</v>
      </c>
      <c r="I147" s="37">
        <v>0</v>
      </c>
      <c r="J147" s="37">
        <v>0</v>
      </c>
      <c r="K147" s="65">
        <v>0</v>
      </c>
    </row>
    <row r="148" spans="1:11" ht="22.5" x14ac:dyDescent="0.2">
      <c r="A148" s="40" t="s">
        <v>230</v>
      </c>
      <c r="B148" s="41" t="s">
        <v>227</v>
      </c>
      <c r="C148" s="42">
        <f>C149+C151</f>
        <v>18860595768</v>
      </c>
      <c r="D148" s="42">
        <v>7917884516</v>
      </c>
      <c r="E148" s="42">
        <v>7858177687</v>
      </c>
      <c r="F148" s="42">
        <v>7858177687</v>
      </c>
      <c r="G148" s="42">
        <v>7858177687</v>
      </c>
      <c r="H148" s="43">
        <f t="shared" si="22"/>
        <v>41.981094411842228</v>
      </c>
      <c r="I148" s="43">
        <f t="shared" si="23"/>
        <v>99.245924477941699</v>
      </c>
      <c r="J148" s="44">
        <f t="shared" si="24"/>
        <v>100</v>
      </c>
      <c r="K148" s="45">
        <f t="shared" si="25"/>
        <v>100</v>
      </c>
    </row>
    <row r="149" spans="1:11" ht="22.5" x14ac:dyDescent="0.2">
      <c r="A149" s="40" t="s">
        <v>231</v>
      </c>
      <c r="B149" s="41" t="s">
        <v>232</v>
      </c>
      <c r="C149" s="42">
        <f>C150</f>
        <v>18855494436</v>
      </c>
      <c r="D149" s="42">
        <v>7917884516</v>
      </c>
      <c r="E149" s="42">
        <v>7858177687</v>
      </c>
      <c r="F149" s="42">
        <v>7858177687</v>
      </c>
      <c r="G149" s="42">
        <v>7858177687</v>
      </c>
      <c r="H149" s="43">
        <f t="shared" si="22"/>
        <v>41.992452347909357</v>
      </c>
      <c r="I149" s="43">
        <f t="shared" si="23"/>
        <v>99.245924477941699</v>
      </c>
      <c r="J149" s="44">
        <f t="shared" si="24"/>
        <v>100</v>
      </c>
      <c r="K149" s="45">
        <f t="shared" si="25"/>
        <v>100</v>
      </c>
    </row>
    <row r="150" spans="1:11" ht="33.75" x14ac:dyDescent="0.2">
      <c r="A150" s="34" t="s">
        <v>233</v>
      </c>
      <c r="B150" s="35" t="s">
        <v>234</v>
      </c>
      <c r="C150" s="64">
        <v>18855494436</v>
      </c>
      <c r="D150" s="64">
        <v>7917884516</v>
      </c>
      <c r="E150" s="64">
        <v>7858177687</v>
      </c>
      <c r="F150" s="64">
        <v>7858177687</v>
      </c>
      <c r="G150" s="64">
        <v>7858177687</v>
      </c>
      <c r="H150" s="37">
        <f t="shared" si="22"/>
        <v>41.992452347909357</v>
      </c>
      <c r="I150" s="37">
        <f t="shared" si="23"/>
        <v>99.245924477941699</v>
      </c>
      <c r="J150" s="38">
        <f t="shared" si="24"/>
        <v>100</v>
      </c>
      <c r="K150" s="39">
        <f t="shared" si="25"/>
        <v>100</v>
      </c>
    </row>
    <row r="151" spans="1:11" ht="22.5" x14ac:dyDescent="0.2">
      <c r="A151" s="40" t="s">
        <v>235</v>
      </c>
      <c r="B151" s="41" t="s">
        <v>236</v>
      </c>
      <c r="C151" s="42">
        <f>C152</f>
        <v>5101332</v>
      </c>
      <c r="D151" s="42">
        <v>0</v>
      </c>
      <c r="E151" s="42">
        <v>0</v>
      </c>
      <c r="F151" s="42">
        <v>0</v>
      </c>
      <c r="G151" s="42">
        <v>0</v>
      </c>
      <c r="H151" s="43">
        <f t="shared" si="22"/>
        <v>0</v>
      </c>
      <c r="I151" s="43">
        <v>0</v>
      </c>
      <c r="J151" s="43">
        <v>0</v>
      </c>
      <c r="K151" s="74">
        <v>0</v>
      </c>
    </row>
    <row r="152" spans="1:11" ht="27" customHeight="1" x14ac:dyDescent="0.2">
      <c r="A152" s="34" t="s">
        <v>237</v>
      </c>
      <c r="B152" s="35" t="s">
        <v>238</v>
      </c>
      <c r="C152" s="64">
        <v>5101332</v>
      </c>
      <c r="D152" s="64">
        <v>0</v>
      </c>
      <c r="E152" s="64">
        <v>0</v>
      </c>
      <c r="F152" s="64">
        <v>0</v>
      </c>
      <c r="G152" s="64">
        <v>0</v>
      </c>
      <c r="H152" s="37">
        <f t="shared" si="22"/>
        <v>0</v>
      </c>
      <c r="I152" s="37">
        <v>0</v>
      </c>
      <c r="J152" s="37">
        <v>0</v>
      </c>
      <c r="K152" s="65">
        <v>0</v>
      </c>
    </row>
    <row r="153" spans="1:11" ht="13.5" customHeight="1" x14ac:dyDescent="0.2">
      <c r="A153" s="34"/>
      <c r="B153" s="35"/>
      <c r="C153" s="64"/>
      <c r="D153" s="64"/>
      <c r="E153" s="64"/>
      <c r="F153" s="64"/>
      <c r="G153" s="64"/>
      <c r="H153" s="37"/>
      <c r="I153" s="37"/>
      <c r="J153" s="37"/>
      <c r="K153" s="65"/>
    </row>
    <row r="154" spans="1:11" x14ac:dyDescent="0.2">
      <c r="A154" s="40" t="s">
        <v>239</v>
      </c>
      <c r="B154" s="41" t="s">
        <v>240</v>
      </c>
      <c r="C154" s="42">
        <f>C156+C176+C204+C209</f>
        <v>44006167316</v>
      </c>
      <c r="D154" s="42">
        <v>20129104451</v>
      </c>
      <c r="E154" s="42">
        <v>13866397554</v>
      </c>
      <c r="F154" s="42">
        <v>6135379493</v>
      </c>
      <c r="G154" s="42">
        <v>6069210493</v>
      </c>
      <c r="H154" s="43">
        <f t="shared" si="22"/>
        <v>45.74155323833746</v>
      </c>
      <c r="I154" s="43">
        <f t="shared" si="23"/>
        <v>68.88730488609059</v>
      </c>
      <c r="J154" s="44">
        <f t="shared" si="24"/>
        <v>44.246383886708514</v>
      </c>
      <c r="K154" s="45">
        <f t="shared" si="25"/>
        <v>98.921517404498061</v>
      </c>
    </row>
    <row r="155" spans="1:11" x14ac:dyDescent="0.2">
      <c r="A155" s="40"/>
      <c r="B155" s="41"/>
      <c r="C155" s="42"/>
      <c r="D155" s="42"/>
      <c r="E155" s="42"/>
      <c r="F155" s="42"/>
      <c r="G155" s="42"/>
      <c r="H155" s="43"/>
      <c r="I155" s="43"/>
      <c r="J155" s="44"/>
      <c r="K155" s="45"/>
    </row>
    <row r="156" spans="1:11" ht="18" customHeight="1" x14ac:dyDescent="0.2">
      <c r="A156" s="40" t="s">
        <v>241</v>
      </c>
      <c r="B156" s="41" t="s">
        <v>242</v>
      </c>
      <c r="C156" s="42">
        <f>C157+C160+C172</f>
        <v>7505680123</v>
      </c>
      <c r="D156" s="42">
        <v>1497577802</v>
      </c>
      <c r="E156" s="42">
        <v>921119201</v>
      </c>
      <c r="F156" s="42">
        <v>395953960.97000003</v>
      </c>
      <c r="G156" s="42">
        <v>385713960.97000003</v>
      </c>
      <c r="H156" s="43">
        <f t="shared" si="22"/>
        <v>19.952592935727484</v>
      </c>
      <c r="I156" s="43">
        <f t="shared" si="23"/>
        <v>61.507268588640571</v>
      </c>
      <c r="J156" s="44">
        <f t="shared" si="24"/>
        <v>42.986180348877561</v>
      </c>
      <c r="K156" s="45">
        <f t="shared" si="25"/>
        <v>97.413840746809484</v>
      </c>
    </row>
    <row r="157" spans="1:11" x14ac:dyDescent="0.2">
      <c r="A157" s="40" t="s">
        <v>243</v>
      </c>
      <c r="B157" s="41" t="s">
        <v>244</v>
      </c>
      <c r="C157" s="42">
        <f>C158</f>
        <v>1942009787</v>
      </c>
      <c r="D157" s="42">
        <v>642049347</v>
      </c>
      <c r="E157" s="42">
        <v>281152090</v>
      </c>
      <c r="F157" s="42">
        <v>30283866</v>
      </c>
      <c r="G157" s="42">
        <v>30283866</v>
      </c>
      <c r="H157" s="43">
        <f t="shared" si="22"/>
        <v>33.061076792606301</v>
      </c>
      <c r="I157" s="43">
        <f t="shared" si="23"/>
        <v>43.789794556087294</v>
      </c>
      <c r="J157" s="44">
        <f t="shared" si="24"/>
        <v>10.771346569040267</v>
      </c>
      <c r="K157" s="45">
        <f t="shared" si="25"/>
        <v>100</v>
      </c>
    </row>
    <row r="158" spans="1:11" x14ac:dyDescent="0.2">
      <c r="A158" s="46" t="s">
        <v>245</v>
      </c>
      <c r="B158" s="47" t="s">
        <v>246</v>
      </c>
      <c r="C158" s="48">
        <f>C159</f>
        <v>1942009787</v>
      </c>
      <c r="D158" s="48">
        <v>642049347</v>
      </c>
      <c r="E158" s="48">
        <v>281152090</v>
      </c>
      <c r="F158" s="48">
        <v>30283866</v>
      </c>
      <c r="G158" s="48">
        <v>30283866</v>
      </c>
      <c r="H158" s="49">
        <f t="shared" si="22"/>
        <v>33.061076792606301</v>
      </c>
      <c r="I158" s="49">
        <f t="shared" si="23"/>
        <v>43.789794556087294</v>
      </c>
      <c r="J158" s="50">
        <f t="shared" si="24"/>
        <v>10.771346569040267</v>
      </c>
      <c r="K158" s="51">
        <f t="shared" si="25"/>
        <v>100</v>
      </c>
    </row>
    <row r="159" spans="1:11" x14ac:dyDescent="0.2">
      <c r="A159" s="34" t="s">
        <v>247</v>
      </c>
      <c r="B159" s="35" t="s">
        <v>248</v>
      </c>
      <c r="C159" s="64">
        <v>1942009787</v>
      </c>
      <c r="D159" s="64">
        <v>642049347</v>
      </c>
      <c r="E159" s="64">
        <v>281152090</v>
      </c>
      <c r="F159" s="64">
        <v>30283866</v>
      </c>
      <c r="G159" s="64">
        <v>30283866</v>
      </c>
      <c r="H159" s="37">
        <f t="shared" si="22"/>
        <v>33.061076792606301</v>
      </c>
      <c r="I159" s="37">
        <f t="shared" si="23"/>
        <v>43.789794556087294</v>
      </c>
      <c r="J159" s="38">
        <f t="shared" si="24"/>
        <v>10.771346569040267</v>
      </c>
      <c r="K159" s="39">
        <f t="shared" si="25"/>
        <v>100</v>
      </c>
    </row>
    <row r="160" spans="1:11" ht="22.5" x14ac:dyDescent="0.2">
      <c r="A160" s="40" t="s">
        <v>249</v>
      </c>
      <c r="B160" s="41" t="s">
        <v>250</v>
      </c>
      <c r="C160" s="42">
        <f>C161+C170</f>
        <v>5057882124</v>
      </c>
      <c r="D160" s="42">
        <v>800711717</v>
      </c>
      <c r="E160" s="42">
        <v>591048118</v>
      </c>
      <c r="F160" s="42">
        <v>349432567.97000003</v>
      </c>
      <c r="G160" s="42">
        <v>339192567.97000003</v>
      </c>
      <c r="H160" s="43">
        <f t="shared" si="22"/>
        <v>15.830968325666737</v>
      </c>
      <c r="I160" s="43">
        <f t="shared" si="23"/>
        <v>73.815345204945956</v>
      </c>
      <c r="J160" s="44">
        <f t="shared" si="24"/>
        <v>59.120832522471559</v>
      </c>
      <c r="K160" s="45">
        <f t="shared" si="25"/>
        <v>97.06953474328725</v>
      </c>
    </row>
    <row r="161" spans="1:11" ht="22.5" x14ac:dyDescent="0.2">
      <c r="A161" s="46" t="s">
        <v>251</v>
      </c>
      <c r="B161" s="47" t="s">
        <v>252</v>
      </c>
      <c r="C161" s="48">
        <f>C162+C163+C164+C165+C166+C167+C168+C169</f>
        <v>2471358793</v>
      </c>
      <c r="D161" s="48">
        <v>630711717</v>
      </c>
      <c r="E161" s="48">
        <v>458851348</v>
      </c>
      <c r="F161" s="48">
        <v>268157295.97</v>
      </c>
      <c r="G161" s="48">
        <v>257917295.97</v>
      </c>
      <c r="H161" s="49">
        <f t="shared" si="22"/>
        <v>25.520847834254557</v>
      </c>
      <c r="I161" s="49">
        <f t="shared" si="23"/>
        <v>72.751359398005292</v>
      </c>
      <c r="J161" s="50">
        <f t="shared" si="24"/>
        <v>58.440995572709966</v>
      </c>
      <c r="K161" s="51">
        <f t="shared" si="25"/>
        <v>96.181345742259566</v>
      </c>
    </row>
    <row r="162" spans="1:11" x14ac:dyDescent="0.2">
      <c r="A162" s="34" t="s">
        <v>253</v>
      </c>
      <c r="B162" s="35" t="s">
        <v>254</v>
      </c>
      <c r="C162" s="64">
        <v>600000000</v>
      </c>
      <c r="D162" s="64">
        <v>82960935</v>
      </c>
      <c r="E162" s="64">
        <v>23231438</v>
      </c>
      <c r="F162" s="64">
        <v>23231438</v>
      </c>
      <c r="G162" s="64">
        <v>12991438</v>
      </c>
      <c r="H162" s="37">
        <f t="shared" si="22"/>
        <v>13.826822499999999</v>
      </c>
      <c r="I162" s="37">
        <f t="shared" si="23"/>
        <v>28.002864239656894</v>
      </c>
      <c r="J162" s="38">
        <f t="shared" si="24"/>
        <v>100</v>
      </c>
      <c r="K162" s="39">
        <f t="shared" si="25"/>
        <v>55.921798728085626</v>
      </c>
    </row>
    <row r="163" spans="1:11" ht="22.5" x14ac:dyDescent="0.2">
      <c r="A163" s="34" t="s">
        <v>255</v>
      </c>
      <c r="B163" s="35" t="s">
        <v>256</v>
      </c>
      <c r="C163" s="64">
        <v>152000000</v>
      </c>
      <c r="D163" s="64">
        <v>0</v>
      </c>
      <c r="E163" s="64">
        <v>0</v>
      </c>
      <c r="F163" s="64">
        <v>0</v>
      </c>
      <c r="G163" s="64">
        <v>0</v>
      </c>
      <c r="H163" s="37">
        <f t="shared" si="22"/>
        <v>0</v>
      </c>
      <c r="I163" s="37">
        <v>0</v>
      </c>
      <c r="J163" s="37">
        <v>0</v>
      </c>
      <c r="K163" s="65">
        <v>0</v>
      </c>
    </row>
    <row r="164" spans="1:11" x14ac:dyDescent="0.2">
      <c r="A164" s="34" t="s">
        <v>257</v>
      </c>
      <c r="B164" s="35" t="s">
        <v>258</v>
      </c>
      <c r="C164" s="64">
        <v>568000000</v>
      </c>
      <c r="D164" s="64">
        <v>203453385</v>
      </c>
      <c r="E164" s="64">
        <v>167538385</v>
      </c>
      <c r="F164" s="64">
        <v>91915058</v>
      </c>
      <c r="G164" s="64">
        <v>91915058</v>
      </c>
      <c r="H164" s="37">
        <f t="shared" si="22"/>
        <v>35.819257922535215</v>
      </c>
      <c r="I164" s="37">
        <f t="shared" si="23"/>
        <v>82.347307713754674</v>
      </c>
      <c r="J164" s="38">
        <f t="shared" si="24"/>
        <v>54.862089066932327</v>
      </c>
      <c r="K164" s="39">
        <f t="shared" si="25"/>
        <v>100</v>
      </c>
    </row>
    <row r="165" spans="1:11" ht="22.5" x14ac:dyDescent="0.2">
      <c r="A165" s="34" t="s">
        <v>259</v>
      </c>
      <c r="B165" s="35" t="s">
        <v>260</v>
      </c>
      <c r="C165" s="64">
        <v>400000000</v>
      </c>
      <c r="D165" s="64">
        <v>0</v>
      </c>
      <c r="E165" s="64">
        <v>0</v>
      </c>
      <c r="F165" s="64">
        <v>0</v>
      </c>
      <c r="G165" s="64">
        <v>0</v>
      </c>
      <c r="H165" s="37">
        <f t="shared" si="22"/>
        <v>0</v>
      </c>
      <c r="I165" s="37">
        <v>0</v>
      </c>
      <c r="J165" s="37">
        <v>0</v>
      </c>
      <c r="K165" s="65">
        <v>0</v>
      </c>
    </row>
    <row r="166" spans="1:11" ht="23.25" thickBot="1" x14ac:dyDescent="0.25">
      <c r="A166" s="52" t="s">
        <v>261</v>
      </c>
      <c r="B166" s="53" t="s">
        <v>262</v>
      </c>
      <c r="C166" s="54">
        <v>160358793</v>
      </c>
      <c r="D166" s="54">
        <v>68822184</v>
      </c>
      <c r="E166" s="54">
        <v>68822184</v>
      </c>
      <c r="F166" s="54">
        <v>22940727.879999999</v>
      </c>
      <c r="G166" s="54">
        <v>22940727.879999999</v>
      </c>
      <c r="H166" s="55">
        <f t="shared" si="22"/>
        <v>42.917624105589269</v>
      </c>
      <c r="I166" s="55">
        <f t="shared" si="23"/>
        <v>100</v>
      </c>
      <c r="J166" s="56">
        <f t="shared" si="24"/>
        <v>33.333333158970952</v>
      </c>
      <c r="K166" s="57">
        <f t="shared" si="25"/>
        <v>100</v>
      </c>
    </row>
    <row r="167" spans="1:11" ht="22.5" x14ac:dyDescent="0.2">
      <c r="A167" s="58" t="s">
        <v>263</v>
      </c>
      <c r="B167" s="59" t="s">
        <v>264</v>
      </c>
      <c r="C167" s="60">
        <v>357000000</v>
      </c>
      <c r="D167" s="60">
        <v>119411277</v>
      </c>
      <c r="E167" s="60">
        <v>116595405</v>
      </c>
      <c r="F167" s="60">
        <v>116595405</v>
      </c>
      <c r="G167" s="60">
        <v>116595405</v>
      </c>
      <c r="H167" s="61">
        <f t="shared" si="22"/>
        <v>33.448536974789917</v>
      </c>
      <c r="I167" s="61">
        <f t="shared" si="23"/>
        <v>97.641870959976416</v>
      </c>
      <c r="J167" s="62">
        <f t="shared" si="24"/>
        <v>100</v>
      </c>
      <c r="K167" s="63">
        <f t="shared" si="25"/>
        <v>100</v>
      </c>
    </row>
    <row r="168" spans="1:11" x14ac:dyDescent="0.2">
      <c r="A168" s="34" t="s">
        <v>265</v>
      </c>
      <c r="B168" s="35" t="s">
        <v>266</v>
      </c>
      <c r="C168" s="64">
        <v>104000000</v>
      </c>
      <c r="D168" s="64">
        <v>53519334</v>
      </c>
      <c r="E168" s="64">
        <v>119334</v>
      </c>
      <c r="F168" s="64">
        <v>23170.69</v>
      </c>
      <c r="G168" s="64">
        <v>23170.69</v>
      </c>
      <c r="H168" s="37">
        <f t="shared" si="22"/>
        <v>51.46089807692308</v>
      </c>
      <c r="I168" s="37">
        <f t="shared" si="23"/>
        <v>0.22297362668974915</v>
      </c>
      <c r="J168" s="38">
        <f t="shared" si="24"/>
        <v>19.416670856587391</v>
      </c>
      <c r="K168" s="39">
        <f t="shared" si="25"/>
        <v>100</v>
      </c>
    </row>
    <row r="169" spans="1:11" x14ac:dyDescent="0.2">
      <c r="A169" s="34" t="s">
        <v>267</v>
      </c>
      <c r="B169" s="35" t="s">
        <v>268</v>
      </c>
      <c r="C169" s="64">
        <v>130000000</v>
      </c>
      <c r="D169" s="64">
        <v>102544602</v>
      </c>
      <c r="E169" s="64">
        <v>82544602</v>
      </c>
      <c r="F169" s="64">
        <v>13451496.4</v>
      </c>
      <c r="G169" s="64">
        <v>13451496.4</v>
      </c>
      <c r="H169" s="37">
        <f t="shared" si="22"/>
        <v>78.880463076923078</v>
      </c>
      <c r="I169" s="37">
        <f t="shared" si="23"/>
        <v>80.496291750198608</v>
      </c>
      <c r="J169" s="38">
        <f t="shared" si="24"/>
        <v>16.296033991417151</v>
      </c>
      <c r="K169" s="39">
        <f t="shared" si="25"/>
        <v>100</v>
      </c>
    </row>
    <row r="170" spans="1:11" ht="22.5" x14ac:dyDescent="0.2">
      <c r="A170" s="46" t="s">
        <v>269</v>
      </c>
      <c r="B170" s="47" t="s">
        <v>270</v>
      </c>
      <c r="C170" s="48">
        <f>C171</f>
        <v>2586523331</v>
      </c>
      <c r="D170" s="48">
        <v>170000000</v>
      </c>
      <c r="E170" s="48">
        <v>132196770</v>
      </c>
      <c r="F170" s="48">
        <v>81275272</v>
      </c>
      <c r="G170" s="48">
        <v>81275272</v>
      </c>
      <c r="H170" s="49">
        <f t="shared" si="22"/>
        <v>6.5725291538071966</v>
      </c>
      <c r="I170" s="49">
        <f t="shared" si="23"/>
        <v>77.762805882352936</v>
      </c>
      <c r="J170" s="50">
        <f t="shared" si="24"/>
        <v>61.480527852533761</v>
      </c>
      <c r="K170" s="51">
        <f t="shared" si="25"/>
        <v>100</v>
      </c>
    </row>
    <row r="171" spans="1:11" ht="16.5" customHeight="1" x14ac:dyDescent="0.2">
      <c r="A171" s="34" t="s">
        <v>271</v>
      </c>
      <c r="B171" s="35" t="s">
        <v>272</v>
      </c>
      <c r="C171" s="64">
        <v>2586523331</v>
      </c>
      <c r="D171" s="64">
        <v>170000000</v>
      </c>
      <c r="E171" s="64">
        <v>132196770</v>
      </c>
      <c r="F171" s="64">
        <v>81275272</v>
      </c>
      <c r="G171" s="64">
        <v>81275272</v>
      </c>
      <c r="H171" s="37">
        <f t="shared" si="22"/>
        <v>6.5725291538071966</v>
      </c>
      <c r="I171" s="37">
        <f t="shared" si="23"/>
        <v>77.762805882352936</v>
      </c>
      <c r="J171" s="38">
        <f t="shared" si="24"/>
        <v>61.480527852533761</v>
      </c>
      <c r="K171" s="39">
        <f t="shared" si="25"/>
        <v>100</v>
      </c>
    </row>
    <row r="172" spans="1:11" x14ac:dyDescent="0.2">
      <c r="A172" s="40" t="s">
        <v>273</v>
      </c>
      <c r="B172" s="41" t="s">
        <v>274</v>
      </c>
      <c r="C172" s="42">
        <f>C173</f>
        <v>505788212</v>
      </c>
      <c r="D172" s="42">
        <v>54816738</v>
      </c>
      <c r="E172" s="42">
        <v>48918993</v>
      </c>
      <c r="F172" s="42">
        <v>16237527</v>
      </c>
      <c r="G172" s="42">
        <v>16237527</v>
      </c>
      <c r="H172" s="43">
        <f t="shared" si="22"/>
        <v>10.837883663449238</v>
      </c>
      <c r="I172" s="43">
        <f t="shared" si="23"/>
        <v>89.240977819584955</v>
      </c>
      <c r="J172" s="44">
        <f t="shared" si="24"/>
        <v>33.192684485553492</v>
      </c>
      <c r="K172" s="45">
        <f t="shared" si="25"/>
        <v>100</v>
      </c>
    </row>
    <row r="173" spans="1:11" x14ac:dyDescent="0.2">
      <c r="A173" s="46" t="s">
        <v>275</v>
      </c>
      <c r="B173" s="47" t="s">
        <v>276</v>
      </c>
      <c r="C173" s="48">
        <f>C174+C175</f>
        <v>505788212</v>
      </c>
      <c r="D173" s="48">
        <v>54816738</v>
      </c>
      <c r="E173" s="48">
        <v>48918993</v>
      </c>
      <c r="F173" s="48">
        <v>16237527</v>
      </c>
      <c r="G173" s="48">
        <v>16237527</v>
      </c>
      <c r="H173" s="49">
        <f t="shared" si="22"/>
        <v>10.837883663449238</v>
      </c>
      <c r="I173" s="49">
        <f t="shared" si="23"/>
        <v>89.240977819584955</v>
      </c>
      <c r="J173" s="50">
        <f t="shared" si="24"/>
        <v>33.192684485553492</v>
      </c>
      <c r="K173" s="51">
        <f t="shared" si="25"/>
        <v>100</v>
      </c>
    </row>
    <row r="174" spans="1:11" ht="22.5" x14ac:dyDescent="0.2">
      <c r="A174" s="34" t="s">
        <v>277</v>
      </c>
      <c r="B174" s="35" t="s">
        <v>278</v>
      </c>
      <c r="C174" s="64">
        <v>340000000</v>
      </c>
      <c r="D174" s="64">
        <v>0</v>
      </c>
      <c r="E174" s="64">
        <v>0</v>
      </c>
      <c r="F174" s="64">
        <v>0</v>
      </c>
      <c r="G174" s="64">
        <v>0</v>
      </c>
      <c r="H174" s="37">
        <f t="shared" si="22"/>
        <v>0</v>
      </c>
      <c r="I174" s="37">
        <v>0</v>
      </c>
      <c r="J174" s="37">
        <v>0</v>
      </c>
      <c r="K174" s="65">
        <v>0</v>
      </c>
    </row>
    <row r="175" spans="1:11" x14ac:dyDescent="0.2">
      <c r="A175" s="34" t="s">
        <v>279</v>
      </c>
      <c r="B175" s="35" t="s">
        <v>280</v>
      </c>
      <c r="C175" s="64">
        <v>165788212</v>
      </c>
      <c r="D175" s="64">
        <v>54816738</v>
      </c>
      <c r="E175" s="64">
        <v>48918993</v>
      </c>
      <c r="F175" s="64">
        <v>16237527</v>
      </c>
      <c r="G175" s="64">
        <v>16237527</v>
      </c>
      <c r="H175" s="37">
        <f t="shared" si="22"/>
        <v>33.064315815167852</v>
      </c>
      <c r="I175" s="37">
        <f t="shared" si="23"/>
        <v>89.240977819584955</v>
      </c>
      <c r="J175" s="38">
        <f t="shared" si="24"/>
        <v>33.192684485553492</v>
      </c>
      <c r="K175" s="39">
        <f t="shared" si="25"/>
        <v>100</v>
      </c>
    </row>
    <row r="176" spans="1:11" ht="22.5" x14ac:dyDescent="0.2">
      <c r="A176" s="40" t="s">
        <v>281</v>
      </c>
      <c r="B176" s="41" t="s">
        <v>282</v>
      </c>
      <c r="C176" s="42">
        <f>C177+C184+C196</f>
        <v>20461200641</v>
      </c>
      <c r="D176" s="42">
        <v>8212265774</v>
      </c>
      <c r="E176" s="42">
        <v>6773722331</v>
      </c>
      <c r="F176" s="42">
        <v>3722525699.9099998</v>
      </c>
      <c r="G176" s="42">
        <v>3700574699.9099998</v>
      </c>
      <c r="H176" s="43">
        <f t="shared" si="22"/>
        <v>40.135796125005122</v>
      </c>
      <c r="I176" s="43">
        <f t="shared" si="23"/>
        <v>82.482989681673203</v>
      </c>
      <c r="J176" s="44">
        <f t="shared" si="24"/>
        <v>54.955392589298036</v>
      </c>
      <c r="K176" s="45">
        <f t="shared" si="25"/>
        <v>99.410319719202192</v>
      </c>
    </row>
    <row r="177" spans="1:11" ht="22.5" x14ac:dyDescent="0.2">
      <c r="A177" s="40" t="s">
        <v>283</v>
      </c>
      <c r="B177" s="41" t="s">
        <v>284</v>
      </c>
      <c r="C177" s="42">
        <f>C178</f>
        <v>2106098590</v>
      </c>
      <c r="D177" s="42">
        <v>2106098590</v>
      </c>
      <c r="E177" s="42">
        <v>1568624071</v>
      </c>
      <c r="F177" s="42">
        <v>169831265</v>
      </c>
      <c r="G177" s="42">
        <v>169831265</v>
      </c>
      <c r="H177" s="43">
        <f t="shared" si="22"/>
        <v>100</v>
      </c>
      <c r="I177" s="43">
        <f t="shared" si="23"/>
        <v>74.480087420788792</v>
      </c>
      <c r="J177" s="44">
        <f t="shared" si="24"/>
        <v>10.826766472589721</v>
      </c>
      <c r="K177" s="45">
        <f t="shared" si="25"/>
        <v>100</v>
      </c>
    </row>
    <row r="178" spans="1:11" ht="22.5" x14ac:dyDescent="0.2">
      <c r="A178" s="46" t="s">
        <v>285</v>
      </c>
      <c r="B178" s="47" t="s">
        <v>286</v>
      </c>
      <c r="C178" s="48">
        <f>C179+C180+C181+C182+C183</f>
        <v>2106098590</v>
      </c>
      <c r="D178" s="48">
        <v>2106098590</v>
      </c>
      <c r="E178" s="48">
        <v>1568624071</v>
      </c>
      <c r="F178" s="48">
        <v>169831265</v>
      </c>
      <c r="G178" s="48">
        <v>169831265</v>
      </c>
      <c r="H178" s="49">
        <f t="shared" si="22"/>
        <v>100</v>
      </c>
      <c r="I178" s="49">
        <f t="shared" si="23"/>
        <v>74.480087420788792</v>
      </c>
      <c r="J178" s="50">
        <f t="shared" si="24"/>
        <v>10.826766472589721</v>
      </c>
      <c r="K178" s="51">
        <f t="shared" si="25"/>
        <v>100</v>
      </c>
    </row>
    <row r="179" spans="1:11" ht="22.5" x14ac:dyDescent="0.2">
      <c r="A179" s="34" t="s">
        <v>287</v>
      </c>
      <c r="B179" s="35" t="s">
        <v>288</v>
      </c>
      <c r="C179" s="64">
        <v>345784841</v>
      </c>
      <c r="D179" s="64">
        <v>345784841</v>
      </c>
      <c r="E179" s="64">
        <v>313085913</v>
      </c>
      <c r="F179" s="64">
        <v>5430388</v>
      </c>
      <c r="G179" s="64">
        <v>5430388</v>
      </c>
      <c r="H179" s="37">
        <f t="shared" si="22"/>
        <v>100</v>
      </c>
      <c r="I179" s="37">
        <f t="shared" si="23"/>
        <v>90.543562318858278</v>
      </c>
      <c r="J179" s="38">
        <f t="shared" si="24"/>
        <v>1.7344721606813398</v>
      </c>
      <c r="K179" s="39">
        <f t="shared" si="25"/>
        <v>100</v>
      </c>
    </row>
    <row r="180" spans="1:11" ht="67.5" x14ac:dyDescent="0.2">
      <c r="A180" s="34" t="s">
        <v>289</v>
      </c>
      <c r="B180" s="35" t="s">
        <v>290</v>
      </c>
      <c r="C180" s="64">
        <v>426863904</v>
      </c>
      <c r="D180" s="64">
        <v>426863904</v>
      </c>
      <c r="E180" s="64">
        <v>263833174</v>
      </c>
      <c r="F180" s="64">
        <v>60641385.829999998</v>
      </c>
      <c r="G180" s="64">
        <v>60641385.829999998</v>
      </c>
      <c r="H180" s="37">
        <f t="shared" si="22"/>
        <v>100</v>
      </c>
      <c r="I180" s="37">
        <f t="shared" si="23"/>
        <v>61.807328173618536</v>
      </c>
      <c r="J180" s="38">
        <f t="shared" si="24"/>
        <v>22.984746349600449</v>
      </c>
      <c r="K180" s="39">
        <f t="shared" si="25"/>
        <v>100</v>
      </c>
    </row>
    <row r="181" spans="1:11" ht="45" x14ac:dyDescent="0.2">
      <c r="A181" s="34" t="s">
        <v>291</v>
      </c>
      <c r="B181" s="35" t="s">
        <v>292</v>
      </c>
      <c r="C181" s="64">
        <v>761137375</v>
      </c>
      <c r="D181" s="64">
        <v>761137375</v>
      </c>
      <c r="E181" s="64">
        <v>558693639</v>
      </c>
      <c r="F181" s="64">
        <v>103759491.17</v>
      </c>
      <c r="G181" s="64">
        <v>103759491.17</v>
      </c>
      <c r="H181" s="37">
        <f t="shared" si="22"/>
        <v>100</v>
      </c>
      <c r="I181" s="37">
        <f t="shared" si="23"/>
        <v>73.402470743208482</v>
      </c>
      <c r="J181" s="38">
        <f t="shared" si="24"/>
        <v>18.571804639787569</v>
      </c>
      <c r="K181" s="39">
        <f t="shared" si="25"/>
        <v>100</v>
      </c>
    </row>
    <row r="182" spans="1:11" ht="33.75" x14ac:dyDescent="0.2">
      <c r="A182" s="34" t="s">
        <v>293</v>
      </c>
      <c r="B182" s="35" t="s">
        <v>294</v>
      </c>
      <c r="C182" s="64">
        <v>208226331</v>
      </c>
      <c r="D182" s="64">
        <v>208226331</v>
      </c>
      <c r="E182" s="64">
        <v>207860198</v>
      </c>
      <c r="F182" s="64">
        <v>0</v>
      </c>
      <c r="G182" s="64">
        <v>0</v>
      </c>
      <c r="H182" s="37">
        <f t="shared" si="22"/>
        <v>100</v>
      </c>
      <c r="I182" s="37">
        <f t="shared" si="23"/>
        <v>99.824165849611006</v>
      </c>
      <c r="J182" s="38">
        <f t="shared" si="24"/>
        <v>0</v>
      </c>
      <c r="K182" s="65">
        <v>0</v>
      </c>
    </row>
    <row r="183" spans="1:11" ht="33.75" x14ac:dyDescent="0.2">
      <c r="A183" s="34" t="s">
        <v>295</v>
      </c>
      <c r="B183" s="35" t="s">
        <v>296</v>
      </c>
      <c r="C183" s="64">
        <v>364086139</v>
      </c>
      <c r="D183" s="64">
        <v>364086139</v>
      </c>
      <c r="E183" s="64">
        <v>225151147</v>
      </c>
      <c r="F183" s="64">
        <v>0</v>
      </c>
      <c r="G183" s="64">
        <v>0</v>
      </c>
      <c r="H183" s="37">
        <f t="shared" si="22"/>
        <v>100</v>
      </c>
      <c r="I183" s="37">
        <f t="shared" si="23"/>
        <v>61.840076531998932</v>
      </c>
      <c r="J183" s="38">
        <f t="shared" si="24"/>
        <v>0</v>
      </c>
      <c r="K183" s="65">
        <v>0</v>
      </c>
    </row>
    <row r="184" spans="1:11" ht="33.75" x14ac:dyDescent="0.2">
      <c r="A184" s="40" t="s">
        <v>297</v>
      </c>
      <c r="B184" s="41" t="s">
        <v>298</v>
      </c>
      <c r="C184" s="42">
        <f>C185+C194+C195</f>
        <v>1917209331</v>
      </c>
      <c r="D184" s="42">
        <v>592471514</v>
      </c>
      <c r="E184" s="42">
        <v>351121258</v>
      </c>
      <c r="F184" s="42">
        <v>143952075.91</v>
      </c>
      <c r="G184" s="42">
        <v>143952075.91</v>
      </c>
      <c r="H184" s="43">
        <f t="shared" si="22"/>
        <v>30.902807764396385</v>
      </c>
      <c r="I184" s="43">
        <f t="shared" si="23"/>
        <v>59.263821078830802</v>
      </c>
      <c r="J184" s="44">
        <f t="shared" si="24"/>
        <v>40.997824150538897</v>
      </c>
      <c r="K184" s="45">
        <f t="shared" si="25"/>
        <v>100</v>
      </c>
    </row>
    <row r="185" spans="1:11" ht="23.25" thickBot="1" x14ac:dyDescent="0.25">
      <c r="A185" s="88" t="s">
        <v>299</v>
      </c>
      <c r="B185" s="89" t="s">
        <v>300</v>
      </c>
      <c r="C185" s="90">
        <f>C186+C187+C188+C189+C190+C191+C192+C193</f>
        <v>850838284</v>
      </c>
      <c r="D185" s="90">
        <v>445454906</v>
      </c>
      <c r="E185" s="90">
        <v>228934496</v>
      </c>
      <c r="F185" s="90">
        <v>82825438.909999996</v>
      </c>
      <c r="G185" s="90">
        <v>82825438.909999996</v>
      </c>
      <c r="H185" s="91">
        <f t="shared" si="22"/>
        <v>52.354826337363072</v>
      </c>
      <c r="I185" s="91">
        <f t="shared" si="23"/>
        <v>51.393416688512126</v>
      </c>
      <c r="J185" s="92">
        <f t="shared" si="24"/>
        <v>36.178662611859068</v>
      </c>
      <c r="K185" s="93">
        <f t="shared" si="25"/>
        <v>100</v>
      </c>
    </row>
    <row r="186" spans="1:11" ht="22.5" x14ac:dyDescent="0.2">
      <c r="A186" s="58" t="s">
        <v>301</v>
      </c>
      <c r="B186" s="59" t="s">
        <v>302</v>
      </c>
      <c r="C186" s="60">
        <v>124873743</v>
      </c>
      <c r="D186" s="60">
        <v>124873743</v>
      </c>
      <c r="E186" s="60">
        <v>0</v>
      </c>
      <c r="F186" s="60">
        <v>0</v>
      </c>
      <c r="G186" s="60">
        <v>0</v>
      </c>
      <c r="H186" s="61">
        <f t="shared" si="22"/>
        <v>100</v>
      </c>
      <c r="I186" s="61">
        <f t="shared" si="23"/>
        <v>0</v>
      </c>
      <c r="J186" s="61">
        <v>0</v>
      </c>
      <c r="K186" s="94">
        <v>0</v>
      </c>
    </row>
    <row r="187" spans="1:11" ht="22.5" x14ac:dyDescent="0.2">
      <c r="A187" s="34" t="s">
        <v>303</v>
      </c>
      <c r="B187" s="35" t="s">
        <v>304</v>
      </c>
      <c r="C187" s="64">
        <v>3935023</v>
      </c>
      <c r="D187" s="64">
        <v>0</v>
      </c>
      <c r="E187" s="64">
        <v>0</v>
      </c>
      <c r="F187" s="64">
        <v>0</v>
      </c>
      <c r="G187" s="64">
        <v>0</v>
      </c>
      <c r="H187" s="37">
        <f t="shared" si="22"/>
        <v>0</v>
      </c>
      <c r="I187" s="37">
        <v>0</v>
      </c>
      <c r="J187" s="37">
        <v>0</v>
      </c>
      <c r="K187" s="65">
        <v>0</v>
      </c>
    </row>
    <row r="188" spans="1:11" ht="22.5" x14ac:dyDescent="0.2">
      <c r="A188" s="34" t="s">
        <v>305</v>
      </c>
      <c r="B188" s="35" t="s">
        <v>306</v>
      </c>
      <c r="C188" s="64">
        <v>77349990</v>
      </c>
      <c r="D188" s="64">
        <v>77349990</v>
      </c>
      <c r="E188" s="64">
        <v>75703323</v>
      </c>
      <c r="F188" s="64">
        <v>27974997</v>
      </c>
      <c r="G188" s="64">
        <v>27974997</v>
      </c>
      <c r="H188" s="37">
        <f t="shared" si="22"/>
        <v>100</v>
      </c>
      <c r="I188" s="37">
        <f t="shared" si="23"/>
        <v>97.87114775321885</v>
      </c>
      <c r="J188" s="38">
        <f t="shared" si="24"/>
        <v>36.953459757638377</v>
      </c>
      <c r="K188" s="39">
        <f t="shared" si="25"/>
        <v>100</v>
      </c>
    </row>
    <row r="189" spans="1:11" ht="27" customHeight="1" x14ac:dyDescent="0.2">
      <c r="A189" s="34" t="s">
        <v>307</v>
      </c>
      <c r="B189" s="35" t="s">
        <v>308</v>
      </c>
      <c r="C189" s="64">
        <v>399495700</v>
      </c>
      <c r="D189" s="64">
        <v>0</v>
      </c>
      <c r="E189" s="64">
        <v>0</v>
      </c>
      <c r="F189" s="64">
        <v>0</v>
      </c>
      <c r="G189" s="64">
        <v>0</v>
      </c>
      <c r="H189" s="37">
        <f t="shared" si="22"/>
        <v>0</v>
      </c>
      <c r="I189" s="37">
        <v>0</v>
      </c>
      <c r="J189" s="37">
        <v>0</v>
      </c>
      <c r="K189" s="65">
        <v>0</v>
      </c>
    </row>
    <row r="190" spans="1:11" ht="33.75" x14ac:dyDescent="0.2">
      <c r="A190" s="34" t="s">
        <v>309</v>
      </c>
      <c r="B190" s="35" t="s">
        <v>310</v>
      </c>
      <c r="C190" s="64">
        <v>39085905</v>
      </c>
      <c r="D190" s="64">
        <v>37133250</v>
      </c>
      <c r="E190" s="64">
        <v>37133250</v>
      </c>
      <c r="F190" s="64">
        <v>908250</v>
      </c>
      <c r="G190" s="64">
        <v>908250</v>
      </c>
      <c r="H190" s="37">
        <f t="shared" si="22"/>
        <v>95.004196525576162</v>
      </c>
      <c r="I190" s="37">
        <f t="shared" si="23"/>
        <v>100</v>
      </c>
      <c r="J190" s="38">
        <f t="shared" si="24"/>
        <v>2.4459211084405483</v>
      </c>
      <c r="K190" s="39">
        <f t="shared" si="25"/>
        <v>100</v>
      </c>
    </row>
    <row r="191" spans="1:11" ht="22.5" x14ac:dyDescent="0.2">
      <c r="A191" s="34" t="s">
        <v>311</v>
      </c>
      <c r="B191" s="35" t="s">
        <v>312</v>
      </c>
      <c r="C191" s="64">
        <v>114670933</v>
      </c>
      <c r="D191" s="64">
        <v>114670933</v>
      </c>
      <c r="E191" s="64">
        <v>24670933</v>
      </c>
      <c r="F191" s="64">
        <v>24670933</v>
      </c>
      <c r="G191" s="64">
        <v>24670933</v>
      </c>
      <c r="H191" s="37">
        <f t="shared" si="22"/>
        <v>100</v>
      </c>
      <c r="I191" s="37">
        <f t="shared" si="23"/>
        <v>21.51454806773047</v>
      </c>
      <c r="J191" s="38">
        <f t="shared" si="24"/>
        <v>100</v>
      </c>
      <c r="K191" s="39">
        <f t="shared" si="25"/>
        <v>100</v>
      </c>
    </row>
    <row r="192" spans="1:11" x14ac:dyDescent="0.2">
      <c r="A192" s="34" t="s">
        <v>313</v>
      </c>
      <c r="B192" s="35" t="s">
        <v>314</v>
      </c>
      <c r="C192" s="64">
        <v>41880666</v>
      </c>
      <c r="D192" s="64">
        <v>41880666</v>
      </c>
      <c r="E192" s="64">
        <v>41880666</v>
      </c>
      <c r="F192" s="64">
        <v>8131829.3099999996</v>
      </c>
      <c r="G192" s="64">
        <v>8131829.3099999996</v>
      </c>
      <c r="H192" s="37">
        <f t="shared" si="22"/>
        <v>100</v>
      </c>
      <c r="I192" s="37">
        <f t="shared" si="23"/>
        <v>100</v>
      </c>
      <c r="J192" s="38">
        <f t="shared" si="24"/>
        <v>19.416666654727983</v>
      </c>
      <c r="K192" s="39">
        <f t="shared" si="25"/>
        <v>100</v>
      </c>
    </row>
    <row r="193" spans="1:11" x14ac:dyDescent="0.2">
      <c r="A193" s="34" t="s">
        <v>315</v>
      </c>
      <c r="B193" s="35" t="s">
        <v>316</v>
      </c>
      <c r="C193" s="64">
        <v>49546324</v>
      </c>
      <c r="D193" s="64">
        <v>49546324</v>
      </c>
      <c r="E193" s="64">
        <v>49546324</v>
      </c>
      <c r="F193" s="64">
        <v>21139429.600000001</v>
      </c>
      <c r="G193" s="64">
        <v>21139429.600000001</v>
      </c>
      <c r="H193" s="37">
        <f t="shared" si="22"/>
        <v>100</v>
      </c>
      <c r="I193" s="37">
        <f t="shared" si="23"/>
        <v>100</v>
      </c>
      <c r="J193" s="38">
        <f t="shared" si="24"/>
        <v>42.665989912793535</v>
      </c>
      <c r="K193" s="39">
        <f t="shared" si="25"/>
        <v>100</v>
      </c>
    </row>
    <row r="194" spans="1:11" ht="33.75" x14ac:dyDescent="0.2">
      <c r="A194" s="46" t="s">
        <v>317</v>
      </c>
      <c r="B194" s="47" t="s">
        <v>318</v>
      </c>
      <c r="C194" s="48">
        <v>44876029</v>
      </c>
      <c r="D194" s="48">
        <v>0</v>
      </c>
      <c r="E194" s="48">
        <v>0</v>
      </c>
      <c r="F194" s="48">
        <v>0</v>
      </c>
      <c r="G194" s="48">
        <v>0</v>
      </c>
      <c r="H194" s="49">
        <f t="shared" si="22"/>
        <v>0</v>
      </c>
      <c r="I194" s="49">
        <v>0</v>
      </c>
      <c r="J194" s="49">
        <v>0</v>
      </c>
      <c r="K194" s="75">
        <v>0</v>
      </c>
    </row>
    <row r="195" spans="1:11" ht="22.5" x14ac:dyDescent="0.2">
      <c r="A195" s="46" t="s">
        <v>319</v>
      </c>
      <c r="B195" s="47" t="s">
        <v>320</v>
      </c>
      <c r="C195" s="48">
        <v>1021495018</v>
      </c>
      <c r="D195" s="48">
        <v>147016608</v>
      </c>
      <c r="E195" s="48">
        <v>122186762</v>
      </c>
      <c r="F195" s="48">
        <v>61126637</v>
      </c>
      <c r="G195" s="48">
        <v>61126637</v>
      </c>
      <c r="H195" s="49">
        <f t="shared" si="22"/>
        <v>14.39229809342056</v>
      </c>
      <c r="I195" s="49">
        <f t="shared" si="23"/>
        <v>83.110856427866977</v>
      </c>
      <c r="J195" s="50">
        <f t="shared" si="24"/>
        <v>50.027217351090783</v>
      </c>
      <c r="K195" s="51">
        <f t="shared" si="25"/>
        <v>100</v>
      </c>
    </row>
    <row r="196" spans="1:11" ht="22.5" x14ac:dyDescent="0.2">
      <c r="A196" s="40" t="s">
        <v>321</v>
      </c>
      <c r="B196" s="41" t="s">
        <v>322</v>
      </c>
      <c r="C196" s="42">
        <f>C197+C200+C201+C202+C203</f>
        <v>16437892720</v>
      </c>
      <c r="D196" s="42">
        <v>5513695670</v>
      </c>
      <c r="E196" s="42">
        <v>4853977002</v>
      </c>
      <c r="F196" s="42">
        <v>3408742359</v>
      </c>
      <c r="G196" s="42">
        <v>3386791359</v>
      </c>
      <c r="H196" s="43">
        <f t="shared" si="22"/>
        <v>33.542594321056015</v>
      </c>
      <c r="I196" s="43">
        <f t="shared" si="23"/>
        <v>88.034909659785413</v>
      </c>
      <c r="J196" s="44">
        <f t="shared" si="24"/>
        <v>70.225762454076005</v>
      </c>
      <c r="K196" s="45">
        <f t="shared" si="25"/>
        <v>99.356038160465744</v>
      </c>
    </row>
    <row r="197" spans="1:11" ht="33.75" x14ac:dyDescent="0.2">
      <c r="A197" s="46" t="s">
        <v>323</v>
      </c>
      <c r="B197" s="47" t="s">
        <v>324</v>
      </c>
      <c r="C197" s="48">
        <v>185627636</v>
      </c>
      <c r="D197" s="48">
        <v>179457636</v>
      </c>
      <c r="E197" s="48">
        <v>18604955</v>
      </c>
      <c r="F197" s="48">
        <v>18224955</v>
      </c>
      <c r="G197" s="48">
        <v>14273955</v>
      </c>
      <c r="H197" s="49">
        <f t="shared" si="22"/>
        <v>96.676141477123593</v>
      </c>
      <c r="I197" s="49">
        <f t="shared" si="23"/>
        <v>10.36732424136023</v>
      </c>
      <c r="J197" s="50">
        <f t="shared" si="24"/>
        <v>97.95753335603338</v>
      </c>
      <c r="K197" s="51">
        <f t="shared" si="25"/>
        <v>78.320934125763273</v>
      </c>
    </row>
    <row r="198" spans="1:11" x14ac:dyDescent="0.2">
      <c r="A198" s="34" t="s">
        <v>325</v>
      </c>
      <c r="B198" s="35" t="s">
        <v>326</v>
      </c>
      <c r="C198" s="64">
        <v>8870000</v>
      </c>
      <c r="D198" s="64">
        <v>2700000</v>
      </c>
      <c r="E198" s="64">
        <v>0</v>
      </c>
      <c r="F198" s="64">
        <v>0</v>
      </c>
      <c r="G198" s="64">
        <v>0</v>
      </c>
      <c r="H198" s="37">
        <f t="shared" si="22"/>
        <v>30.439684329199551</v>
      </c>
      <c r="I198" s="37">
        <f t="shared" si="23"/>
        <v>0</v>
      </c>
      <c r="J198" s="37">
        <v>0</v>
      </c>
      <c r="K198" s="65">
        <v>0</v>
      </c>
    </row>
    <row r="199" spans="1:11" ht="22.5" x14ac:dyDescent="0.2">
      <c r="A199" s="34" t="s">
        <v>327</v>
      </c>
      <c r="B199" s="35" t="s">
        <v>328</v>
      </c>
      <c r="C199" s="64">
        <v>176757636</v>
      </c>
      <c r="D199" s="64">
        <v>176757636</v>
      </c>
      <c r="E199" s="64">
        <v>18604955</v>
      </c>
      <c r="F199" s="64">
        <v>18224955</v>
      </c>
      <c r="G199" s="64">
        <v>14273955</v>
      </c>
      <c r="H199" s="37">
        <f t="shared" si="22"/>
        <v>100</v>
      </c>
      <c r="I199" s="37">
        <f t="shared" si="23"/>
        <v>10.525686709229355</v>
      </c>
      <c r="J199" s="38">
        <f t="shared" si="24"/>
        <v>97.95753335603338</v>
      </c>
      <c r="K199" s="39">
        <f t="shared" si="25"/>
        <v>78.320934125763273</v>
      </c>
    </row>
    <row r="200" spans="1:11" ht="33.75" x14ac:dyDescent="0.2">
      <c r="A200" s="46" t="s">
        <v>329</v>
      </c>
      <c r="B200" s="47" t="s">
        <v>330</v>
      </c>
      <c r="C200" s="48">
        <v>1611273572</v>
      </c>
      <c r="D200" s="48">
        <v>29293028</v>
      </c>
      <c r="E200" s="48">
        <v>16753781</v>
      </c>
      <c r="F200" s="48">
        <v>16753781</v>
      </c>
      <c r="G200" s="48">
        <v>16753781</v>
      </c>
      <c r="H200" s="49">
        <f t="shared" si="22"/>
        <v>1.8180046212537271</v>
      </c>
      <c r="I200" s="49">
        <f t="shared" si="23"/>
        <v>57.193749311269556</v>
      </c>
      <c r="J200" s="50">
        <f t="shared" si="24"/>
        <v>100</v>
      </c>
      <c r="K200" s="51">
        <f t="shared" si="25"/>
        <v>100</v>
      </c>
    </row>
    <row r="201" spans="1:11" ht="33.75" x14ac:dyDescent="0.2">
      <c r="A201" s="46" t="s">
        <v>331</v>
      </c>
      <c r="B201" s="47" t="s">
        <v>332</v>
      </c>
      <c r="C201" s="48">
        <v>14549008534</v>
      </c>
      <c r="D201" s="48">
        <v>5303755026</v>
      </c>
      <c r="E201" s="48">
        <v>4817428286</v>
      </c>
      <c r="F201" s="48">
        <v>3372573643</v>
      </c>
      <c r="G201" s="48">
        <v>3354573643</v>
      </c>
      <c r="H201" s="49">
        <f t="shared" si="22"/>
        <v>36.454408653383503</v>
      </c>
      <c r="I201" s="49">
        <f t="shared" si="23"/>
        <v>90.830520308424212</v>
      </c>
      <c r="J201" s="50">
        <f t="shared" si="24"/>
        <v>70.007760215156424</v>
      </c>
      <c r="K201" s="51">
        <f t="shared" si="25"/>
        <v>99.466282966500657</v>
      </c>
    </row>
    <row r="202" spans="1:11" ht="45" x14ac:dyDescent="0.2">
      <c r="A202" s="46" t="s">
        <v>333</v>
      </c>
      <c r="B202" s="47" t="s">
        <v>334</v>
      </c>
      <c r="C202" s="48">
        <v>90792998</v>
      </c>
      <c r="D202" s="48">
        <v>0</v>
      </c>
      <c r="E202" s="48">
        <v>0</v>
      </c>
      <c r="F202" s="48">
        <v>0</v>
      </c>
      <c r="G202" s="48">
        <v>0</v>
      </c>
      <c r="H202" s="49">
        <f t="shared" si="22"/>
        <v>0</v>
      </c>
      <c r="I202" s="49">
        <v>0</v>
      </c>
      <c r="J202" s="49">
        <v>0</v>
      </c>
      <c r="K202" s="75">
        <v>0</v>
      </c>
    </row>
    <row r="203" spans="1:11" ht="23.25" thickBot="1" x14ac:dyDescent="0.25">
      <c r="A203" s="88" t="s">
        <v>335</v>
      </c>
      <c r="B203" s="89" t="s">
        <v>336</v>
      </c>
      <c r="C203" s="90">
        <v>1189980</v>
      </c>
      <c r="D203" s="90">
        <v>1189980</v>
      </c>
      <c r="E203" s="90">
        <v>1189980</v>
      </c>
      <c r="F203" s="90">
        <v>1189980</v>
      </c>
      <c r="G203" s="90">
        <v>1189980</v>
      </c>
      <c r="H203" s="91">
        <f t="shared" si="22"/>
        <v>100</v>
      </c>
      <c r="I203" s="91">
        <f t="shared" si="23"/>
        <v>100</v>
      </c>
      <c r="J203" s="92">
        <f t="shared" si="24"/>
        <v>100</v>
      </c>
      <c r="K203" s="93">
        <f t="shared" si="25"/>
        <v>100</v>
      </c>
    </row>
    <row r="204" spans="1:11" ht="22.5" x14ac:dyDescent="0.2">
      <c r="A204" s="76" t="s">
        <v>337</v>
      </c>
      <c r="B204" s="77" t="s">
        <v>338</v>
      </c>
      <c r="C204" s="78">
        <f>C205</f>
        <v>8172772188</v>
      </c>
      <c r="D204" s="78">
        <v>6730029315</v>
      </c>
      <c r="E204" s="78">
        <v>3249352676</v>
      </c>
      <c r="F204" s="78">
        <v>681143246.12</v>
      </c>
      <c r="G204" s="78">
        <v>681143246.12</v>
      </c>
      <c r="H204" s="79">
        <f t="shared" si="22"/>
        <v>82.346958414938271</v>
      </c>
      <c r="I204" s="79">
        <f t="shared" si="23"/>
        <v>48.281404491920846</v>
      </c>
      <c r="J204" s="80">
        <f t="shared" si="24"/>
        <v>20.962428952418215</v>
      </c>
      <c r="K204" s="81">
        <f t="shared" si="25"/>
        <v>100</v>
      </c>
    </row>
    <row r="205" spans="1:11" x14ac:dyDescent="0.2">
      <c r="A205" s="40" t="s">
        <v>339</v>
      </c>
      <c r="B205" s="41" t="s">
        <v>244</v>
      </c>
      <c r="C205" s="42">
        <f>C206</f>
        <v>8172772188</v>
      </c>
      <c r="D205" s="42">
        <v>6730029315</v>
      </c>
      <c r="E205" s="42">
        <v>3249352676</v>
      </c>
      <c r="F205" s="42">
        <v>681143246.12</v>
      </c>
      <c r="G205" s="42">
        <v>681143246.12</v>
      </c>
      <c r="H205" s="43">
        <f t="shared" si="22"/>
        <v>82.346958414938271</v>
      </c>
      <c r="I205" s="43">
        <f t="shared" si="23"/>
        <v>48.281404491920846</v>
      </c>
      <c r="J205" s="44">
        <f t="shared" si="24"/>
        <v>20.962428952418215</v>
      </c>
      <c r="K205" s="45">
        <f t="shared" si="25"/>
        <v>100</v>
      </c>
    </row>
    <row r="206" spans="1:11" x14ac:dyDescent="0.2">
      <c r="A206" s="46" t="s">
        <v>340</v>
      </c>
      <c r="B206" s="47" t="s">
        <v>246</v>
      </c>
      <c r="C206" s="48">
        <f>C207+C208</f>
        <v>8172772188</v>
      </c>
      <c r="D206" s="48">
        <v>6730029315</v>
      </c>
      <c r="E206" s="48">
        <v>3249352676</v>
      </c>
      <c r="F206" s="48">
        <v>681143246.12</v>
      </c>
      <c r="G206" s="48">
        <v>681143246.12</v>
      </c>
      <c r="H206" s="49">
        <f t="shared" si="22"/>
        <v>82.346958414938271</v>
      </c>
      <c r="I206" s="49">
        <f t="shared" si="23"/>
        <v>48.281404491920846</v>
      </c>
      <c r="J206" s="50">
        <f t="shared" si="24"/>
        <v>20.962428952418215</v>
      </c>
      <c r="K206" s="51">
        <f t="shared" si="25"/>
        <v>100</v>
      </c>
    </row>
    <row r="207" spans="1:11" ht="33.75" x14ac:dyDescent="0.2">
      <c r="A207" s="34" t="s">
        <v>341</v>
      </c>
      <c r="B207" s="35" t="s">
        <v>342</v>
      </c>
      <c r="C207" s="64">
        <v>4736386094</v>
      </c>
      <c r="D207" s="64">
        <v>4736386094</v>
      </c>
      <c r="E207" s="64">
        <v>2526784887</v>
      </c>
      <c r="F207" s="64">
        <v>543252815</v>
      </c>
      <c r="G207" s="64">
        <v>543252815</v>
      </c>
      <c r="H207" s="37">
        <f t="shared" si="22"/>
        <v>100</v>
      </c>
      <c r="I207" s="37">
        <f t="shared" si="23"/>
        <v>53.34837230015733</v>
      </c>
      <c r="J207" s="38">
        <f t="shared" si="24"/>
        <v>21.4997650886298</v>
      </c>
      <c r="K207" s="39">
        <f t="shared" si="25"/>
        <v>100</v>
      </c>
    </row>
    <row r="208" spans="1:11" ht="22.5" x14ac:dyDescent="0.2">
      <c r="A208" s="34" t="s">
        <v>343</v>
      </c>
      <c r="B208" s="35" t="s">
        <v>344</v>
      </c>
      <c r="C208" s="64">
        <v>3436386094</v>
      </c>
      <c r="D208" s="64">
        <v>1993643221</v>
      </c>
      <c r="E208" s="64">
        <v>722567789</v>
      </c>
      <c r="F208" s="64">
        <v>137890431.12</v>
      </c>
      <c r="G208" s="64">
        <v>137890431.12</v>
      </c>
      <c r="H208" s="37">
        <f t="shared" ref="H208:H261" si="26">D208/C208*100</f>
        <v>58.015693419343691</v>
      </c>
      <c r="I208" s="37">
        <f t="shared" ref="I208:I259" si="27">E208/D208*100</f>
        <v>36.243585682174576</v>
      </c>
      <c r="J208" s="38">
        <f t="shared" ref="J208:J245" si="28">F208/E208*100</f>
        <v>19.083390267207164</v>
      </c>
      <c r="K208" s="39">
        <f t="shared" ref="K208:K245" si="29">G208/F208*100</f>
        <v>100</v>
      </c>
    </row>
    <row r="209" spans="1:11" ht="22.5" x14ac:dyDescent="0.2">
      <c r="A209" s="40" t="s">
        <v>345</v>
      </c>
      <c r="B209" s="41" t="s">
        <v>346</v>
      </c>
      <c r="C209" s="42">
        <f>C210</f>
        <v>7866514364</v>
      </c>
      <c r="D209" s="42">
        <v>3689231560</v>
      </c>
      <c r="E209" s="42">
        <v>2922203346</v>
      </c>
      <c r="F209" s="42">
        <v>1335756586</v>
      </c>
      <c r="G209" s="42">
        <v>1301778586</v>
      </c>
      <c r="H209" s="43">
        <f t="shared" si="26"/>
        <v>46.897919323496708</v>
      </c>
      <c r="I209" s="43">
        <f t="shared" si="27"/>
        <v>79.208997821757762</v>
      </c>
      <c r="J209" s="44">
        <f t="shared" si="28"/>
        <v>45.710596691651311</v>
      </c>
      <c r="K209" s="45">
        <f t="shared" si="29"/>
        <v>97.456273069800162</v>
      </c>
    </row>
    <row r="210" spans="1:11" x14ac:dyDescent="0.2">
      <c r="A210" s="40" t="s">
        <v>347</v>
      </c>
      <c r="B210" s="41" t="s">
        <v>348</v>
      </c>
      <c r="C210" s="42">
        <f>C211</f>
        <v>7866514364</v>
      </c>
      <c r="D210" s="42">
        <v>3689231560</v>
      </c>
      <c r="E210" s="42">
        <v>2922203346</v>
      </c>
      <c r="F210" s="42">
        <v>1335756586</v>
      </c>
      <c r="G210" s="42">
        <v>1301778586</v>
      </c>
      <c r="H210" s="43">
        <f t="shared" si="26"/>
        <v>46.897919323496708</v>
      </c>
      <c r="I210" s="43">
        <f t="shared" si="27"/>
        <v>79.208997821757762</v>
      </c>
      <c r="J210" s="44">
        <f t="shared" si="28"/>
        <v>45.710596691651311</v>
      </c>
      <c r="K210" s="45">
        <f t="shared" si="29"/>
        <v>97.456273069800162</v>
      </c>
    </row>
    <row r="211" spans="1:11" ht="22.5" x14ac:dyDescent="0.2">
      <c r="A211" s="46" t="s">
        <v>349</v>
      </c>
      <c r="B211" s="47" t="s">
        <v>350</v>
      </c>
      <c r="C211" s="48">
        <v>7866514364</v>
      </c>
      <c r="D211" s="48">
        <v>3689231560</v>
      </c>
      <c r="E211" s="48">
        <v>2922203346</v>
      </c>
      <c r="F211" s="48">
        <v>1335756586</v>
      </c>
      <c r="G211" s="48">
        <v>1301778586</v>
      </c>
      <c r="H211" s="49">
        <f t="shared" si="26"/>
        <v>46.897919323496708</v>
      </c>
      <c r="I211" s="49">
        <f t="shared" si="27"/>
        <v>79.208997821757762</v>
      </c>
      <c r="J211" s="50">
        <f t="shared" si="28"/>
        <v>45.710596691651311</v>
      </c>
      <c r="K211" s="51">
        <f t="shared" si="29"/>
        <v>97.456273069800162</v>
      </c>
    </row>
    <row r="212" spans="1:11" x14ac:dyDescent="0.2">
      <c r="A212" s="46"/>
      <c r="B212" s="47"/>
      <c r="C212" s="48"/>
      <c r="D212" s="48"/>
      <c r="E212" s="48"/>
      <c r="F212" s="48"/>
      <c r="G212" s="48"/>
      <c r="H212" s="49"/>
      <c r="I212" s="49"/>
      <c r="J212" s="50"/>
      <c r="K212" s="51"/>
    </row>
    <row r="213" spans="1:11" ht="33.75" x14ac:dyDescent="0.2">
      <c r="A213" s="40" t="s">
        <v>351</v>
      </c>
      <c r="B213" s="41" t="s">
        <v>352</v>
      </c>
      <c r="C213" s="42">
        <f>C215+C222</f>
        <v>21589277225</v>
      </c>
      <c r="D213" s="42">
        <v>18346409483</v>
      </c>
      <c r="E213" s="42">
        <v>14232555691</v>
      </c>
      <c r="F213" s="42">
        <v>7087154999.3100004</v>
      </c>
      <c r="G213" s="42">
        <v>6726226273.3100004</v>
      </c>
      <c r="H213" s="43">
        <f t="shared" si="26"/>
        <v>84.979266752641365</v>
      </c>
      <c r="I213" s="43">
        <f t="shared" si="27"/>
        <v>77.576790729477906</v>
      </c>
      <c r="J213" s="44">
        <f t="shared" si="28"/>
        <v>49.795378659867708</v>
      </c>
      <c r="K213" s="45">
        <f t="shared" si="29"/>
        <v>94.90728330288897</v>
      </c>
    </row>
    <row r="214" spans="1:11" x14ac:dyDescent="0.2">
      <c r="A214" s="40"/>
      <c r="B214" s="41"/>
      <c r="C214" s="42"/>
      <c r="D214" s="42"/>
      <c r="E214" s="42"/>
      <c r="F214" s="42"/>
      <c r="G214" s="42"/>
      <c r="H214" s="43"/>
      <c r="I214" s="43"/>
      <c r="J214" s="44"/>
      <c r="K214" s="45"/>
    </row>
    <row r="215" spans="1:11" ht="45" x14ac:dyDescent="0.2">
      <c r="A215" s="40" t="s">
        <v>353</v>
      </c>
      <c r="B215" s="41" t="s">
        <v>354</v>
      </c>
      <c r="C215" s="42">
        <f>C216+C219</f>
        <v>90359465</v>
      </c>
      <c r="D215" s="42">
        <v>27795668</v>
      </c>
      <c r="E215" s="42">
        <v>27795668</v>
      </c>
      <c r="F215" s="42">
        <v>27795668</v>
      </c>
      <c r="G215" s="42">
        <v>27795668</v>
      </c>
      <c r="H215" s="43">
        <f t="shared" si="26"/>
        <v>30.761213559642037</v>
      </c>
      <c r="I215" s="43">
        <f t="shared" si="27"/>
        <v>100</v>
      </c>
      <c r="J215" s="44">
        <f t="shared" si="28"/>
        <v>100</v>
      </c>
      <c r="K215" s="45">
        <f t="shared" si="29"/>
        <v>100</v>
      </c>
    </row>
    <row r="216" spans="1:11" ht="22.5" x14ac:dyDescent="0.2">
      <c r="A216" s="40" t="s">
        <v>355</v>
      </c>
      <c r="B216" s="41" t="s">
        <v>356</v>
      </c>
      <c r="C216" s="42">
        <f>C217</f>
        <v>65563797</v>
      </c>
      <c r="D216" s="42">
        <v>3000000</v>
      </c>
      <c r="E216" s="42">
        <v>3000000</v>
      </c>
      <c r="F216" s="42">
        <v>3000000</v>
      </c>
      <c r="G216" s="42">
        <v>3000000</v>
      </c>
      <c r="H216" s="43">
        <f t="shared" si="26"/>
        <v>4.5756959439063607</v>
      </c>
      <c r="I216" s="43">
        <f t="shared" si="27"/>
        <v>100</v>
      </c>
      <c r="J216" s="44">
        <f t="shared" si="28"/>
        <v>100</v>
      </c>
      <c r="K216" s="45">
        <f t="shared" si="29"/>
        <v>100</v>
      </c>
    </row>
    <row r="217" spans="1:11" ht="22.5" x14ac:dyDescent="0.2">
      <c r="A217" s="46" t="s">
        <v>357</v>
      </c>
      <c r="B217" s="47" t="s">
        <v>358</v>
      </c>
      <c r="C217" s="48">
        <f>C218</f>
        <v>65563797</v>
      </c>
      <c r="D217" s="48">
        <v>3000000</v>
      </c>
      <c r="E217" s="48">
        <v>3000000</v>
      </c>
      <c r="F217" s="48">
        <v>3000000</v>
      </c>
      <c r="G217" s="48">
        <v>3000000</v>
      </c>
      <c r="H217" s="49">
        <f t="shared" si="26"/>
        <v>4.5756959439063607</v>
      </c>
      <c r="I217" s="49">
        <f t="shared" si="27"/>
        <v>100</v>
      </c>
      <c r="J217" s="50">
        <f t="shared" si="28"/>
        <v>100</v>
      </c>
      <c r="K217" s="51">
        <f t="shared" si="29"/>
        <v>100</v>
      </c>
    </row>
    <row r="218" spans="1:11" x14ac:dyDescent="0.2">
      <c r="A218" s="34" t="s">
        <v>359</v>
      </c>
      <c r="B218" s="35" t="s">
        <v>360</v>
      </c>
      <c r="C218" s="64">
        <v>65563797</v>
      </c>
      <c r="D218" s="64">
        <v>3000000</v>
      </c>
      <c r="E218" s="64">
        <v>3000000</v>
      </c>
      <c r="F218" s="64">
        <v>3000000</v>
      </c>
      <c r="G218" s="64">
        <v>3000000</v>
      </c>
      <c r="H218" s="37">
        <f t="shared" si="26"/>
        <v>4.5756959439063607</v>
      </c>
      <c r="I218" s="37">
        <f t="shared" si="27"/>
        <v>100</v>
      </c>
      <c r="J218" s="38">
        <f t="shared" si="28"/>
        <v>100</v>
      </c>
      <c r="K218" s="39">
        <f t="shared" si="29"/>
        <v>100</v>
      </c>
    </row>
    <row r="219" spans="1:11" x14ac:dyDescent="0.2">
      <c r="A219" s="40" t="s">
        <v>361</v>
      </c>
      <c r="B219" s="41" t="s">
        <v>362</v>
      </c>
      <c r="C219" s="42">
        <f>C220</f>
        <v>24795668</v>
      </c>
      <c r="D219" s="42">
        <v>24795668</v>
      </c>
      <c r="E219" s="42">
        <v>24795668</v>
      </c>
      <c r="F219" s="42">
        <v>24795668</v>
      </c>
      <c r="G219" s="42">
        <v>24795668</v>
      </c>
      <c r="H219" s="43">
        <f t="shared" si="26"/>
        <v>100</v>
      </c>
      <c r="I219" s="43">
        <f t="shared" si="27"/>
        <v>100</v>
      </c>
      <c r="J219" s="44">
        <f t="shared" si="28"/>
        <v>100</v>
      </c>
      <c r="K219" s="45">
        <f t="shared" si="29"/>
        <v>100</v>
      </c>
    </row>
    <row r="220" spans="1:11" x14ac:dyDescent="0.2">
      <c r="A220" s="46" t="s">
        <v>363</v>
      </c>
      <c r="B220" s="47" t="s">
        <v>364</v>
      </c>
      <c r="C220" s="48">
        <f>C221</f>
        <v>24795668</v>
      </c>
      <c r="D220" s="48">
        <v>24795668</v>
      </c>
      <c r="E220" s="48">
        <v>24795668</v>
      </c>
      <c r="F220" s="48">
        <v>24795668</v>
      </c>
      <c r="G220" s="48">
        <v>24795668</v>
      </c>
      <c r="H220" s="49">
        <f t="shared" si="26"/>
        <v>100</v>
      </c>
      <c r="I220" s="49">
        <f t="shared" si="27"/>
        <v>100</v>
      </c>
      <c r="J220" s="50">
        <f t="shared" si="28"/>
        <v>100</v>
      </c>
      <c r="K220" s="51">
        <f t="shared" si="29"/>
        <v>100</v>
      </c>
    </row>
    <row r="221" spans="1:11" x14ac:dyDescent="0.2">
      <c r="A221" s="34" t="s">
        <v>365</v>
      </c>
      <c r="B221" s="35" t="s">
        <v>366</v>
      </c>
      <c r="C221" s="64">
        <v>24795668</v>
      </c>
      <c r="D221" s="64">
        <v>24795668</v>
      </c>
      <c r="E221" s="64">
        <v>24795668</v>
      </c>
      <c r="F221" s="64">
        <v>24795668</v>
      </c>
      <c r="G221" s="64">
        <v>24795668</v>
      </c>
      <c r="H221" s="37">
        <f t="shared" si="26"/>
        <v>100</v>
      </c>
      <c r="I221" s="37">
        <f t="shared" si="27"/>
        <v>100</v>
      </c>
      <c r="J221" s="38">
        <f t="shared" si="28"/>
        <v>100</v>
      </c>
      <c r="K221" s="39">
        <f t="shared" si="29"/>
        <v>100</v>
      </c>
    </row>
    <row r="222" spans="1:11" ht="33.75" x14ac:dyDescent="0.2">
      <c r="A222" s="40" t="s">
        <v>367</v>
      </c>
      <c r="B222" s="41" t="s">
        <v>368</v>
      </c>
      <c r="C222" s="42">
        <f>C223+C227+C235</f>
        <v>21498917760</v>
      </c>
      <c r="D222" s="42">
        <v>18318613815</v>
      </c>
      <c r="E222" s="42">
        <v>14204760023</v>
      </c>
      <c r="F222" s="42">
        <v>7059359331.3100004</v>
      </c>
      <c r="G222" s="42">
        <v>6698430605.3100004</v>
      </c>
      <c r="H222" s="43">
        <f t="shared" si="26"/>
        <v>85.207144003698915</v>
      </c>
      <c r="I222" s="43">
        <f t="shared" si="27"/>
        <v>77.542766971639438</v>
      </c>
      <c r="J222" s="44">
        <f t="shared" si="28"/>
        <v>49.697138986365545</v>
      </c>
      <c r="K222" s="45">
        <f t="shared" si="29"/>
        <v>94.887231134428987</v>
      </c>
    </row>
    <row r="223" spans="1:11" x14ac:dyDescent="0.2">
      <c r="A223" s="40" t="s">
        <v>369</v>
      </c>
      <c r="B223" s="41" t="s">
        <v>370</v>
      </c>
      <c r="C223" s="42">
        <f>C224</f>
        <v>10825000000</v>
      </c>
      <c r="D223" s="42">
        <v>10141214772</v>
      </c>
      <c r="E223" s="42">
        <v>8516562504</v>
      </c>
      <c r="F223" s="42">
        <v>2897460001</v>
      </c>
      <c r="G223" s="42">
        <v>2601691100</v>
      </c>
      <c r="H223" s="43">
        <f t="shared" si="26"/>
        <v>93.683277339491923</v>
      </c>
      <c r="I223" s="43">
        <f t="shared" si="27"/>
        <v>83.979707515063367</v>
      </c>
      <c r="J223" s="44">
        <f t="shared" si="28"/>
        <v>34.021472861135479</v>
      </c>
      <c r="K223" s="45">
        <f t="shared" si="29"/>
        <v>89.792131698179745</v>
      </c>
    </row>
    <row r="224" spans="1:11" ht="22.5" x14ac:dyDescent="0.2">
      <c r="A224" s="46" t="s">
        <v>371</v>
      </c>
      <c r="B224" s="47" t="s">
        <v>372</v>
      </c>
      <c r="C224" s="48">
        <f>C225+C226</f>
        <v>10825000000</v>
      </c>
      <c r="D224" s="48">
        <v>10141214772</v>
      </c>
      <c r="E224" s="48">
        <v>8516562504</v>
      </c>
      <c r="F224" s="48">
        <v>2897460001</v>
      </c>
      <c r="G224" s="48">
        <v>2601691100</v>
      </c>
      <c r="H224" s="49">
        <f t="shared" si="26"/>
        <v>93.683277339491923</v>
      </c>
      <c r="I224" s="49">
        <f t="shared" si="27"/>
        <v>83.979707515063367</v>
      </c>
      <c r="J224" s="50">
        <f t="shared" si="28"/>
        <v>34.021472861135479</v>
      </c>
      <c r="K224" s="51">
        <f t="shared" si="29"/>
        <v>89.792131698179745</v>
      </c>
    </row>
    <row r="225" spans="1:11" x14ac:dyDescent="0.2">
      <c r="A225" s="34" t="s">
        <v>373</v>
      </c>
      <c r="B225" s="35" t="s">
        <v>374</v>
      </c>
      <c r="C225" s="64">
        <v>10800000000</v>
      </c>
      <c r="D225" s="64">
        <v>10141214772</v>
      </c>
      <c r="E225" s="64">
        <v>8516562504</v>
      </c>
      <c r="F225" s="64">
        <v>2897460001</v>
      </c>
      <c r="G225" s="64">
        <v>2601691100</v>
      </c>
      <c r="H225" s="37">
        <f t="shared" si="26"/>
        <v>93.900136777777774</v>
      </c>
      <c r="I225" s="37">
        <f t="shared" si="27"/>
        <v>83.979707515063367</v>
      </c>
      <c r="J225" s="38">
        <f t="shared" si="28"/>
        <v>34.021472861135479</v>
      </c>
      <c r="K225" s="39">
        <f t="shared" si="29"/>
        <v>89.792131698179745</v>
      </c>
    </row>
    <row r="226" spans="1:11" x14ac:dyDescent="0.2">
      <c r="A226" s="34" t="s">
        <v>375</v>
      </c>
      <c r="B226" s="35" t="s">
        <v>376</v>
      </c>
      <c r="C226" s="64">
        <v>25000000</v>
      </c>
      <c r="D226" s="64">
        <v>0</v>
      </c>
      <c r="E226" s="64">
        <v>0</v>
      </c>
      <c r="F226" s="64">
        <v>0</v>
      </c>
      <c r="G226" s="64">
        <v>0</v>
      </c>
      <c r="H226" s="37">
        <f t="shared" si="26"/>
        <v>0</v>
      </c>
      <c r="I226" s="37">
        <v>0</v>
      </c>
      <c r="J226" s="37">
        <v>0</v>
      </c>
      <c r="K226" s="65">
        <v>0</v>
      </c>
    </row>
    <row r="227" spans="1:11" x14ac:dyDescent="0.2">
      <c r="A227" s="40" t="s">
        <v>377</v>
      </c>
      <c r="B227" s="41" t="s">
        <v>378</v>
      </c>
      <c r="C227" s="42">
        <f>C228+C231</f>
        <v>8889133881</v>
      </c>
      <c r="D227" s="42">
        <v>6990431479</v>
      </c>
      <c r="E227" s="42">
        <v>4662209146</v>
      </c>
      <c r="F227" s="42">
        <v>3675222530.3099999</v>
      </c>
      <c r="G227" s="42">
        <v>3610062705.3099999</v>
      </c>
      <c r="H227" s="43">
        <f t="shared" si="26"/>
        <v>78.640186688397563</v>
      </c>
      <c r="I227" s="43">
        <f t="shared" si="27"/>
        <v>66.694154144930422</v>
      </c>
      <c r="J227" s="44">
        <f t="shared" si="28"/>
        <v>78.830065645236076</v>
      </c>
      <c r="K227" s="45">
        <f t="shared" si="29"/>
        <v>98.227050893854212</v>
      </c>
    </row>
    <row r="228" spans="1:11" x14ac:dyDescent="0.2">
      <c r="A228" s="46" t="s">
        <v>379</v>
      </c>
      <c r="B228" s="47" t="s">
        <v>380</v>
      </c>
      <c r="C228" s="48">
        <f>C229+C230</f>
        <v>5767658955</v>
      </c>
      <c r="D228" s="48">
        <v>5206542126</v>
      </c>
      <c r="E228" s="48">
        <v>3035067190</v>
      </c>
      <c r="F228" s="48">
        <v>2120238302.3900001</v>
      </c>
      <c r="G228" s="48">
        <v>2058778477.3900001</v>
      </c>
      <c r="H228" s="49">
        <f t="shared" si="26"/>
        <v>90.271324407737978</v>
      </c>
      <c r="I228" s="49">
        <f t="shared" si="27"/>
        <v>58.293337815202385</v>
      </c>
      <c r="J228" s="50">
        <f t="shared" si="28"/>
        <v>69.858035083236487</v>
      </c>
      <c r="K228" s="51">
        <f t="shared" si="29"/>
        <v>97.10127748702962</v>
      </c>
    </row>
    <row r="229" spans="1:11" ht="12" thickBot="1" x14ac:dyDescent="0.25">
      <c r="A229" s="52" t="s">
        <v>381</v>
      </c>
      <c r="B229" s="53" t="s">
        <v>382</v>
      </c>
      <c r="C229" s="54">
        <v>2824540160</v>
      </c>
      <c r="D229" s="54">
        <v>2602185438</v>
      </c>
      <c r="E229" s="54">
        <v>1736848621</v>
      </c>
      <c r="F229" s="54">
        <v>1151033236.3900001</v>
      </c>
      <c r="G229" s="54">
        <v>1101033236.3900001</v>
      </c>
      <c r="H229" s="55">
        <f t="shared" si="26"/>
        <v>92.127754982956233</v>
      </c>
      <c r="I229" s="55">
        <f t="shared" si="27"/>
        <v>66.745766678907998</v>
      </c>
      <c r="J229" s="56">
        <f t="shared" si="28"/>
        <v>66.271361964020016</v>
      </c>
      <c r="K229" s="57">
        <f t="shared" si="29"/>
        <v>95.656076782212168</v>
      </c>
    </row>
    <row r="230" spans="1:11" x14ac:dyDescent="0.2">
      <c r="A230" s="58" t="s">
        <v>383</v>
      </c>
      <c r="B230" s="59" t="s">
        <v>384</v>
      </c>
      <c r="C230" s="60">
        <v>2943118795</v>
      </c>
      <c r="D230" s="60">
        <v>2604356688</v>
      </c>
      <c r="E230" s="60">
        <v>1298218569</v>
      </c>
      <c r="F230" s="60">
        <v>969205066</v>
      </c>
      <c r="G230" s="60">
        <v>957745241</v>
      </c>
      <c r="H230" s="61">
        <f t="shared" si="26"/>
        <v>88.489689659298989</v>
      </c>
      <c r="I230" s="61">
        <f t="shared" si="27"/>
        <v>49.847955734395164</v>
      </c>
      <c r="J230" s="62">
        <f t="shared" si="28"/>
        <v>74.656540057547119</v>
      </c>
      <c r="K230" s="63">
        <f t="shared" si="29"/>
        <v>98.817605747017424</v>
      </c>
    </row>
    <row r="231" spans="1:11" x14ac:dyDescent="0.2">
      <c r="A231" s="46" t="s">
        <v>385</v>
      </c>
      <c r="B231" s="47" t="s">
        <v>386</v>
      </c>
      <c r="C231" s="48">
        <f>C232+C233+C234</f>
        <v>3121474926</v>
      </c>
      <c r="D231" s="48">
        <v>1783889353</v>
      </c>
      <c r="E231" s="48">
        <v>1627141956</v>
      </c>
      <c r="F231" s="48">
        <v>1554984227.9200001</v>
      </c>
      <c r="G231" s="48">
        <v>1551284227.9200001</v>
      </c>
      <c r="H231" s="49">
        <f t="shared" si="26"/>
        <v>57.148924636276256</v>
      </c>
      <c r="I231" s="49">
        <f t="shared" si="27"/>
        <v>91.213165954693608</v>
      </c>
      <c r="J231" s="50">
        <f t="shared" si="28"/>
        <v>95.565369830584103</v>
      </c>
      <c r="K231" s="51">
        <f t="shared" si="29"/>
        <v>99.762055464385696</v>
      </c>
    </row>
    <row r="232" spans="1:11" x14ac:dyDescent="0.2">
      <c r="A232" s="34" t="s">
        <v>387</v>
      </c>
      <c r="B232" s="35" t="s">
        <v>388</v>
      </c>
      <c r="C232" s="64">
        <v>1934964366</v>
      </c>
      <c r="D232" s="64">
        <v>1022722340</v>
      </c>
      <c r="E232" s="64">
        <v>904415198</v>
      </c>
      <c r="F232" s="64">
        <v>860972984.91999996</v>
      </c>
      <c r="G232" s="64">
        <v>860972984.91999996</v>
      </c>
      <c r="H232" s="37">
        <f t="shared" si="26"/>
        <v>52.854841048788593</v>
      </c>
      <c r="I232" s="37">
        <f t="shared" si="27"/>
        <v>88.43213476690066</v>
      </c>
      <c r="J232" s="38">
        <f t="shared" si="28"/>
        <v>95.196651584795674</v>
      </c>
      <c r="K232" s="39">
        <f t="shared" si="29"/>
        <v>100</v>
      </c>
    </row>
    <row r="233" spans="1:11" x14ac:dyDescent="0.2">
      <c r="A233" s="34" t="s">
        <v>389</v>
      </c>
      <c r="B233" s="35" t="s">
        <v>390</v>
      </c>
      <c r="C233" s="64">
        <v>1059202560</v>
      </c>
      <c r="D233" s="64">
        <v>743140105</v>
      </c>
      <c r="E233" s="64">
        <v>704699850</v>
      </c>
      <c r="F233" s="64">
        <v>675984335</v>
      </c>
      <c r="G233" s="64">
        <v>672284335</v>
      </c>
      <c r="H233" s="37">
        <f t="shared" si="26"/>
        <v>70.160338830752067</v>
      </c>
      <c r="I233" s="37">
        <f t="shared" si="27"/>
        <v>94.82732061674966</v>
      </c>
      <c r="J233" s="38">
        <f t="shared" si="28"/>
        <v>95.925142456039964</v>
      </c>
      <c r="K233" s="39">
        <f t="shared" si="29"/>
        <v>99.452650038110718</v>
      </c>
    </row>
    <row r="234" spans="1:11" ht="17.25" customHeight="1" x14ac:dyDescent="0.2">
      <c r="A234" s="34" t="s">
        <v>391</v>
      </c>
      <c r="B234" s="35" t="s">
        <v>392</v>
      </c>
      <c r="C234" s="64">
        <v>127308000</v>
      </c>
      <c r="D234" s="64">
        <v>18026908</v>
      </c>
      <c r="E234" s="64">
        <v>18026908</v>
      </c>
      <c r="F234" s="64">
        <v>18026908</v>
      </c>
      <c r="G234" s="64">
        <v>18026908</v>
      </c>
      <c r="H234" s="37">
        <f t="shared" si="26"/>
        <v>14.160074779275458</v>
      </c>
      <c r="I234" s="37">
        <f t="shared" si="27"/>
        <v>100</v>
      </c>
      <c r="J234" s="38">
        <f t="shared" si="28"/>
        <v>100</v>
      </c>
      <c r="K234" s="39">
        <f t="shared" si="29"/>
        <v>100</v>
      </c>
    </row>
    <row r="235" spans="1:11" x14ac:dyDescent="0.2">
      <c r="A235" s="40" t="s">
        <v>393</v>
      </c>
      <c r="B235" s="41" t="s">
        <v>394</v>
      </c>
      <c r="C235" s="42">
        <f>C236+C243</f>
        <v>1784783879</v>
      </c>
      <c r="D235" s="42">
        <v>1186967564</v>
      </c>
      <c r="E235" s="42">
        <v>1025988373</v>
      </c>
      <c r="F235" s="42">
        <v>486676800</v>
      </c>
      <c r="G235" s="42">
        <v>486676800</v>
      </c>
      <c r="H235" s="43">
        <f t="shared" si="26"/>
        <v>66.504834448922097</v>
      </c>
      <c r="I235" s="43">
        <f t="shared" si="27"/>
        <v>86.437776744504205</v>
      </c>
      <c r="J235" s="44">
        <f t="shared" si="28"/>
        <v>47.434923514479244</v>
      </c>
      <c r="K235" s="45">
        <f t="shared" si="29"/>
        <v>100</v>
      </c>
    </row>
    <row r="236" spans="1:11" x14ac:dyDescent="0.2">
      <c r="A236" s="46" t="s">
        <v>395</v>
      </c>
      <c r="B236" s="47" t="s">
        <v>396</v>
      </c>
      <c r="C236" s="48">
        <f>C237+C238+C239+C240+C241+C242</f>
        <v>1648500920</v>
      </c>
      <c r="D236" s="48">
        <v>1088176216</v>
      </c>
      <c r="E236" s="48">
        <v>927273376</v>
      </c>
      <c r="F236" s="48">
        <v>451471576</v>
      </c>
      <c r="G236" s="48">
        <v>451471576</v>
      </c>
      <c r="H236" s="49">
        <f t="shared" si="26"/>
        <v>66.010046024117472</v>
      </c>
      <c r="I236" s="49">
        <f t="shared" si="27"/>
        <v>85.213530893786782</v>
      </c>
      <c r="J236" s="50">
        <f t="shared" si="28"/>
        <v>48.688077074694313</v>
      </c>
      <c r="K236" s="51">
        <f t="shared" si="29"/>
        <v>100</v>
      </c>
    </row>
    <row r="237" spans="1:11" x14ac:dyDescent="0.2">
      <c r="A237" s="34" t="s">
        <v>397</v>
      </c>
      <c r="B237" s="35" t="s">
        <v>366</v>
      </c>
      <c r="C237" s="64">
        <v>1151029110</v>
      </c>
      <c r="D237" s="64">
        <v>894316071</v>
      </c>
      <c r="E237" s="64">
        <v>800421508</v>
      </c>
      <c r="F237" s="64">
        <v>388704537</v>
      </c>
      <c r="G237" s="64">
        <v>388704537</v>
      </c>
      <c r="H237" s="37">
        <f t="shared" si="26"/>
        <v>77.697085436874829</v>
      </c>
      <c r="I237" s="37">
        <f t="shared" si="27"/>
        <v>89.500964363191002</v>
      </c>
      <c r="J237" s="38">
        <f t="shared" si="28"/>
        <v>48.562480282576317</v>
      </c>
      <c r="K237" s="39">
        <f t="shared" si="29"/>
        <v>100</v>
      </c>
    </row>
    <row r="238" spans="1:11" x14ac:dyDescent="0.2">
      <c r="A238" s="34" t="s">
        <v>398</v>
      </c>
      <c r="B238" s="35" t="s">
        <v>399</v>
      </c>
      <c r="C238" s="64">
        <v>63654000</v>
      </c>
      <c r="D238" s="64">
        <v>55889000</v>
      </c>
      <c r="E238" s="64">
        <v>41880000</v>
      </c>
      <c r="F238" s="64">
        <v>0</v>
      </c>
      <c r="G238" s="64">
        <v>0</v>
      </c>
      <c r="H238" s="37">
        <f t="shared" si="26"/>
        <v>87.801237942627324</v>
      </c>
      <c r="I238" s="37">
        <f t="shared" si="27"/>
        <v>74.934244663529498</v>
      </c>
      <c r="J238" s="38">
        <f t="shared" si="28"/>
        <v>0</v>
      </c>
      <c r="K238" s="65">
        <v>0</v>
      </c>
    </row>
    <row r="239" spans="1:11" x14ac:dyDescent="0.2">
      <c r="A239" s="34" t="s">
        <v>400</v>
      </c>
      <c r="B239" s="35" t="s">
        <v>401</v>
      </c>
      <c r="C239" s="64">
        <v>106090000</v>
      </c>
      <c r="D239" s="64">
        <v>55888320</v>
      </c>
      <c r="E239" s="64">
        <v>5889042</v>
      </c>
      <c r="F239" s="64">
        <v>4149600</v>
      </c>
      <c r="G239" s="64">
        <v>4149600</v>
      </c>
      <c r="H239" s="37">
        <f t="shared" si="26"/>
        <v>52.68010180035818</v>
      </c>
      <c r="I239" s="37">
        <f t="shared" si="27"/>
        <v>10.537160537300101</v>
      </c>
      <c r="J239" s="38">
        <f t="shared" si="28"/>
        <v>70.46307362046322</v>
      </c>
      <c r="K239" s="39">
        <f t="shared" si="29"/>
        <v>100</v>
      </c>
    </row>
    <row r="240" spans="1:11" x14ac:dyDescent="0.2">
      <c r="A240" s="34" t="s">
        <v>402</v>
      </c>
      <c r="B240" s="35" t="s">
        <v>403</v>
      </c>
      <c r="C240" s="64">
        <v>263092400</v>
      </c>
      <c r="D240" s="64">
        <v>82082825</v>
      </c>
      <c r="E240" s="64">
        <v>79082826</v>
      </c>
      <c r="F240" s="64">
        <v>58617439</v>
      </c>
      <c r="G240" s="64">
        <v>58617439</v>
      </c>
      <c r="H240" s="37">
        <f t="shared" si="26"/>
        <v>31.199238366444643</v>
      </c>
      <c r="I240" s="37">
        <f t="shared" si="27"/>
        <v>96.345156249190993</v>
      </c>
      <c r="J240" s="38">
        <f t="shared" si="28"/>
        <v>74.121578558662023</v>
      </c>
      <c r="K240" s="39">
        <f t="shared" si="29"/>
        <v>100</v>
      </c>
    </row>
    <row r="241" spans="1:11" x14ac:dyDescent="0.2">
      <c r="A241" s="34" t="s">
        <v>404</v>
      </c>
      <c r="B241" s="35" t="s">
        <v>405</v>
      </c>
      <c r="C241" s="64">
        <v>54026410</v>
      </c>
      <c r="D241" s="64">
        <v>0</v>
      </c>
      <c r="E241" s="64">
        <v>0</v>
      </c>
      <c r="F241" s="64">
        <v>0</v>
      </c>
      <c r="G241" s="64">
        <v>0</v>
      </c>
      <c r="H241" s="37">
        <f t="shared" si="26"/>
        <v>0</v>
      </c>
      <c r="I241" s="37">
        <v>0</v>
      </c>
      <c r="J241" s="37">
        <v>0</v>
      </c>
      <c r="K241" s="65">
        <v>0</v>
      </c>
    </row>
    <row r="242" spans="1:11" x14ac:dyDescent="0.2">
      <c r="A242" s="34" t="s">
        <v>406</v>
      </c>
      <c r="B242" s="35" t="s">
        <v>407</v>
      </c>
      <c r="C242" s="64">
        <v>10609000</v>
      </c>
      <c r="D242" s="64">
        <v>0</v>
      </c>
      <c r="E242" s="64">
        <v>0</v>
      </c>
      <c r="F242" s="64">
        <v>0</v>
      </c>
      <c r="G242" s="64">
        <v>0</v>
      </c>
      <c r="H242" s="37">
        <f t="shared" si="26"/>
        <v>0</v>
      </c>
      <c r="I242" s="37">
        <v>0</v>
      </c>
      <c r="J242" s="37">
        <v>0</v>
      </c>
      <c r="K242" s="65">
        <v>0</v>
      </c>
    </row>
    <row r="243" spans="1:11" ht="22.5" x14ac:dyDescent="0.2">
      <c r="A243" s="46" t="s">
        <v>408</v>
      </c>
      <c r="B243" s="47" t="s">
        <v>409</v>
      </c>
      <c r="C243" s="48">
        <f>C244+C245+C246+C247</f>
        <v>136282959</v>
      </c>
      <c r="D243" s="48">
        <v>98791348</v>
      </c>
      <c r="E243" s="48">
        <v>98714997</v>
      </c>
      <c r="F243" s="48">
        <v>35205224</v>
      </c>
      <c r="G243" s="48">
        <v>35205224</v>
      </c>
      <c r="H243" s="49">
        <f t="shared" si="26"/>
        <v>72.489876008635818</v>
      </c>
      <c r="I243" s="49">
        <f t="shared" si="27"/>
        <v>99.922714891996407</v>
      </c>
      <c r="J243" s="50">
        <f t="shared" si="28"/>
        <v>35.663501058506846</v>
      </c>
      <c r="K243" s="51">
        <f t="shared" si="29"/>
        <v>100</v>
      </c>
    </row>
    <row r="244" spans="1:11" x14ac:dyDescent="0.2">
      <c r="A244" s="34" t="s">
        <v>410</v>
      </c>
      <c r="B244" s="35" t="s">
        <v>411</v>
      </c>
      <c r="C244" s="64">
        <v>15913500</v>
      </c>
      <c r="D244" s="64">
        <v>15913000</v>
      </c>
      <c r="E244" s="64">
        <v>15836682</v>
      </c>
      <c r="F244" s="64">
        <v>0</v>
      </c>
      <c r="G244" s="64">
        <v>0</v>
      </c>
      <c r="H244" s="37">
        <f t="shared" si="26"/>
        <v>99.996858013636228</v>
      </c>
      <c r="I244" s="37">
        <f t="shared" si="27"/>
        <v>99.520404700559297</v>
      </c>
      <c r="J244" s="38">
        <f t="shared" si="28"/>
        <v>0</v>
      </c>
      <c r="K244" s="65">
        <v>0</v>
      </c>
    </row>
    <row r="245" spans="1:11" x14ac:dyDescent="0.2">
      <c r="A245" s="34" t="s">
        <v>412</v>
      </c>
      <c r="B245" s="35" t="s">
        <v>413</v>
      </c>
      <c r="C245" s="64">
        <v>98180042</v>
      </c>
      <c r="D245" s="64">
        <v>82878348</v>
      </c>
      <c r="E245" s="64">
        <v>82878315</v>
      </c>
      <c r="F245" s="64">
        <v>35205224</v>
      </c>
      <c r="G245" s="64">
        <v>35205224</v>
      </c>
      <c r="H245" s="37">
        <f t="shared" si="26"/>
        <v>84.414659345939171</v>
      </c>
      <c r="I245" s="37">
        <f t="shared" si="27"/>
        <v>99.999960182604028</v>
      </c>
      <c r="J245" s="38">
        <f t="shared" si="28"/>
        <v>42.478209167259251</v>
      </c>
      <c r="K245" s="39">
        <f t="shared" si="29"/>
        <v>100</v>
      </c>
    </row>
    <row r="246" spans="1:11" x14ac:dyDescent="0.2">
      <c r="A246" s="34" t="s">
        <v>414</v>
      </c>
      <c r="B246" s="35" t="s">
        <v>415</v>
      </c>
      <c r="C246" s="64">
        <v>21218000</v>
      </c>
      <c r="D246" s="64">
        <v>0</v>
      </c>
      <c r="E246" s="64">
        <v>0</v>
      </c>
      <c r="F246" s="64">
        <v>0</v>
      </c>
      <c r="G246" s="64">
        <v>0</v>
      </c>
      <c r="H246" s="37">
        <f t="shared" si="26"/>
        <v>0</v>
      </c>
      <c r="I246" s="37">
        <v>0</v>
      </c>
      <c r="J246" s="37">
        <v>0</v>
      </c>
      <c r="K246" s="65">
        <v>0</v>
      </c>
    </row>
    <row r="247" spans="1:11" x14ac:dyDescent="0.2">
      <c r="A247" s="34" t="s">
        <v>416</v>
      </c>
      <c r="B247" s="35" t="s">
        <v>417</v>
      </c>
      <c r="C247" s="64">
        <v>971417</v>
      </c>
      <c r="D247" s="64">
        <v>0</v>
      </c>
      <c r="E247" s="64">
        <v>0</v>
      </c>
      <c r="F247" s="64">
        <v>0</v>
      </c>
      <c r="G247" s="64">
        <v>0</v>
      </c>
      <c r="H247" s="37">
        <f t="shared" si="26"/>
        <v>0</v>
      </c>
      <c r="I247" s="37">
        <v>0</v>
      </c>
      <c r="J247" s="37">
        <v>0</v>
      </c>
      <c r="K247" s="65">
        <v>0</v>
      </c>
    </row>
    <row r="248" spans="1:11" x14ac:dyDescent="0.2">
      <c r="A248" s="34"/>
      <c r="B248" s="35"/>
      <c r="C248" s="64"/>
      <c r="D248" s="64"/>
      <c r="E248" s="64"/>
      <c r="F248" s="64"/>
      <c r="G248" s="64"/>
      <c r="H248" s="37"/>
      <c r="I248" s="37"/>
      <c r="J248" s="37"/>
      <c r="K248" s="65"/>
    </row>
    <row r="249" spans="1:11" x14ac:dyDescent="0.2">
      <c r="A249" s="40" t="s">
        <v>418</v>
      </c>
      <c r="B249" s="41" t="s">
        <v>419</v>
      </c>
      <c r="C249" s="42">
        <f>C251</f>
        <v>2027020770</v>
      </c>
      <c r="D249" s="42">
        <v>0</v>
      </c>
      <c r="E249" s="42">
        <v>0</v>
      </c>
      <c r="F249" s="42">
        <v>0</v>
      </c>
      <c r="G249" s="42">
        <v>0</v>
      </c>
      <c r="H249" s="43">
        <f t="shared" si="26"/>
        <v>0</v>
      </c>
      <c r="I249" s="43">
        <v>0</v>
      </c>
      <c r="J249" s="43">
        <v>0</v>
      </c>
      <c r="K249" s="74">
        <v>0</v>
      </c>
    </row>
    <row r="250" spans="1:11" x14ac:dyDescent="0.2">
      <c r="A250" s="40"/>
      <c r="B250" s="41"/>
      <c r="C250" s="42"/>
      <c r="D250" s="42"/>
      <c r="E250" s="42"/>
      <c r="F250" s="42"/>
      <c r="G250" s="42"/>
      <c r="H250" s="43"/>
      <c r="I250" s="43"/>
      <c r="J250" s="43"/>
      <c r="K250" s="74"/>
    </row>
    <row r="251" spans="1:11" x14ac:dyDescent="0.2">
      <c r="A251" s="40" t="s">
        <v>420</v>
      </c>
      <c r="B251" s="41" t="s">
        <v>419</v>
      </c>
      <c r="C251" s="42">
        <f>C252</f>
        <v>2027020770</v>
      </c>
      <c r="D251" s="42">
        <v>0</v>
      </c>
      <c r="E251" s="42">
        <v>0</v>
      </c>
      <c r="F251" s="42">
        <v>0</v>
      </c>
      <c r="G251" s="42">
        <v>0</v>
      </c>
      <c r="H251" s="43">
        <f t="shared" si="26"/>
        <v>0</v>
      </c>
      <c r="I251" s="43">
        <v>0</v>
      </c>
      <c r="J251" s="43">
        <v>0</v>
      </c>
      <c r="K251" s="74">
        <v>0</v>
      </c>
    </row>
    <row r="252" spans="1:11" x14ac:dyDescent="0.2">
      <c r="A252" s="40" t="s">
        <v>421</v>
      </c>
      <c r="B252" s="41" t="s">
        <v>422</v>
      </c>
      <c r="C252" s="42">
        <f>C253</f>
        <v>2027020770</v>
      </c>
      <c r="D252" s="42">
        <v>0</v>
      </c>
      <c r="E252" s="42">
        <v>0</v>
      </c>
      <c r="F252" s="42">
        <v>0</v>
      </c>
      <c r="G252" s="42">
        <v>0</v>
      </c>
      <c r="H252" s="43">
        <f t="shared" si="26"/>
        <v>0</v>
      </c>
      <c r="I252" s="43">
        <v>0</v>
      </c>
      <c r="J252" s="43">
        <v>0</v>
      </c>
      <c r="K252" s="74">
        <v>0</v>
      </c>
    </row>
    <row r="253" spans="1:11" ht="22.5" x14ac:dyDescent="0.2">
      <c r="A253" s="46" t="s">
        <v>423</v>
      </c>
      <c r="B253" s="47" t="s">
        <v>424</v>
      </c>
      <c r="C253" s="48">
        <f>C254</f>
        <v>2027020770</v>
      </c>
      <c r="D253" s="48">
        <v>0</v>
      </c>
      <c r="E253" s="48">
        <v>0</v>
      </c>
      <c r="F253" s="48">
        <v>0</v>
      </c>
      <c r="G253" s="48">
        <v>0</v>
      </c>
      <c r="H253" s="49">
        <f t="shared" si="26"/>
        <v>0</v>
      </c>
      <c r="I253" s="49">
        <v>0</v>
      </c>
      <c r="J253" s="49">
        <v>0</v>
      </c>
      <c r="K253" s="75">
        <v>0</v>
      </c>
    </row>
    <row r="254" spans="1:11" ht="22.5" x14ac:dyDescent="0.2">
      <c r="A254" s="34" t="s">
        <v>425</v>
      </c>
      <c r="B254" s="35" t="s">
        <v>426</v>
      </c>
      <c r="C254" s="64">
        <v>2027020770</v>
      </c>
      <c r="D254" s="64">
        <v>0</v>
      </c>
      <c r="E254" s="64">
        <v>0</v>
      </c>
      <c r="F254" s="64">
        <v>0</v>
      </c>
      <c r="G254" s="64">
        <v>0</v>
      </c>
      <c r="H254" s="37">
        <f t="shared" si="26"/>
        <v>0</v>
      </c>
      <c r="I254" s="37">
        <v>0</v>
      </c>
      <c r="J254" s="37">
        <v>0</v>
      </c>
      <c r="K254" s="65">
        <v>0</v>
      </c>
    </row>
    <row r="255" spans="1:11" ht="22.5" x14ac:dyDescent="0.2">
      <c r="A255" s="40" t="s">
        <v>427</v>
      </c>
      <c r="B255" s="41" t="s">
        <v>428</v>
      </c>
      <c r="C255" s="42">
        <f>C256</f>
        <v>37081108430</v>
      </c>
      <c r="D255" s="42">
        <v>23234202968</v>
      </c>
      <c r="E255" s="42">
        <v>0</v>
      </c>
      <c r="F255" s="42">
        <v>0</v>
      </c>
      <c r="G255" s="42">
        <v>0</v>
      </c>
      <c r="H255" s="43">
        <f t="shared" si="26"/>
        <v>62.657789779559728</v>
      </c>
      <c r="I255" s="43">
        <f t="shared" si="27"/>
        <v>0</v>
      </c>
      <c r="J255" s="43">
        <v>0</v>
      </c>
      <c r="K255" s="74">
        <v>0</v>
      </c>
    </row>
    <row r="256" spans="1:11" ht="22.5" x14ac:dyDescent="0.2">
      <c r="A256" s="40" t="s">
        <v>429</v>
      </c>
      <c r="B256" s="41" t="s">
        <v>430</v>
      </c>
      <c r="C256" s="42">
        <f>C257</f>
        <v>37081108430</v>
      </c>
      <c r="D256" s="42">
        <v>23234202968</v>
      </c>
      <c r="E256" s="42">
        <v>0</v>
      </c>
      <c r="F256" s="42">
        <v>0</v>
      </c>
      <c r="G256" s="42">
        <v>0</v>
      </c>
      <c r="H256" s="43">
        <f t="shared" si="26"/>
        <v>62.657789779559728</v>
      </c>
      <c r="I256" s="43">
        <f t="shared" si="27"/>
        <v>0</v>
      </c>
      <c r="J256" s="43">
        <v>0</v>
      </c>
      <c r="K256" s="74">
        <v>0</v>
      </c>
    </row>
    <row r="257" spans="1:11" ht="22.5" x14ac:dyDescent="0.2">
      <c r="A257" s="46" t="s">
        <v>431</v>
      </c>
      <c r="B257" s="47" t="s">
        <v>432</v>
      </c>
      <c r="C257" s="48">
        <f>C258+C259+C260+C261</f>
        <v>37081108430</v>
      </c>
      <c r="D257" s="48">
        <v>23234202968</v>
      </c>
      <c r="E257" s="48">
        <v>0</v>
      </c>
      <c r="F257" s="48">
        <v>0</v>
      </c>
      <c r="G257" s="48">
        <v>0</v>
      </c>
      <c r="H257" s="49">
        <f t="shared" si="26"/>
        <v>62.657789779559728</v>
      </c>
      <c r="I257" s="49">
        <f t="shared" si="27"/>
        <v>0</v>
      </c>
      <c r="J257" s="49">
        <v>0</v>
      </c>
      <c r="K257" s="75">
        <v>0</v>
      </c>
    </row>
    <row r="258" spans="1:11" ht="33.75" x14ac:dyDescent="0.2">
      <c r="A258" s="34" t="s">
        <v>433</v>
      </c>
      <c r="B258" s="35" t="s">
        <v>434</v>
      </c>
      <c r="C258" s="64">
        <v>2500000000</v>
      </c>
      <c r="D258" s="64">
        <v>652500000</v>
      </c>
      <c r="E258" s="64">
        <v>0</v>
      </c>
      <c r="F258" s="64">
        <v>0</v>
      </c>
      <c r="G258" s="64">
        <v>0</v>
      </c>
      <c r="H258" s="37">
        <f t="shared" si="26"/>
        <v>26.1</v>
      </c>
      <c r="I258" s="37">
        <f t="shared" si="27"/>
        <v>0</v>
      </c>
      <c r="J258" s="37">
        <v>0</v>
      </c>
      <c r="K258" s="65">
        <v>0</v>
      </c>
    </row>
    <row r="259" spans="1:11" ht="45.75" thickBot="1" x14ac:dyDescent="0.25">
      <c r="A259" s="52" t="s">
        <v>435</v>
      </c>
      <c r="B259" s="53" t="s">
        <v>436</v>
      </c>
      <c r="C259" s="54">
        <v>22581702968</v>
      </c>
      <c r="D259" s="54">
        <v>22581702968</v>
      </c>
      <c r="E259" s="54">
        <v>0</v>
      </c>
      <c r="F259" s="54">
        <v>0</v>
      </c>
      <c r="G259" s="54">
        <v>0</v>
      </c>
      <c r="H259" s="55">
        <f t="shared" si="26"/>
        <v>100</v>
      </c>
      <c r="I259" s="55">
        <f t="shared" si="27"/>
        <v>0</v>
      </c>
      <c r="J259" s="55">
        <v>0</v>
      </c>
      <c r="K259" s="67">
        <v>0</v>
      </c>
    </row>
    <row r="260" spans="1:11" ht="48.75" customHeight="1" x14ac:dyDescent="0.2">
      <c r="A260" s="58" t="s">
        <v>437</v>
      </c>
      <c r="B260" s="59" t="s">
        <v>438</v>
      </c>
      <c r="C260" s="60">
        <v>3934401649</v>
      </c>
      <c r="D260" s="60">
        <v>0</v>
      </c>
      <c r="E260" s="60">
        <v>0</v>
      </c>
      <c r="F260" s="60">
        <v>0</v>
      </c>
      <c r="G260" s="60">
        <v>0</v>
      </c>
      <c r="H260" s="61">
        <f t="shared" si="26"/>
        <v>0</v>
      </c>
      <c r="I260" s="61">
        <v>0</v>
      </c>
      <c r="J260" s="61">
        <v>0</v>
      </c>
      <c r="K260" s="94">
        <v>0</v>
      </c>
    </row>
    <row r="261" spans="1:11" ht="78.75" x14ac:dyDescent="0.2">
      <c r="A261" s="34" t="s">
        <v>439</v>
      </c>
      <c r="B261" s="35" t="s">
        <v>440</v>
      </c>
      <c r="C261" s="64">
        <v>8065003813</v>
      </c>
      <c r="D261" s="64">
        <v>0</v>
      </c>
      <c r="E261" s="64">
        <v>0</v>
      </c>
      <c r="F261" s="64">
        <v>0</v>
      </c>
      <c r="G261" s="64">
        <v>0</v>
      </c>
      <c r="H261" s="37">
        <f t="shared" si="26"/>
        <v>0</v>
      </c>
      <c r="I261" s="37">
        <v>0</v>
      </c>
      <c r="J261" s="37">
        <v>0</v>
      </c>
      <c r="K261" s="65">
        <v>0</v>
      </c>
    </row>
    <row r="262" spans="1:11" x14ac:dyDescent="0.2">
      <c r="A262" s="95"/>
      <c r="B262" s="22"/>
      <c r="C262" s="22"/>
      <c r="D262" s="22"/>
      <c r="E262" s="22"/>
      <c r="F262" s="22"/>
      <c r="G262" s="22"/>
      <c r="H262" s="22"/>
      <c r="I262" s="22"/>
      <c r="J262" s="22"/>
      <c r="K262" s="96"/>
    </row>
    <row r="263" spans="1:11" x14ac:dyDescent="0.2">
      <c r="A263" s="95"/>
      <c r="B263" s="22"/>
      <c r="C263" s="22"/>
      <c r="D263" s="22"/>
      <c r="E263" s="22"/>
      <c r="F263" s="22"/>
      <c r="G263" s="22"/>
      <c r="H263" s="22"/>
      <c r="I263" s="22"/>
      <c r="J263" s="22"/>
      <c r="K263" s="96"/>
    </row>
    <row r="264" spans="1:11" x14ac:dyDescent="0.2">
      <c r="A264" s="17"/>
      <c r="B264" s="18"/>
      <c r="C264" s="104" t="s">
        <v>482</v>
      </c>
      <c r="D264" s="104"/>
      <c r="E264" s="104"/>
      <c r="F264" s="104"/>
      <c r="G264" s="18"/>
      <c r="H264" s="19"/>
      <c r="I264" s="19"/>
      <c r="J264" s="22"/>
      <c r="K264" s="96"/>
    </row>
    <row r="265" spans="1:11" x14ac:dyDescent="0.2">
      <c r="A265" s="17"/>
      <c r="B265" s="105" t="s">
        <v>483</v>
      </c>
      <c r="C265" s="105"/>
      <c r="D265" s="105"/>
      <c r="E265" s="105"/>
      <c r="F265" s="105"/>
      <c r="G265" s="105"/>
      <c r="H265" s="105"/>
      <c r="I265" s="105"/>
      <c r="J265" s="22"/>
      <c r="K265" s="96"/>
    </row>
    <row r="266" spans="1:11" x14ac:dyDescent="0.2">
      <c r="A266" s="20" t="s">
        <v>484</v>
      </c>
      <c r="B266" s="21"/>
      <c r="C266" s="21"/>
      <c r="D266" s="21"/>
      <c r="E266" s="21"/>
      <c r="F266" s="21"/>
      <c r="G266" s="22"/>
      <c r="H266" s="22"/>
      <c r="I266" s="22"/>
      <c r="J266" s="22"/>
      <c r="K266" s="96"/>
    </row>
    <row r="267" spans="1:11" x14ac:dyDescent="0.2">
      <c r="A267" s="23" t="s">
        <v>485</v>
      </c>
      <c r="B267" s="21"/>
      <c r="C267" s="21"/>
      <c r="D267" s="21"/>
      <c r="E267" s="21"/>
      <c r="F267" s="21"/>
      <c r="G267" s="22"/>
      <c r="H267" s="22"/>
      <c r="I267" s="22"/>
      <c r="J267" s="22"/>
      <c r="K267" s="96"/>
    </row>
    <row r="268" spans="1:11" x14ac:dyDescent="0.2">
      <c r="A268" s="95"/>
      <c r="B268" s="22"/>
      <c r="C268" s="22"/>
      <c r="D268" s="22"/>
      <c r="E268" s="22"/>
      <c r="F268" s="22"/>
      <c r="G268" s="22"/>
      <c r="H268" s="22"/>
      <c r="I268" s="22"/>
      <c r="J268" s="22"/>
      <c r="K268" s="96"/>
    </row>
    <row r="269" spans="1:11" x14ac:dyDescent="0.2">
      <c r="A269" s="95"/>
      <c r="B269" s="22"/>
      <c r="C269" s="22"/>
      <c r="D269" s="22"/>
      <c r="E269" s="22"/>
      <c r="F269" s="22"/>
      <c r="G269" s="22"/>
      <c r="H269" s="22"/>
      <c r="I269" s="22"/>
      <c r="J269" s="22"/>
      <c r="K269" s="96"/>
    </row>
    <row r="270" spans="1:11" x14ac:dyDescent="0.2">
      <c r="A270" s="95"/>
      <c r="B270" s="22"/>
      <c r="C270" s="22"/>
      <c r="D270" s="22"/>
      <c r="E270" s="22"/>
      <c r="F270" s="22"/>
      <c r="G270" s="22"/>
      <c r="H270" s="22"/>
      <c r="I270" s="22"/>
      <c r="J270" s="22"/>
      <c r="K270" s="96"/>
    </row>
    <row r="271" spans="1:11" x14ac:dyDescent="0.2">
      <c r="A271" s="95"/>
      <c r="B271" s="22"/>
      <c r="C271" s="22"/>
      <c r="D271" s="22"/>
      <c r="E271" s="22"/>
      <c r="F271" s="22"/>
      <c r="G271" s="22"/>
      <c r="H271" s="22"/>
      <c r="I271" s="22"/>
      <c r="J271" s="22"/>
      <c r="K271" s="96"/>
    </row>
    <row r="272" spans="1:11" x14ac:dyDescent="0.2">
      <c r="A272" s="95"/>
      <c r="B272" s="22"/>
      <c r="C272" s="22"/>
      <c r="D272" s="22"/>
      <c r="E272" s="22"/>
      <c r="F272" s="22"/>
      <c r="G272" s="22"/>
      <c r="H272" s="22"/>
      <c r="I272" s="22"/>
      <c r="J272" s="22"/>
      <c r="K272" s="96"/>
    </row>
    <row r="273" spans="1:11" x14ac:dyDescent="0.2">
      <c r="A273" s="95"/>
      <c r="B273" s="22"/>
      <c r="C273" s="22"/>
      <c r="D273" s="22"/>
      <c r="E273" s="22"/>
      <c r="F273" s="22"/>
      <c r="G273" s="22"/>
      <c r="H273" s="22"/>
      <c r="I273" s="22"/>
      <c r="J273" s="22"/>
      <c r="K273" s="96"/>
    </row>
    <row r="274" spans="1:11" x14ac:dyDescent="0.2">
      <c r="A274" s="95"/>
      <c r="B274" s="22"/>
      <c r="C274" s="22"/>
      <c r="D274" s="22"/>
      <c r="E274" s="22"/>
      <c r="F274" s="22"/>
      <c r="G274" s="22"/>
      <c r="H274" s="22"/>
      <c r="I274" s="22"/>
      <c r="J274" s="22"/>
      <c r="K274" s="96"/>
    </row>
    <row r="275" spans="1:11" x14ac:dyDescent="0.2">
      <c r="A275" s="95"/>
      <c r="B275" s="22"/>
      <c r="C275" s="22"/>
      <c r="D275" s="22"/>
      <c r="E275" s="22"/>
      <c r="F275" s="22"/>
      <c r="G275" s="22"/>
      <c r="H275" s="22"/>
      <c r="I275" s="22"/>
      <c r="J275" s="22"/>
      <c r="K275" s="96"/>
    </row>
    <row r="276" spans="1:11" x14ac:dyDescent="0.2">
      <c r="A276" s="95"/>
      <c r="B276" s="22"/>
      <c r="C276" s="22"/>
      <c r="D276" s="22"/>
      <c r="E276" s="22"/>
      <c r="F276" s="22"/>
      <c r="G276" s="22"/>
      <c r="H276" s="22"/>
      <c r="I276" s="22"/>
      <c r="J276" s="22"/>
      <c r="K276" s="96"/>
    </row>
    <row r="277" spans="1:11" x14ac:dyDescent="0.2">
      <c r="A277" s="95"/>
      <c r="B277" s="22"/>
      <c r="C277" s="22"/>
      <c r="D277" s="22"/>
      <c r="E277" s="22"/>
      <c r="F277" s="22"/>
      <c r="G277" s="22"/>
      <c r="H277" s="22"/>
      <c r="I277" s="22"/>
      <c r="J277" s="22"/>
      <c r="K277" s="96"/>
    </row>
    <row r="278" spans="1:11" x14ac:dyDescent="0.2">
      <c r="A278" s="95"/>
      <c r="B278" s="22"/>
      <c r="C278" s="22"/>
      <c r="D278" s="22"/>
      <c r="E278" s="22"/>
      <c r="F278" s="22"/>
      <c r="G278" s="22"/>
      <c r="H278" s="22"/>
      <c r="I278" s="22"/>
      <c r="J278" s="22"/>
      <c r="K278" s="96"/>
    </row>
    <row r="279" spans="1:11" x14ac:dyDescent="0.2">
      <c r="A279" s="95"/>
      <c r="B279" s="22"/>
      <c r="C279" s="22"/>
      <c r="D279" s="22"/>
      <c r="E279" s="22"/>
      <c r="F279" s="22"/>
      <c r="G279" s="22"/>
      <c r="H279" s="22"/>
      <c r="I279" s="22"/>
      <c r="J279" s="22"/>
      <c r="K279" s="96"/>
    </row>
    <row r="280" spans="1:11" x14ac:dyDescent="0.2">
      <c r="A280" s="95"/>
      <c r="B280" s="22"/>
      <c r="C280" s="22"/>
      <c r="D280" s="22"/>
      <c r="E280" s="22"/>
      <c r="F280" s="22"/>
      <c r="G280" s="22"/>
      <c r="H280" s="22"/>
      <c r="I280" s="22"/>
      <c r="J280" s="22"/>
      <c r="K280" s="96"/>
    </row>
    <row r="281" spans="1:11" x14ac:dyDescent="0.2">
      <c r="A281" s="95"/>
      <c r="B281" s="22"/>
      <c r="C281" s="22"/>
      <c r="D281" s="22"/>
      <c r="E281" s="22"/>
      <c r="F281" s="22"/>
      <c r="G281" s="22"/>
      <c r="H281" s="22"/>
      <c r="I281" s="22"/>
      <c r="J281" s="22"/>
      <c r="K281" s="96"/>
    </row>
    <row r="282" spans="1:11" x14ac:dyDescent="0.2">
      <c r="A282" s="95"/>
      <c r="B282" s="22"/>
      <c r="C282" s="22"/>
      <c r="D282" s="22"/>
      <c r="E282" s="22"/>
      <c r="F282" s="22"/>
      <c r="G282" s="22"/>
      <c r="H282" s="22"/>
      <c r="I282" s="22"/>
      <c r="J282" s="22"/>
      <c r="K282" s="96"/>
    </row>
    <row r="283" spans="1:11" x14ac:dyDescent="0.2">
      <c r="A283" s="95"/>
      <c r="B283" s="22"/>
      <c r="C283" s="22"/>
      <c r="D283" s="22"/>
      <c r="E283" s="22"/>
      <c r="F283" s="22"/>
      <c r="G283" s="22"/>
      <c r="H283" s="22"/>
      <c r="I283" s="22"/>
      <c r="J283" s="22"/>
      <c r="K283" s="96"/>
    </row>
    <row r="284" spans="1:11" x14ac:dyDescent="0.2">
      <c r="A284" s="95"/>
      <c r="B284" s="22"/>
      <c r="C284" s="22"/>
      <c r="D284" s="22"/>
      <c r="E284" s="22"/>
      <c r="F284" s="22"/>
      <c r="G284" s="22"/>
      <c r="H284" s="22"/>
      <c r="I284" s="22"/>
      <c r="J284" s="22"/>
      <c r="K284" s="96"/>
    </row>
    <row r="285" spans="1:11" x14ac:dyDescent="0.2">
      <c r="A285" s="95"/>
      <c r="B285" s="22"/>
      <c r="C285" s="22"/>
      <c r="D285" s="22"/>
      <c r="E285" s="22"/>
      <c r="F285" s="22"/>
      <c r="G285" s="22"/>
      <c r="H285" s="22"/>
      <c r="I285" s="22"/>
      <c r="J285" s="22"/>
      <c r="K285" s="96"/>
    </row>
    <row r="286" spans="1:11" x14ac:dyDescent="0.2">
      <c r="A286" s="95"/>
      <c r="B286" s="22"/>
      <c r="C286" s="22"/>
      <c r="D286" s="22"/>
      <c r="E286" s="22"/>
      <c r="F286" s="22"/>
      <c r="G286" s="22"/>
      <c r="H286" s="22"/>
      <c r="I286" s="22"/>
      <c r="J286" s="22"/>
      <c r="K286" s="96"/>
    </row>
    <row r="287" spans="1:11" x14ac:dyDescent="0.2">
      <c r="A287" s="95"/>
      <c r="B287" s="22"/>
      <c r="C287" s="22"/>
      <c r="D287" s="22"/>
      <c r="E287" s="22"/>
      <c r="F287" s="22"/>
      <c r="G287" s="22"/>
      <c r="H287" s="22"/>
      <c r="I287" s="22"/>
      <c r="J287" s="22"/>
      <c r="K287" s="96"/>
    </row>
    <row r="288" spans="1:11" x14ac:dyDescent="0.2">
      <c r="A288" s="95"/>
      <c r="B288" s="22"/>
      <c r="C288" s="22"/>
      <c r="D288" s="22"/>
      <c r="E288" s="22"/>
      <c r="F288" s="22"/>
      <c r="G288" s="22"/>
      <c r="H288" s="22"/>
      <c r="I288" s="22"/>
      <c r="J288" s="22"/>
      <c r="K288" s="96"/>
    </row>
    <row r="289" spans="1:11" x14ac:dyDescent="0.2">
      <c r="A289" s="95"/>
      <c r="B289" s="22"/>
      <c r="C289" s="22"/>
      <c r="D289" s="22"/>
      <c r="E289" s="22"/>
      <c r="F289" s="22"/>
      <c r="G289" s="22"/>
      <c r="H289" s="22"/>
      <c r="I289" s="22"/>
      <c r="J289" s="22"/>
      <c r="K289" s="96"/>
    </row>
    <row r="290" spans="1:11" x14ac:dyDescent="0.2">
      <c r="A290" s="95"/>
      <c r="B290" s="22"/>
      <c r="C290" s="22"/>
      <c r="D290" s="22"/>
      <c r="E290" s="22"/>
      <c r="F290" s="22"/>
      <c r="G290" s="22"/>
      <c r="H290" s="22"/>
      <c r="I290" s="22"/>
      <c r="J290" s="22"/>
      <c r="K290" s="96"/>
    </row>
    <row r="291" spans="1:11" ht="12" thickBot="1" x14ac:dyDescent="0.25">
      <c r="A291" s="97"/>
      <c r="B291" s="98"/>
      <c r="C291" s="98"/>
      <c r="D291" s="98"/>
      <c r="E291" s="98"/>
      <c r="F291" s="98"/>
      <c r="G291" s="98"/>
      <c r="H291" s="98"/>
      <c r="I291" s="98"/>
      <c r="J291" s="98"/>
      <c r="K291" s="99"/>
    </row>
  </sheetData>
  <mergeCells count="17">
    <mergeCell ref="B1:I1"/>
    <mergeCell ref="J1:K6"/>
    <mergeCell ref="B2:I2"/>
    <mergeCell ref="B3:I3"/>
    <mergeCell ref="B4:I4"/>
    <mergeCell ref="B5:I5"/>
    <mergeCell ref="A6:I6"/>
    <mergeCell ref="G7:G8"/>
    <mergeCell ref="H7:K7"/>
    <mergeCell ref="C264:F264"/>
    <mergeCell ref="B265:I265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Bernardo Toro</cp:lastModifiedBy>
  <cp:lastPrinted>2020-09-07T17:11:41Z</cp:lastPrinted>
  <dcterms:created xsi:type="dcterms:W3CDTF">2020-09-07T13:55:06Z</dcterms:created>
  <dcterms:modified xsi:type="dcterms:W3CDTF">2020-09-07T18:13:58Z</dcterms:modified>
</cp:coreProperties>
</file>