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Hoja1" sheetId="4" r:id="rId1"/>
    <sheet name="Hoja2" sheetId="5" r:id="rId2"/>
    <sheet name="Hoja3" sheetId="6" r:id="rId3"/>
  </sheets>
  <definedNames>
    <definedName name="_xlnm.Print_Titles" localSheetId="0">Hoja1!$8:$10</definedName>
  </definedNames>
  <calcPr calcId="144525"/>
</workbook>
</file>

<file path=xl/calcChain.xml><?xml version="1.0" encoding="utf-8"?>
<calcChain xmlns="http://schemas.openxmlformats.org/spreadsheetml/2006/main">
  <c r="I19" i="4" l="1"/>
  <c r="I20" i="4"/>
  <c r="I22" i="4"/>
  <c r="I23" i="4"/>
  <c r="I25" i="4"/>
  <c r="I26" i="4"/>
  <c r="I28" i="4"/>
  <c r="I29" i="4"/>
  <c r="I30" i="4"/>
  <c r="I33" i="4"/>
  <c r="I35" i="4"/>
  <c r="I36" i="4"/>
  <c r="I37" i="4"/>
  <c r="I39" i="4"/>
  <c r="I40" i="4"/>
  <c r="I41" i="4"/>
  <c r="I42" i="4"/>
  <c r="I43" i="4"/>
  <c r="I44" i="4"/>
  <c r="I46" i="4"/>
  <c r="I47" i="4"/>
  <c r="I48" i="4"/>
  <c r="I49" i="4"/>
  <c r="I51" i="4"/>
  <c r="I52" i="4"/>
  <c r="I53" i="4"/>
  <c r="I55" i="4"/>
  <c r="I56" i="4"/>
  <c r="I61" i="4"/>
  <c r="I62" i="4"/>
  <c r="I63" i="4"/>
  <c r="I64" i="4"/>
  <c r="I65" i="4"/>
  <c r="I66" i="4"/>
  <c r="I67" i="4"/>
  <c r="I68" i="4"/>
  <c r="I69" i="4"/>
  <c r="I70" i="4"/>
  <c r="I72" i="4"/>
  <c r="I74" i="4"/>
  <c r="I75" i="4"/>
  <c r="I77" i="4"/>
  <c r="I82" i="4"/>
  <c r="I83" i="4"/>
  <c r="I90" i="4"/>
  <c r="I91" i="4"/>
  <c r="I98" i="4"/>
  <c r="I99" i="4"/>
  <c r="I107" i="4"/>
  <c r="I108" i="4"/>
  <c r="H19" i="4"/>
  <c r="H20" i="4"/>
  <c r="H22" i="4"/>
  <c r="H23" i="4"/>
  <c r="H25" i="4"/>
  <c r="H26" i="4"/>
  <c r="H28" i="4"/>
  <c r="H29" i="4"/>
  <c r="H30" i="4"/>
  <c r="H31" i="4"/>
  <c r="H33" i="4"/>
  <c r="H35" i="4"/>
  <c r="H36" i="4"/>
  <c r="H37" i="4"/>
  <c r="H39" i="4"/>
  <c r="H40" i="4"/>
  <c r="H41" i="4"/>
  <c r="H42" i="4"/>
  <c r="H43" i="4"/>
  <c r="H44" i="4"/>
  <c r="H46" i="4"/>
  <c r="H47" i="4"/>
  <c r="H48" i="4"/>
  <c r="H49" i="4"/>
  <c r="H51" i="4"/>
  <c r="H52" i="4"/>
  <c r="H53" i="4"/>
  <c r="H55" i="4"/>
  <c r="H56" i="4"/>
  <c r="H61" i="4"/>
  <c r="H62" i="4"/>
  <c r="H63" i="4"/>
  <c r="H64" i="4"/>
  <c r="H65" i="4"/>
  <c r="H66" i="4"/>
  <c r="H67" i="4"/>
  <c r="H68" i="4"/>
  <c r="H69" i="4"/>
  <c r="H70" i="4"/>
  <c r="H72" i="4"/>
  <c r="H74" i="4"/>
  <c r="H75" i="4"/>
  <c r="H77" i="4"/>
  <c r="H82" i="4"/>
  <c r="H83" i="4"/>
  <c r="H90" i="4"/>
  <c r="H91" i="4"/>
  <c r="H98" i="4"/>
  <c r="H99" i="4"/>
  <c r="H100" i="4"/>
  <c r="H107" i="4"/>
  <c r="H108" i="4"/>
  <c r="C18" i="4"/>
  <c r="D18" i="4"/>
  <c r="E18" i="4"/>
  <c r="F18" i="4"/>
  <c r="G18" i="4"/>
  <c r="H18" i="4" s="1"/>
  <c r="C21" i="4"/>
  <c r="D21" i="4"/>
  <c r="E21" i="4"/>
  <c r="F21" i="4"/>
  <c r="I21" i="4" s="1"/>
  <c r="G21" i="4"/>
  <c r="I18" i="4" l="1"/>
  <c r="H21" i="4"/>
  <c r="G106" i="4" l="1"/>
  <c r="F106" i="4"/>
  <c r="E106" i="4"/>
  <c r="E104" i="4" s="1"/>
  <c r="E102" i="4" s="1"/>
  <c r="D106" i="4"/>
  <c r="D104" i="4" s="1"/>
  <c r="D102" i="4" s="1"/>
  <c r="C106" i="4"/>
  <c r="C104" i="4" s="1"/>
  <c r="C102" i="4" s="1"/>
  <c r="F104" i="4"/>
  <c r="F102" i="4" s="1"/>
  <c r="G97" i="4"/>
  <c r="F97" i="4"/>
  <c r="F95" i="4" s="1"/>
  <c r="F93" i="4" s="1"/>
  <c r="E97" i="4"/>
  <c r="E95" i="4" s="1"/>
  <c r="E93" i="4" s="1"/>
  <c r="D97" i="4"/>
  <c r="D95" i="4" s="1"/>
  <c r="D93" i="4" s="1"/>
  <c r="C97" i="4"/>
  <c r="C95" i="4" s="1"/>
  <c r="C93" i="4" s="1"/>
  <c r="G89" i="4"/>
  <c r="F89" i="4"/>
  <c r="E89" i="4"/>
  <c r="D89" i="4"/>
  <c r="C89" i="4"/>
  <c r="C87" i="4" s="1"/>
  <c r="C85" i="4" s="1"/>
  <c r="F87" i="4"/>
  <c r="F85" i="4" s="1"/>
  <c r="E87" i="4"/>
  <c r="E85" i="4" s="1"/>
  <c r="D87" i="4"/>
  <c r="D85" i="4" s="1"/>
  <c r="G81" i="4"/>
  <c r="F81" i="4"/>
  <c r="F79" i="4" s="1"/>
  <c r="E81" i="4"/>
  <c r="D81" i="4"/>
  <c r="D79" i="4" s="1"/>
  <c r="C81" i="4"/>
  <c r="C79" i="4" s="1"/>
  <c r="E79" i="4"/>
  <c r="G76" i="4"/>
  <c r="F76" i="4"/>
  <c r="E76" i="4"/>
  <c r="D76" i="4"/>
  <c r="C76" i="4"/>
  <c r="G73" i="4"/>
  <c r="F73" i="4"/>
  <c r="E73" i="4"/>
  <c r="D73" i="4"/>
  <c r="C73" i="4"/>
  <c r="G71" i="4"/>
  <c r="F71" i="4"/>
  <c r="E71" i="4"/>
  <c r="D71" i="4"/>
  <c r="C71" i="4"/>
  <c r="G60" i="4"/>
  <c r="F60" i="4"/>
  <c r="E60" i="4"/>
  <c r="D60" i="4"/>
  <c r="C60" i="4"/>
  <c r="G54" i="4"/>
  <c r="F54" i="4"/>
  <c r="E54" i="4"/>
  <c r="D54" i="4"/>
  <c r="C54" i="4"/>
  <c r="G50" i="4"/>
  <c r="F50" i="4"/>
  <c r="E50" i="4"/>
  <c r="D50" i="4"/>
  <c r="C50" i="4"/>
  <c r="G45" i="4"/>
  <c r="F45" i="4"/>
  <c r="E45" i="4"/>
  <c r="D45" i="4"/>
  <c r="C45" i="4"/>
  <c r="G38" i="4"/>
  <c r="F38" i="4"/>
  <c r="E38" i="4"/>
  <c r="D38" i="4"/>
  <c r="C38" i="4"/>
  <c r="G34" i="4"/>
  <c r="F34" i="4"/>
  <c r="E34" i="4"/>
  <c r="D34" i="4"/>
  <c r="C34" i="4"/>
  <c r="G32" i="4"/>
  <c r="F32" i="4"/>
  <c r="E32" i="4"/>
  <c r="D32" i="4"/>
  <c r="C32" i="4"/>
  <c r="G27" i="4"/>
  <c r="F27" i="4"/>
  <c r="E27" i="4"/>
  <c r="D27" i="4"/>
  <c r="C27" i="4"/>
  <c r="G24" i="4"/>
  <c r="F24" i="4"/>
  <c r="E24" i="4"/>
  <c r="D24" i="4"/>
  <c r="D16" i="4" s="1"/>
  <c r="C24" i="4"/>
  <c r="H54" i="4" l="1"/>
  <c r="I54" i="4"/>
  <c r="I76" i="4"/>
  <c r="H76" i="4"/>
  <c r="H24" i="4"/>
  <c r="I24" i="4"/>
  <c r="H38" i="4"/>
  <c r="I38" i="4"/>
  <c r="H60" i="4"/>
  <c r="I60" i="4"/>
  <c r="E58" i="4"/>
  <c r="I27" i="4"/>
  <c r="H27" i="4"/>
  <c r="I45" i="4"/>
  <c r="H45" i="4"/>
  <c r="H71" i="4"/>
  <c r="I71" i="4"/>
  <c r="G95" i="4"/>
  <c r="G93" i="4" s="1"/>
  <c r="I97" i="4"/>
  <c r="H97" i="4"/>
  <c r="G104" i="4"/>
  <c r="H104" i="4" s="1"/>
  <c r="I106" i="4"/>
  <c r="H106" i="4"/>
  <c r="I50" i="4"/>
  <c r="H50" i="4"/>
  <c r="I73" i="4"/>
  <c r="H73" i="4"/>
  <c r="G79" i="4"/>
  <c r="I81" i="4"/>
  <c r="H81" i="4"/>
  <c r="G87" i="4"/>
  <c r="G85" i="4" s="1"/>
  <c r="H89" i="4"/>
  <c r="I89" i="4"/>
  <c r="I32" i="4"/>
  <c r="H32" i="4"/>
  <c r="I34" i="4"/>
  <c r="H34" i="4"/>
  <c r="G102" i="4"/>
  <c r="I104" i="4"/>
  <c r="I95" i="4"/>
  <c r="H95" i="4"/>
  <c r="D58" i="4"/>
  <c r="E16" i="4"/>
  <c r="C58" i="4"/>
  <c r="G58" i="4"/>
  <c r="F58" i="4"/>
  <c r="F16" i="4"/>
  <c r="C16" i="4"/>
  <c r="C14" i="4" s="1"/>
  <c r="C12" i="4" s="1"/>
  <c r="G16" i="4"/>
  <c r="D14" i="4"/>
  <c r="D12" i="4" s="1"/>
  <c r="G14" i="4" l="1"/>
  <c r="I16" i="4"/>
  <c r="H16" i="4"/>
  <c r="I58" i="4"/>
  <c r="H58" i="4"/>
  <c r="H87" i="4"/>
  <c r="I87" i="4"/>
  <c r="F14" i="4"/>
  <c r="F12" i="4" s="1"/>
  <c r="E14" i="4"/>
  <c r="E12" i="4" s="1"/>
  <c r="I79" i="4"/>
  <c r="H79" i="4"/>
  <c r="I102" i="4"/>
  <c r="H102" i="4"/>
  <c r="H93" i="4"/>
  <c r="I93" i="4"/>
  <c r="H85" i="4"/>
  <c r="I85" i="4"/>
  <c r="G12" i="4" l="1"/>
  <c r="I14" i="4"/>
  <c r="H14" i="4"/>
  <c r="I12" i="4" l="1"/>
  <c r="H12" i="4"/>
</calcChain>
</file>

<file path=xl/sharedStrings.xml><?xml version="1.0" encoding="utf-8"?>
<sst xmlns="http://schemas.openxmlformats.org/spreadsheetml/2006/main" count="184" uniqueCount="184">
  <si>
    <t>1</t>
  </si>
  <si>
    <t>PRESUPUESTO DE INGRESOS</t>
  </si>
  <si>
    <t>RECURSOS PROPIOS</t>
  </si>
  <si>
    <t>INGRESOS CORRIENTES</t>
  </si>
  <si>
    <t>Programas Propios</t>
  </si>
  <si>
    <t>OTROS SERVICIOS EDUCATIVOS</t>
  </si>
  <si>
    <t>Servicios educativos y complementarios</t>
  </si>
  <si>
    <t>13</t>
  </si>
  <si>
    <t>INGRESOS PROPIOS</t>
  </si>
  <si>
    <t>131</t>
  </si>
  <si>
    <t>13101</t>
  </si>
  <si>
    <t>INSCRIPCIONES</t>
  </si>
  <si>
    <t>1310101</t>
  </si>
  <si>
    <t>Inscripciones Pregrado</t>
  </si>
  <si>
    <t>1310102</t>
  </si>
  <si>
    <t>Inscripciones Postgrado</t>
  </si>
  <si>
    <t>13102</t>
  </si>
  <si>
    <t>MATRICULAS PREGRADO</t>
  </si>
  <si>
    <t>1310201</t>
  </si>
  <si>
    <t>Programas presenciales</t>
  </si>
  <si>
    <t>1310202</t>
  </si>
  <si>
    <t>Programas a distancia</t>
  </si>
  <si>
    <t>13103</t>
  </si>
  <si>
    <t>MATRICULAS POSTGRADO</t>
  </si>
  <si>
    <t>1310301</t>
  </si>
  <si>
    <t>1310302</t>
  </si>
  <si>
    <t>Programas SUE</t>
  </si>
  <si>
    <t>13104</t>
  </si>
  <si>
    <t>EDUCACIÓN CONTINUADA</t>
  </si>
  <si>
    <t>1310401</t>
  </si>
  <si>
    <t>Centro de idiomas</t>
  </si>
  <si>
    <t>1310402</t>
  </si>
  <si>
    <t>Diplomados</t>
  </si>
  <si>
    <t>1310403</t>
  </si>
  <si>
    <t>Cursos, seminarios y otros</t>
  </si>
  <si>
    <t>1310404</t>
  </si>
  <si>
    <t>Programa Ingles para la Paz</t>
  </si>
  <si>
    <t>13105</t>
  </si>
  <si>
    <t>1310501</t>
  </si>
  <si>
    <t>13107</t>
  </si>
  <si>
    <t>CONVENIOS Y CONTRATOS DE EXTENSIÓN</t>
  </si>
  <si>
    <t>1310778</t>
  </si>
  <si>
    <t>CONTRATO INTERADMINISTRATIVO  MINSALUD - UNICOR N°1097-2019</t>
  </si>
  <si>
    <t>1310779</t>
  </si>
  <si>
    <t>CONTRATO N° 336-2019 SINCHI -UNICOR</t>
  </si>
  <si>
    <t>1310780</t>
  </si>
  <si>
    <t>CONTRATO INTERADMINISTRATIVO N° 0021-2020 UNICOR - URRA S.A</t>
  </si>
  <si>
    <t>13108</t>
  </si>
  <si>
    <t>SERVICIOS TÉCNOLOGICOS</t>
  </si>
  <si>
    <t>1310802</t>
  </si>
  <si>
    <t>IRAGUA</t>
  </si>
  <si>
    <t>1310803</t>
  </si>
  <si>
    <t>CINPIC</t>
  </si>
  <si>
    <t>1310804</t>
  </si>
  <si>
    <t>Laboratorio de suelos</t>
  </si>
  <si>
    <t>1310805</t>
  </si>
  <si>
    <t>Laboratorio de aguas</t>
  </si>
  <si>
    <t>1310809</t>
  </si>
  <si>
    <t>Otros laboratorios</t>
  </si>
  <si>
    <t>1310810</t>
  </si>
  <si>
    <t>Planta Piloto</t>
  </si>
  <si>
    <t>13109</t>
  </si>
  <si>
    <t>PROYECTOS PRODUCTIVOS</t>
  </si>
  <si>
    <t>1310901</t>
  </si>
  <si>
    <t>Agrícolas</t>
  </si>
  <si>
    <t>1310902</t>
  </si>
  <si>
    <t>Pecuarios</t>
  </si>
  <si>
    <t>1310903</t>
  </si>
  <si>
    <t>Deportes</t>
  </si>
  <si>
    <t>1310904</t>
  </si>
  <si>
    <t>Tienda universitaria</t>
  </si>
  <si>
    <t>13110</t>
  </si>
  <si>
    <t>OTROS INGRESOS CORRIENTES</t>
  </si>
  <si>
    <t>1311001</t>
  </si>
  <si>
    <t>Arrendamiento de espacios físicos</t>
  </si>
  <si>
    <t>1311003</t>
  </si>
  <si>
    <t>ADMINISTRACION DE CONVENIOS</t>
  </si>
  <si>
    <t>1311004</t>
  </si>
  <si>
    <t>OTROS INGRESOS NO CLASIFICADOS</t>
  </si>
  <si>
    <t>13111</t>
  </si>
  <si>
    <t>INGRESOS TRIBUTARIOS</t>
  </si>
  <si>
    <t>1311101</t>
  </si>
  <si>
    <t>Estampilla prodesarrollo Unicor Ley 382 de 1997</t>
  </si>
  <si>
    <t>1311102</t>
  </si>
  <si>
    <t>ESTAMPILLA VIGENCIAS ANTERIORES</t>
  </si>
  <si>
    <t>132</t>
  </si>
  <si>
    <t>RECURSOS DE CAPITAL</t>
  </si>
  <si>
    <t>13201</t>
  </si>
  <si>
    <t>RECURSOS DEL BALANCE</t>
  </si>
  <si>
    <t>1320101</t>
  </si>
  <si>
    <t>RECURSOS NACION - INVESTIGACION Y EXTENSION</t>
  </si>
  <si>
    <t>1320103</t>
  </si>
  <si>
    <t>RECURSOS NACION - PASIVO PENSIONAL</t>
  </si>
  <si>
    <t>1320104</t>
  </si>
  <si>
    <t>RECURSOS NACION - INVERSION</t>
  </si>
  <si>
    <t>1320106</t>
  </si>
  <si>
    <t>RECURSOS NACION - ESTAMPILLAS LEY 1697 DE 2013</t>
  </si>
  <si>
    <t>1320107</t>
  </si>
  <si>
    <t>RECURSOS PROPIOS - CONSULTORIAS Y CONVENIOS</t>
  </si>
  <si>
    <t>1320108</t>
  </si>
  <si>
    <t>RECURSOS DE ESTAMPILLAS INVESTIGACION</t>
  </si>
  <si>
    <t>1320112</t>
  </si>
  <si>
    <t>RECURSOS NACION - FUNCIONAMIENTO</t>
  </si>
  <si>
    <t>1320114</t>
  </si>
  <si>
    <t>1320115</t>
  </si>
  <si>
    <t>RECURSOS CREE - REC. DEL BALANCE</t>
  </si>
  <si>
    <t>1320116</t>
  </si>
  <si>
    <t>RECURSOS ESTAMPILLA DEPARTAMENTAL</t>
  </si>
  <si>
    <t>13202</t>
  </si>
  <si>
    <t>RENDIMIENTOS FINANCIEROS</t>
  </si>
  <si>
    <t>1320201</t>
  </si>
  <si>
    <t>Rendimientos operaciones financieras</t>
  </si>
  <si>
    <t>13203</t>
  </si>
  <si>
    <t>DONACIONES Y APORTES</t>
  </si>
  <si>
    <t>1320301</t>
  </si>
  <si>
    <t>Fondo universitario de padrinazgo</t>
  </si>
  <si>
    <t>1320302</t>
  </si>
  <si>
    <t>EXCEDENTES DE COOPERATIVAS</t>
  </si>
  <si>
    <t>13204</t>
  </si>
  <si>
    <t>RECUPERACION DE I.V.A</t>
  </si>
  <si>
    <t>1320401</t>
  </si>
  <si>
    <t>Devolución del I.V.A.</t>
  </si>
  <si>
    <t>133</t>
  </si>
  <si>
    <t>FONDOS ESPECIALES</t>
  </si>
  <si>
    <t>13301</t>
  </si>
  <si>
    <t>UNIDAD ADMINISTRATIVA ESPECIAL DE SALUD</t>
  </si>
  <si>
    <t>1330101</t>
  </si>
  <si>
    <t>Aportes seguridad social en salud</t>
  </si>
  <si>
    <t>1330102</t>
  </si>
  <si>
    <t>FONDO DE CONTINGENCIA</t>
  </si>
  <si>
    <t>14</t>
  </si>
  <si>
    <t>APORTES DE LA NACIÓN</t>
  </si>
  <si>
    <t>141</t>
  </si>
  <si>
    <t>APORTES POR TRANSFERENCIAS</t>
  </si>
  <si>
    <t>14101</t>
  </si>
  <si>
    <t>RECURSOS LEY 30 DE 1992</t>
  </si>
  <si>
    <t>1410101</t>
  </si>
  <si>
    <t>Funcionamiento art. 86</t>
  </si>
  <si>
    <t>1410103</t>
  </si>
  <si>
    <t>Inversión</t>
  </si>
  <si>
    <t>15</t>
  </si>
  <si>
    <t>FONDO PARA PAGO DE PASIVO PENSIONAL</t>
  </si>
  <si>
    <t>151</t>
  </si>
  <si>
    <t>PASIVO PENSIONAL</t>
  </si>
  <si>
    <t>15101</t>
  </si>
  <si>
    <t>APORTES PASIVOS PENSIONAL</t>
  </si>
  <si>
    <t>1510101</t>
  </si>
  <si>
    <t>Aportes de la Nacion</t>
  </si>
  <si>
    <t>1510102</t>
  </si>
  <si>
    <t>Aportes Estampilla Departamental</t>
  </si>
  <si>
    <t>1510104</t>
  </si>
  <si>
    <t>APORTE ESTAMPILLA DEPARTAMENTAL VIGENCIAS ANTERIORES</t>
  </si>
  <si>
    <t>16</t>
  </si>
  <si>
    <t>SISTEMA GENERAL DE REGALIAS</t>
  </si>
  <si>
    <t>161</t>
  </si>
  <si>
    <t>INGRESOS RECURSOS DE REGALIAS</t>
  </si>
  <si>
    <t>16101</t>
  </si>
  <si>
    <t>RECURSOS SISTEMA GENERAL DE REGALIAS</t>
  </si>
  <si>
    <t>1610101</t>
  </si>
  <si>
    <t>PROYECTO FORMACIÓN TALENTI HUMANO BPIN 201900010032</t>
  </si>
  <si>
    <t>1610102</t>
  </si>
  <si>
    <t>CONSTRUCCION,CULMINACIÓN Y DOTACIÓN DEL  LAB INTEGRALES  DE LA FACIBAS COD BPIN 2019000020063</t>
  </si>
  <si>
    <t>Adiciones</t>
  </si>
  <si>
    <t>Reducciones</t>
  </si>
  <si>
    <t>UNIVERSIDAD DE CÓRDOBA</t>
  </si>
  <si>
    <t>NIT. 891080031-3</t>
  </si>
  <si>
    <t>OFICINA DE ASUNTOS FINANCIEROS</t>
  </si>
  <si>
    <t>SECCIÓN DE PRESUPUESTO</t>
  </si>
  <si>
    <t xml:space="preserve"> INFORME DE EJECUCIÓN PRESUPUESTAL DE INGRESOS ACUMULADO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</si>
  <si>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</si>
  <si>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</si>
  <si>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</si>
  <si>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</si>
  <si>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</si>
  <si>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</si>
  <si>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</si>
  <si>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</si>
  <si>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7=(6-5)</t>
  </si>
  <si>
    <t>8=(6/5)*100</t>
  </si>
  <si>
    <t>ANDRES MENDOZA VERGARA</t>
  </si>
  <si>
    <t>Profesional Especializado Division de Asuntos Financieros - Seccion Presupuesto</t>
  </si>
  <si>
    <t xml:space="preserve">Esta información se publica atendiendo a la Ley 1712 de 2014, "Por medio de la cual se Crea la ley de Transparencia y del derecho de acceso </t>
  </si>
  <si>
    <t>a la Información Publica Nacional y se dictan otras disposiciones".</t>
  </si>
  <si>
    <t>01 DE  ENERO AL 31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</si>
</sst>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0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 val="double"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82">
    <xf numFmtId="0" fontId="0" fillId="0" borderId="0" xfId="0"/>
    <xf numFmtId="0" fontId="3" fillId="0" borderId="1" xfId="2" applyFont="1" applyFill="1" applyBorder="1"/>
    <xf numFmtId="43" fontId="4" fillId="0" borderId="3" xfId="1" applyNumberFormat="1" applyFont="1" applyFill="1" applyBorder="1"/>
    <xf numFmtId="0" fontId="3" fillId="0" borderId="4" xfId="2" applyFont="1" applyFill="1" applyBorder="1"/>
    <xf numFmtId="0" fontId="3" fillId="0" borderId="0" xfId="2" applyFont="1" applyFill="1" applyBorder="1" applyAlignment="1">
      <alignment horizontal="center"/>
    </xf>
    <xf numFmtId="43" fontId="4" fillId="0" borderId="5" xfId="1" applyNumberFormat="1" applyFont="1" applyFill="1" applyBorder="1"/>
    <xf numFmtId="0" fontId="5" fillId="0" borderId="0" xfId="0" applyFont="1" applyFill="1"/>
    <xf numFmtId="0" fontId="3" fillId="0" borderId="0" xfId="2" applyFont="1" applyFill="1" applyBorder="1" applyAlignment="1"/>
    <xf numFmtId="165" fontId="3" fillId="0" borderId="0" xfId="1" applyNumberFormat="1" applyFont="1" applyFill="1" applyBorder="1" applyAlignment="1"/>
    <xf numFmtId="0" fontId="3" fillId="0" borderId="12" xfId="0" applyFont="1" applyFill="1" applyBorder="1" applyAlignment="1">
      <alignment horizontal="center" vertical="center"/>
    </xf>
    <xf numFmtId="43" fontId="3" fillId="0" borderId="12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/>
    <xf numFmtId="0" fontId="7" fillId="0" borderId="0" xfId="0" applyFont="1" applyBorder="1"/>
    <xf numFmtId="0" fontId="7" fillId="0" borderId="5" xfId="0" applyFont="1" applyBorder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4" fontId="9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 wrapText="1"/>
    </xf>
    <xf numFmtId="3" fontId="9" fillId="0" borderId="15" xfId="0" applyNumberFormat="1" applyFont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3" fontId="8" fillId="0" borderId="15" xfId="0" applyNumberFormat="1" applyFont="1" applyBorder="1" applyAlignment="1">
      <alignment vertical="center"/>
    </xf>
    <xf numFmtId="4" fontId="8" fillId="0" borderId="16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43" fontId="3" fillId="0" borderId="7" xfId="1" applyNumberFormat="1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43" fontId="3" fillId="0" borderId="10" xfId="1" applyNumberFormat="1" applyFont="1" applyFill="1" applyBorder="1" applyAlignment="1">
      <alignment horizontal="center" vertical="center" wrapText="1"/>
    </xf>
    <xf numFmtId="43" fontId="3" fillId="0" borderId="13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12" xfId="1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/>
    </xf>
    <xf numFmtId="43" fontId="3" fillId="0" borderId="2" xfId="1" applyNumberFormat="1" applyFont="1" applyFill="1" applyBorder="1" applyAlignment="1">
      <alignment horizontal="center"/>
    </xf>
    <xf numFmtId="43" fontId="3" fillId="0" borderId="0" xfId="1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</cellXfs>
  <cellStyles count="3">
    <cellStyle name="Buena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0</xdr:row>
      <xdr:rowOff>57150</xdr:rowOff>
    </xdr:from>
    <xdr:to>
      <xdr:col>8</xdr:col>
      <xdr:colOff>104775</xdr:colOff>
      <xdr:row>6</xdr:row>
      <xdr:rowOff>123825</xdr:rowOff>
    </xdr:to>
    <xdr:sp macro="" textlink="">
      <xdr:nvSpPr>
        <xdr:cNvPr id="8" name="Cuadro de texto 2"/>
        <xdr:cNvSpPr txBox="1">
          <a:spLocks noChangeArrowheads="1"/>
        </xdr:cNvSpPr>
      </xdr:nvSpPr>
      <xdr:spPr bwMode="auto">
        <a:xfrm>
          <a:off x="5762625" y="57150"/>
          <a:ext cx="1266825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83666</xdr:colOff>
      <xdr:row>0</xdr:row>
      <xdr:rowOff>38615</xdr:rowOff>
    </xdr:from>
    <xdr:to>
      <xdr:col>7</xdr:col>
      <xdr:colOff>849527</xdr:colOff>
      <xdr:row>6</xdr:row>
      <xdr:rowOff>122281</xdr:rowOff>
    </xdr:to>
    <xdr:pic>
      <xdr:nvPicPr>
        <xdr:cNvPr id="9" name="8 Imagen" descr="Logo Acreditada ResMEN29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3941" y="38615"/>
          <a:ext cx="765861" cy="940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51485</xdr:rowOff>
    </xdr:from>
    <xdr:to>
      <xdr:col>1</xdr:col>
      <xdr:colOff>798041</xdr:colOff>
      <xdr:row>6</xdr:row>
      <xdr:rowOff>122281</xdr:rowOff>
    </xdr:to>
    <xdr:pic>
      <xdr:nvPicPr>
        <xdr:cNvPr id="10" name="9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51485"/>
          <a:ext cx="798040" cy="928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tabSelected="1" workbookViewId="0">
      <selection activeCell="K134" sqref="K134"/>
    </sheetView>
  </sheetViews>
  <sheetFormatPr baseColWidth="10" defaultColWidth="17" defaultRowHeight="11.25" x14ac:dyDescent="0.2"/>
  <cols>
    <col min="1" max="1" width="8" style="17" customWidth="1"/>
    <col min="2" max="2" width="18.7109375" style="17" customWidth="1"/>
    <col min="3" max="3" width="12.85546875" style="17" customWidth="1"/>
    <col min="4" max="4" width="12" style="17" customWidth="1"/>
    <col min="5" max="5" width="11.85546875" style="17" customWidth="1"/>
    <col min="6" max="6" width="12.85546875" style="17" customWidth="1"/>
    <col min="7" max="7" width="13.85546875" style="17" customWidth="1"/>
    <col min="8" max="8" width="13.7109375" style="17" customWidth="1"/>
    <col min="9" max="9" width="13.85546875" style="17" customWidth="1"/>
    <col min="10" max="16384" width="17" style="17"/>
  </cols>
  <sheetData>
    <row r="1" spans="1:9" x14ac:dyDescent="0.2">
      <c r="A1" s="1"/>
      <c r="B1" s="78" t="s">
        <v>164</v>
      </c>
      <c r="C1" s="78"/>
      <c r="D1" s="78"/>
      <c r="E1" s="78"/>
      <c r="F1" s="78"/>
      <c r="G1" s="78"/>
      <c r="H1" s="79"/>
      <c r="I1" s="2"/>
    </row>
    <row r="2" spans="1:9" x14ac:dyDescent="0.2">
      <c r="A2" s="3"/>
      <c r="B2" s="4"/>
      <c r="C2" s="4"/>
      <c r="D2" s="81" t="s">
        <v>165</v>
      </c>
      <c r="E2" s="81"/>
      <c r="F2" s="4"/>
      <c r="G2" s="4"/>
      <c r="H2" s="80"/>
      <c r="I2" s="5"/>
    </row>
    <row r="3" spans="1:9" x14ac:dyDescent="0.2">
      <c r="A3" s="3"/>
      <c r="B3" s="81" t="s">
        <v>166</v>
      </c>
      <c r="C3" s="81"/>
      <c r="D3" s="81"/>
      <c r="E3" s="81"/>
      <c r="F3" s="81"/>
      <c r="G3" s="81"/>
      <c r="H3" s="80"/>
      <c r="I3" s="5"/>
    </row>
    <row r="4" spans="1:9" x14ac:dyDescent="0.2">
      <c r="A4" s="6"/>
      <c r="B4" s="81" t="s">
        <v>167</v>
      </c>
      <c r="C4" s="81"/>
      <c r="D4" s="81"/>
      <c r="E4" s="81"/>
      <c r="F4" s="81"/>
      <c r="G4" s="81"/>
      <c r="H4" s="80"/>
      <c r="I4" s="5"/>
    </row>
    <row r="5" spans="1:9" x14ac:dyDescent="0.2">
      <c r="A5" s="3"/>
      <c r="B5" s="81" t="s">
        <v>168</v>
      </c>
      <c r="C5" s="81"/>
      <c r="D5" s="81"/>
      <c r="E5" s="81"/>
      <c r="F5" s="81"/>
      <c r="G5" s="81"/>
      <c r="H5" s="80"/>
      <c r="I5" s="5"/>
    </row>
    <row r="6" spans="1:9" x14ac:dyDescent="0.2">
      <c r="A6" s="3"/>
      <c r="B6" s="81" t="s">
        <v>183</v>
      </c>
      <c r="C6" s="81"/>
      <c r="D6" s="81"/>
      <c r="E6" s="81"/>
      <c r="F6" s="81"/>
      <c r="G6" s="81"/>
      <c r="H6" s="80"/>
      <c r="I6" s="5"/>
    </row>
    <row r="7" spans="1:9" ht="12" thickBot="1" x14ac:dyDescent="0.25">
      <c r="A7" s="3"/>
      <c r="B7" s="7"/>
      <c r="C7" s="7"/>
      <c r="D7" s="7"/>
      <c r="E7" s="7"/>
      <c r="F7" s="7"/>
      <c r="G7" s="8"/>
      <c r="H7" s="80"/>
      <c r="I7" s="5"/>
    </row>
    <row r="8" spans="1:9" ht="12.75" customHeight="1" x14ac:dyDescent="0.2">
      <c r="A8" s="70" t="s">
        <v>169</v>
      </c>
      <c r="B8" s="72" t="s">
        <v>170</v>
      </c>
      <c r="C8" s="72" t="s">
        <v>171</v>
      </c>
      <c r="D8" s="74" t="s">
        <v>172</v>
      </c>
      <c r="E8" s="75"/>
      <c r="F8" s="72" t="s">
        <v>173</v>
      </c>
      <c r="G8" s="76" t="s">
        <v>174</v>
      </c>
      <c r="H8" s="59" t="s">
        <v>175</v>
      </c>
      <c r="I8" s="61" t="s">
        <v>176</v>
      </c>
    </row>
    <row r="9" spans="1:9" x14ac:dyDescent="0.2">
      <c r="A9" s="71"/>
      <c r="B9" s="73"/>
      <c r="C9" s="73"/>
      <c r="D9" s="9" t="s">
        <v>162</v>
      </c>
      <c r="E9" s="9" t="s">
        <v>163</v>
      </c>
      <c r="F9" s="73"/>
      <c r="G9" s="77"/>
      <c r="H9" s="60"/>
      <c r="I9" s="62"/>
    </row>
    <row r="10" spans="1:9" ht="12" thickBot="1" x14ac:dyDescent="0.25">
      <c r="A10" s="9">
        <v>1</v>
      </c>
      <c r="B10" s="9">
        <v>2</v>
      </c>
      <c r="C10" s="9">
        <v>3</v>
      </c>
      <c r="D10" s="63">
        <v>4</v>
      </c>
      <c r="E10" s="63"/>
      <c r="F10" s="9">
        <v>5</v>
      </c>
      <c r="G10" s="9">
        <v>6</v>
      </c>
      <c r="H10" s="10" t="s">
        <v>177</v>
      </c>
      <c r="I10" s="10" t="s">
        <v>178</v>
      </c>
    </row>
    <row r="11" spans="1:9" x14ac:dyDescent="0.2">
      <c r="A11" s="18"/>
      <c r="B11" s="19"/>
      <c r="C11" s="19"/>
      <c r="D11" s="19"/>
      <c r="E11" s="19"/>
      <c r="F11" s="19"/>
      <c r="G11" s="19"/>
      <c r="H11" s="19"/>
      <c r="I11" s="20"/>
    </row>
    <row r="12" spans="1:9" ht="22.5" x14ac:dyDescent="0.2">
      <c r="A12" s="21" t="s">
        <v>0</v>
      </c>
      <c r="B12" s="22" t="s">
        <v>1</v>
      </c>
      <c r="C12" s="23">
        <f>C14+C85+C93+C102</f>
        <v>192549494774</v>
      </c>
      <c r="D12" s="23">
        <f t="shared" ref="D12:G12" si="0">D14+D85+D93+D102</f>
        <v>71055870825</v>
      </c>
      <c r="E12" s="23">
        <f t="shared" si="0"/>
        <v>0</v>
      </c>
      <c r="F12" s="23">
        <f t="shared" si="0"/>
        <v>263605365599</v>
      </c>
      <c r="G12" s="23">
        <f t="shared" si="0"/>
        <v>67748945083.979996</v>
      </c>
      <c r="H12" s="23">
        <f>G12-F12</f>
        <v>-195856420515.02002</v>
      </c>
      <c r="I12" s="24">
        <f>G12/F12*100</f>
        <v>25.700897601242534</v>
      </c>
    </row>
    <row r="13" spans="1:9" x14ac:dyDescent="0.2">
      <c r="A13" s="21"/>
      <c r="B13" s="22"/>
      <c r="C13" s="23"/>
      <c r="D13" s="23"/>
      <c r="E13" s="23"/>
      <c r="F13" s="23"/>
      <c r="G13" s="23"/>
      <c r="H13" s="23"/>
      <c r="I13" s="24"/>
    </row>
    <row r="14" spans="1:9" x14ac:dyDescent="0.2">
      <c r="A14" s="21" t="s">
        <v>7</v>
      </c>
      <c r="B14" s="22" t="s">
        <v>8</v>
      </c>
      <c r="C14" s="23">
        <f>C16+C58+C79</f>
        <v>44496372169</v>
      </c>
      <c r="D14" s="23">
        <f t="shared" ref="D14:G14" si="1">D16+D58+D79</f>
        <v>45559026550</v>
      </c>
      <c r="E14" s="23">
        <f t="shared" si="1"/>
        <v>0</v>
      </c>
      <c r="F14" s="23">
        <f t="shared" si="1"/>
        <v>90055398719</v>
      </c>
      <c r="G14" s="23">
        <f t="shared" si="1"/>
        <v>17451524729.98</v>
      </c>
      <c r="H14" s="23">
        <f t="shared" ref="H14:H83" si="2">G14-F14</f>
        <v>-72603873989.020004</v>
      </c>
      <c r="I14" s="24">
        <f t="shared" ref="I14:I83" si="3">G14/F14*100</f>
        <v>19.378654670592287</v>
      </c>
    </row>
    <row r="15" spans="1:9" x14ac:dyDescent="0.2">
      <c r="A15" s="21"/>
      <c r="B15" s="22"/>
      <c r="C15" s="23"/>
      <c r="D15" s="23"/>
      <c r="E15" s="23"/>
      <c r="F15" s="23"/>
      <c r="G15" s="23"/>
      <c r="H15" s="23"/>
      <c r="I15" s="24"/>
    </row>
    <row r="16" spans="1:9" x14ac:dyDescent="0.2">
      <c r="A16" s="21" t="s">
        <v>9</v>
      </c>
      <c r="B16" s="22" t="s">
        <v>3</v>
      </c>
      <c r="C16" s="23">
        <f>C18+C21+C24+C27+C32+C34+C38+C45+C50+C54</f>
        <v>35752012174</v>
      </c>
      <c r="D16" s="23">
        <f t="shared" ref="D16:G16" si="4">D18+D21+D24+D27+D32+D34+D38+D45+D50+D54</f>
        <v>4453925230</v>
      </c>
      <c r="E16" s="23">
        <f t="shared" si="4"/>
        <v>0</v>
      </c>
      <c r="F16" s="23">
        <f t="shared" si="4"/>
        <v>40205937404</v>
      </c>
      <c r="G16" s="23">
        <f t="shared" si="4"/>
        <v>12618922103.469999</v>
      </c>
      <c r="H16" s="23">
        <f t="shared" si="2"/>
        <v>-27587015300.529999</v>
      </c>
      <c r="I16" s="24">
        <f t="shared" si="3"/>
        <v>31.385717926861645</v>
      </c>
    </row>
    <row r="17" spans="1:9" x14ac:dyDescent="0.2">
      <c r="A17" s="21"/>
      <c r="B17" s="22"/>
      <c r="C17" s="23"/>
      <c r="D17" s="23"/>
      <c r="E17" s="23"/>
      <c r="F17" s="23"/>
      <c r="G17" s="23"/>
      <c r="H17" s="23"/>
      <c r="I17" s="24"/>
    </row>
    <row r="18" spans="1:9" ht="12.75" customHeight="1" x14ac:dyDescent="0.2">
      <c r="A18" s="25" t="s">
        <v>10</v>
      </c>
      <c r="B18" s="26" t="s">
        <v>11</v>
      </c>
      <c r="C18" s="27">
        <f>C19+C20</f>
        <v>950605718</v>
      </c>
      <c r="D18" s="27">
        <f t="shared" ref="D18:G18" si="5">D19+D20</f>
        <v>0</v>
      </c>
      <c r="E18" s="27">
        <f t="shared" si="5"/>
        <v>0</v>
      </c>
      <c r="F18" s="27">
        <f t="shared" si="5"/>
        <v>950605718</v>
      </c>
      <c r="G18" s="27">
        <f t="shared" si="5"/>
        <v>118395095</v>
      </c>
      <c r="H18" s="27">
        <f t="shared" si="2"/>
        <v>-832210623</v>
      </c>
      <c r="I18" s="28">
        <f t="shared" si="3"/>
        <v>12.454700488136556</v>
      </c>
    </row>
    <row r="19" spans="1:9" x14ac:dyDescent="0.2">
      <c r="A19" s="29" t="s">
        <v>12</v>
      </c>
      <c r="B19" s="30" t="s">
        <v>13</v>
      </c>
      <c r="C19" s="31">
        <v>895438918</v>
      </c>
      <c r="D19" s="31">
        <v>0</v>
      </c>
      <c r="E19" s="31">
        <v>0</v>
      </c>
      <c r="F19" s="31">
        <v>895438918</v>
      </c>
      <c r="G19" s="31">
        <v>69548306</v>
      </c>
      <c r="H19" s="31">
        <f t="shared" si="2"/>
        <v>-825890612</v>
      </c>
      <c r="I19" s="32">
        <f t="shared" si="3"/>
        <v>7.7669514471561092</v>
      </c>
    </row>
    <row r="20" spans="1:9" ht="12.75" customHeight="1" x14ac:dyDescent="0.2">
      <c r="A20" s="29" t="s">
        <v>14</v>
      </c>
      <c r="B20" s="30" t="s">
        <v>15</v>
      </c>
      <c r="C20" s="31">
        <v>55166800</v>
      </c>
      <c r="D20" s="31">
        <v>0</v>
      </c>
      <c r="E20" s="31">
        <v>0</v>
      </c>
      <c r="F20" s="31">
        <v>55166800</v>
      </c>
      <c r="G20" s="31">
        <v>48846789</v>
      </c>
      <c r="H20" s="31">
        <f t="shared" si="2"/>
        <v>-6320011</v>
      </c>
      <c r="I20" s="32">
        <f t="shared" si="3"/>
        <v>88.543814395614746</v>
      </c>
    </row>
    <row r="21" spans="1:9" ht="21.75" customHeight="1" x14ac:dyDescent="0.2">
      <c r="A21" s="25" t="s">
        <v>16</v>
      </c>
      <c r="B21" s="26" t="s">
        <v>17</v>
      </c>
      <c r="C21" s="27">
        <f>C22+C23</f>
        <v>10434792058</v>
      </c>
      <c r="D21" s="27">
        <f t="shared" ref="D21:G21" si="6">D22+D23</f>
        <v>897408551</v>
      </c>
      <c r="E21" s="27">
        <f t="shared" si="6"/>
        <v>0</v>
      </c>
      <c r="F21" s="27">
        <f t="shared" si="6"/>
        <v>11332200609</v>
      </c>
      <c r="G21" s="27">
        <f t="shared" si="6"/>
        <v>2799346621.5699997</v>
      </c>
      <c r="H21" s="27">
        <f t="shared" si="2"/>
        <v>-8532853987.4300003</v>
      </c>
      <c r="I21" s="28">
        <f t="shared" si="3"/>
        <v>24.702586180364356</v>
      </c>
    </row>
    <row r="22" spans="1:9" x14ac:dyDescent="0.2">
      <c r="A22" s="29" t="s">
        <v>18</v>
      </c>
      <c r="B22" s="30" t="s">
        <v>19</v>
      </c>
      <c r="C22" s="31">
        <v>5552383427</v>
      </c>
      <c r="D22" s="31">
        <v>614853253</v>
      </c>
      <c r="E22" s="31">
        <v>0</v>
      </c>
      <c r="F22" s="31">
        <v>6167236680</v>
      </c>
      <c r="G22" s="31">
        <v>1815406256.0799999</v>
      </c>
      <c r="H22" s="31">
        <f t="shared" si="2"/>
        <v>-4351830423.9200001</v>
      </c>
      <c r="I22" s="32">
        <f t="shared" si="3"/>
        <v>29.436299436460089</v>
      </c>
    </row>
    <row r="23" spans="1:9" x14ac:dyDescent="0.2">
      <c r="A23" s="29" t="s">
        <v>20</v>
      </c>
      <c r="B23" s="30" t="s">
        <v>21</v>
      </c>
      <c r="C23" s="31">
        <v>4882408631</v>
      </c>
      <c r="D23" s="31">
        <v>282555298</v>
      </c>
      <c r="E23" s="31">
        <v>0</v>
      </c>
      <c r="F23" s="31">
        <v>5164963929</v>
      </c>
      <c r="G23" s="31">
        <v>983940365.49000001</v>
      </c>
      <c r="H23" s="31">
        <f t="shared" si="2"/>
        <v>-4181023563.5100002</v>
      </c>
      <c r="I23" s="32">
        <f t="shared" si="3"/>
        <v>19.050285326590906</v>
      </c>
    </row>
    <row r="24" spans="1:9" ht="22.5" x14ac:dyDescent="0.2">
      <c r="A24" s="25" t="s">
        <v>22</v>
      </c>
      <c r="B24" s="26" t="s">
        <v>23</v>
      </c>
      <c r="C24" s="27">
        <f>C25+C26</f>
        <v>6473793995</v>
      </c>
      <c r="D24" s="27">
        <f t="shared" ref="D24:G24" si="7">D25+D26</f>
        <v>0</v>
      </c>
      <c r="E24" s="27">
        <f t="shared" si="7"/>
        <v>0</v>
      </c>
      <c r="F24" s="27">
        <f t="shared" si="7"/>
        <v>6473793995</v>
      </c>
      <c r="G24" s="27">
        <f t="shared" si="7"/>
        <v>1703270517.0599999</v>
      </c>
      <c r="H24" s="27">
        <f t="shared" si="2"/>
        <v>-4770523477.9400005</v>
      </c>
      <c r="I24" s="28">
        <f t="shared" si="3"/>
        <v>26.310236599674191</v>
      </c>
    </row>
    <row r="25" spans="1:9" x14ac:dyDescent="0.2">
      <c r="A25" s="29" t="s">
        <v>24</v>
      </c>
      <c r="B25" s="30" t="s">
        <v>4</v>
      </c>
      <c r="C25" s="31">
        <v>3530675200</v>
      </c>
      <c r="D25" s="31">
        <v>0</v>
      </c>
      <c r="E25" s="31">
        <v>0</v>
      </c>
      <c r="F25" s="31">
        <v>3530675200</v>
      </c>
      <c r="G25" s="31">
        <v>1265091848.04</v>
      </c>
      <c r="H25" s="31">
        <f t="shared" si="2"/>
        <v>-2265583351.96</v>
      </c>
      <c r="I25" s="32">
        <f t="shared" si="3"/>
        <v>35.831442326952079</v>
      </c>
    </row>
    <row r="26" spans="1:9" x14ac:dyDescent="0.2">
      <c r="A26" s="29" t="s">
        <v>25</v>
      </c>
      <c r="B26" s="30" t="s">
        <v>26</v>
      </c>
      <c r="C26" s="31">
        <v>2943118795</v>
      </c>
      <c r="D26" s="31">
        <v>0</v>
      </c>
      <c r="E26" s="31">
        <v>0</v>
      </c>
      <c r="F26" s="31">
        <v>2943118795</v>
      </c>
      <c r="G26" s="31">
        <v>438178669.01999998</v>
      </c>
      <c r="H26" s="31">
        <f t="shared" si="2"/>
        <v>-2504940125.98</v>
      </c>
      <c r="I26" s="32">
        <f t="shared" si="3"/>
        <v>14.888242695619766</v>
      </c>
    </row>
    <row r="27" spans="1:9" ht="22.5" x14ac:dyDescent="0.2">
      <c r="A27" s="25" t="s">
        <v>27</v>
      </c>
      <c r="B27" s="26" t="s">
        <v>28</v>
      </c>
      <c r="C27" s="27">
        <f>C28+C29+C30+C31</f>
        <v>3901843658</v>
      </c>
      <c r="D27" s="27">
        <f t="shared" ref="D27:G27" si="8">D28+D29+D30+D31</f>
        <v>0</v>
      </c>
      <c r="E27" s="27">
        <f t="shared" si="8"/>
        <v>0</v>
      </c>
      <c r="F27" s="27">
        <f t="shared" si="8"/>
        <v>3901843658</v>
      </c>
      <c r="G27" s="27">
        <f t="shared" si="8"/>
        <v>1716203296.4100001</v>
      </c>
      <c r="H27" s="27">
        <f t="shared" si="2"/>
        <v>-2185640361.5900002</v>
      </c>
      <c r="I27" s="28">
        <f t="shared" si="3"/>
        <v>43.984419849607413</v>
      </c>
    </row>
    <row r="28" spans="1:9" x14ac:dyDescent="0.2">
      <c r="A28" s="29" t="s">
        <v>29</v>
      </c>
      <c r="B28" s="30" t="s">
        <v>30</v>
      </c>
      <c r="C28" s="31">
        <v>2418705458</v>
      </c>
      <c r="D28" s="31">
        <v>0</v>
      </c>
      <c r="E28" s="31">
        <v>0</v>
      </c>
      <c r="F28" s="31">
        <v>2418705458</v>
      </c>
      <c r="G28" s="31">
        <v>1211823622.4100001</v>
      </c>
      <c r="H28" s="31">
        <f t="shared" si="2"/>
        <v>-1206881835.5899999</v>
      </c>
      <c r="I28" s="32">
        <f t="shared" si="3"/>
        <v>50.102157681160698</v>
      </c>
    </row>
    <row r="29" spans="1:9" x14ac:dyDescent="0.2">
      <c r="A29" s="29" t="s">
        <v>31</v>
      </c>
      <c r="B29" s="30" t="s">
        <v>32</v>
      </c>
      <c r="C29" s="31">
        <v>1324003200</v>
      </c>
      <c r="D29" s="31">
        <v>0</v>
      </c>
      <c r="E29" s="31">
        <v>0</v>
      </c>
      <c r="F29" s="31">
        <v>1324003200</v>
      </c>
      <c r="G29" s="31">
        <v>474140474</v>
      </c>
      <c r="H29" s="31">
        <f t="shared" si="2"/>
        <v>-849862726</v>
      </c>
      <c r="I29" s="32">
        <f t="shared" si="3"/>
        <v>35.81112749576436</v>
      </c>
    </row>
    <row r="30" spans="1:9" ht="22.5" x14ac:dyDescent="0.2">
      <c r="A30" s="29" t="s">
        <v>33</v>
      </c>
      <c r="B30" s="30" t="s">
        <v>34</v>
      </c>
      <c r="C30" s="31">
        <v>159135000</v>
      </c>
      <c r="D30" s="31">
        <v>0</v>
      </c>
      <c r="E30" s="31">
        <v>0</v>
      </c>
      <c r="F30" s="31">
        <v>159135000</v>
      </c>
      <c r="G30" s="31">
        <v>19357200</v>
      </c>
      <c r="H30" s="31">
        <f t="shared" si="2"/>
        <v>-139777800</v>
      </c>
      <c r="I30" s="32">
        <f t="shared" si="3"/>
        <v>12.164011688189273</v>
      </c>
    </row>
    <row r="31" spans="1:9" ht="22.5" x14ac:dyDescent="0.2">
      <c r="A31" s="29" t="s">
        <v>35</v>
      </c>
      <c r="B31" s="30" t="s">
        <v>36</v>
      </c>
      <c r="C31" s="31">
        <v>0</v>
      </c>
      <c r="D31" s="31">
        <v>0</v>
      </c>
      <c r="E31" s="31">
        <v>0</v>
      </c>
      <c r="F31" s="31">
        <v>0</v>
      </c>
      <c r="G31" s="31">
        <v>10882000</v>
      </c>
      <c r="H31" s="31">
        <f t="shared" si="2"/>
        <v>10882000</v>
      </c>
      <c r="I31" s="32">
        <v>0</v>
      </c>
    </row>
    <row r="32" spans="1:9" ht="22.5" x14ac:dyDescent="0.2">
      <c r="A32" s="25" t="s">
        <v>37</v>
      </c>
      <c r="B32" s="26" t="s">
        <v>5</v>
      </c>
      <c r="C32" s="27">
        <f>C33</f>
        <v>2317005600</v>
      </c>
      <c r="D32" s="27">
        <f t="shared" ref="D32:G32" si="9">D33</f>
        <v>262111076</v>
      </c>
      <c r="E32" s="27">
        <f t="shared" si="9"/>
        <v>0</v>
      </c>
      <c r="F32" s="27">
        <f t="shared" si="9"/>
        <v>2579116676</v>
      </c>
      <c r="G32" s="27">
        <f t="shared" si="9"/>
        <v>731454534.90999997</v>
      </c>
      <c r="H32" s="27">
        <f t="shared" si="2"/>
        <v>-1847662141.0900002</v>
      </c>
      <c r="I32" s="28">
        <f t="shared" si="3"/>
        <v>28.360660908308592</v>
      </c>
    </row>
    <row r="33" spans="1:9" ht="22.5" x14ac:dyDescent="0.2">
      <c r="A33" s="29" t="s">
        <v>38</v>
      </c>
      <c r="B33" s="30" t="s">
        <v>6</v>
      </c>
      <c r="C33" s="31">
        <v>2317005600</v>
      </c>
      <c r="D33" s="31">
        <v>262111076</v>
      </c>
      <c r="E33" s="31">
        <v>0</v>
      </c>
      <c r="F33" s="31">
        <v>2579116676</v>
      </c>
      <c r="G33" s="31">
        <v>731454534.90999997</v>
      </c>
      <c r="H33" s="31">
        <f t="shared" si="2"/>
        <v>-1847662141.0900002</v>
      </c>
      <c r="I33" s="32">
        <f t="shared" si="3"/>
        <v>28.360660908308592</v>
      </c>
    </row>
    <row r="34" spans="1:9" ht="34.5" thickBot="1" x14ac:dyDescent="0.25">
      <c r="A34" s="33" t="s">
        <v>39</v>
      </c>
      <c r="B34" s="34" t="s">
        <v>40</v>
      </c>
      <c r="C34" s="35">
        <f>C35+C36+C37</f>
        <v>0</v>
      </c>
      <c r="D34" s="35">
        <f t="shared" ref="D34:G34" si="10">D35+D36+D37</f>
        <v>1351366884</v>
      </c>
      <c r="E34" s="35">
        <f t="shared" si="10"/>
        <v>0</v>
      </c>
      <c r="F34" s="35">
        <f t="shared" si="10"/>
        <v>1351366884</v>
      </c>
      <c r="G34" s="35">
        <f t="shared" si="10"/>
        <v>865795942</v>
      </c>
      <c r="H34" s="35">
        <f t="shared" si="2"/>
        <v>-485570942</v>
      </c>
      <c r="I34" s="36">
        <f t="shared" si="3"/>
        <v>64.06816329828014</v>
      </c>
    </row>
    <row r="35" spans="1:9" ht="45" x14ac:dyDescent="0.2">
      <c r="A35" s="37" t="s">
        <v>41</v>
      </c>
      <c r="B35" s="38" t="s">
        <v>42</v>
      </c>
      <c r="C35" s="39">
        <v>0</v>
      </c>
      <c r="D35" s="39">
        <v>1012000000</v>
      </c>
      <c r="E35" s="39">
        <v>0</v>
      </c>
      <c r="F35" s="39">
        <v>1012000000</v>
      </c>
      <c r="G35" s="39">
        <v>708400000</v>
      </c>
      <c r="H35" s="39">
        <f t="shared" si="2"/>
        <v>-303600000</v>
      </c>
      <c r="I35" s="40">
        <f t="shared" si="3"/>
        <v>70</v>
      </c>
    </row>
    <row r="36" spans="1:9" ht="22.5" x14ac:dyDescent="0.2">
      <c r="A36" s="29" t="s">
        <v>43</v>
      </c>
      <c r="B36" s="30" t="s">
        <v>44</v>
      </c>
      <c r="C36" s="31">
        <v>0</v>
      </c>
      <c r="D36" s="31">
        <v>24575000</v>
      </c>
      <c r="E36" s="31">
        <v>0</v>
      </c>
      <c r="F36" s="31">
        <v>24575000</v>
      </c>
      <c r="G36" s="31">
        <v>0</v>
      </c>
      <c r="H36" s="31">
        <f t="shared" si="2"/>
        <v>-24575000</v>
      </c>
      <c r="I36" s="32">
        <f t="shared" si="3"/>
        <v>0</v>
      </c>
    </row>
    <row r="37" spans="1:9" ht="45" x14ac:dyDescent="0.2">
      <c r="A37" s="29" t="s">
        <v>45</v>
      </c>
      <c r="B37" s="30" t="s">
        <v>46</v>
      </c>
      <c r="C37" s="31">
        <v>0</v>
      </c>
      <c r="D37" s="31">
        <v>314791884</v>
      </c>
      <c r="E37" s="31">
        <v>0</v>
      </c>
      <c r="F37" s="31">
        <v>314791884</v>
      </c>
      <c r="G37" s="31">
        <v>157395942</v>
      </c>
      <c r="H37" s="31">
        <f t="shared" si="2"/>
        <v>-157395942</v>
      </c>
      <c r="I37" s="32">
        <f t="shared" si="3"/>
        <v>50</v>
      </c>
    </row>
    <row r="38" spans="1:9" ht="22.5" x14ac:dyDescent="0.2">
      <c r="A38" s="41" t="s">
        <v>47</v>
      </c>
      <c r="B38" s="42" t="s">
        <v>48</v>
      </c>
      <c r="C38" s="43">
        <f>C39+C40+C41+C42+C43+C44</f>
        <v>1378234389</v>
      </c>
      <c r="D38" s="43">
        <f t="shared" ref="D38:G38" si="11">D39+D40+D41+D42+D43+D44</f>
        <v>270266531</v>
      </c>
      <c r="E38" s="43">
        <f t="shared" si="11"/>
        <v>0</v>
      </c>
      <c r="F38" s="43">
        <f t="shared" si="11"/>
        <v>1648500920</v>
      </c>
      <c r="G38" s="43">
        <f t="shared" si="11"/>
        <v>753061312</v>
      </c>
      <c r="H38" s="43">
        <f t="shared" si="2"/>
        <v>-895439608</v>
      </c>
      <c r="I38" s="44">
        <f t="shared" si="3"/>
        <v>45.681582755804591</v>
      </c>
    </row>
    <row r="39" spans="1:9" x14ac:dyDescent="0.2">
      <c r="A39" s="29" t="s">
        <v>49</v>
      </c>
      <c r="B39" s="30" t="s">
        <v>50</v>
      </c>
      <c r="C39" s="31">
        <v>880762579</v>
      </c>
      <c r="D39" s="31">
        <v>270266531</v>
      </c>
      <c r="E39" s="31">
        <v>0</v>
      </c>
      <c r="F39" s="31">
        <v>1151029110</v>
      </c>
      <c r="G39" s="31">
        <v>728138812</v>
      </c>
      <c r="H39" s="31">
        <f t="shared" si="2"/>
        <v>-422890298</v>
      </c>
      <c r="I39" s="32">
        <f t="shared" si="3"/>
        <v>63.259808607273193</v>
      </c>
    </row>
    <row r="40" spans="1:9" x14ac:dyDescent="0.2">
      <c r="A40" s="29" t="s">
        <v>51</v>
      </c>
      <c r="B40" s="30" t="s">
        <v>52</v>
      </c>
      <c r="C40" s="31">
        <v>63654000</v>
      </c>
      <c r="D40" s="31">
        <v>0</v>
      </c>
      <c r="E40" s="31">
        <v>0</v>
      </c>
      <c r="F40" s="31">
        <v>63654000</v>
      </c>
      <c r="G40" s="31">
        <v>3992500</v>
      </c>
      <c r="H40" s="31">
        <f t="shared" si="2"/>
        <v>-59661500</v>
      </c>
      <c r="I40" s="32">
        <f t="shared" si="3"/>
        <v>6.2721902786941914</v>
      </c>
    </row>
    <row r="41" spans="1:9" x14ac:dyDescent="0.2">
      <c r="A41" s="29" t="s">
        <v>53</v>
      </c>
      <c r="B41" s="30" t="s">
        <v>54</v>
      </c>
      <c r="C41" s="31">
        <v>106090000</v>
      </c>
      <c r="D41" s="31">
        <v>0</v>
      </c>
      <c r="E41" s="31">
        <v>0</v>
      </c>
      <c r="F41" s="31">
        <v>106090000</v>
      </c>
      <c r="G41" s="31">
        <v>15549000</v>
      </c>
      <c r="H41" s="31">
        <f t="shared" si="2"/>
        <v>-90541000</v>
      </c>
      <c r="I41" s="32">
        <f t="shared" si="3"/>
        <v>14.656423791120746</v>
      </c>
    </row>
    <row r="42" spans="1:9" x14ac:dyDescent="0.2">
      <c r="A42" s="29" t="s">
        <v>55</v>
      </c>
      <c r="B42" s="30" t="s">
        <v>56</v>
      </c>
      <c r="C42" s="31">
        <v>263092400</v>
      </c>
      <c r="D42" s="31">
        <v>0</v>
      </c>
      <c r="E42" s="31">
        <v>0</v>
      </c>
      <c r="F42" s="31">
        <v>263092400</v>
      </c>
      <c r="G42" s="31">
        <v>5381000</v>
      </c>
      <c r="H42" s="31">
        <f t="shared" si="2"/>
        <v>-257711400</v>
      </c>
      <c r="I42" s="32">
        <f t="shared" si="3"/>
        <v>2.0452890315341681</v>
      </c>
    </row>
    <row r="43" spans="1:9" x14ac:dyDescent="0.2">
      <c r="A43" s="29" t="s">
        <v>57</v>
      </c>
      <c r="B43" s="30" t="s">
        <v>58</v>
      </c>
      <c r="C43" s="31">
        <v>54026410</v>
      </c>
      <c r="D43" s="31">
        <v>0</v>
      </c>
      <c r="E43" s="31">
        <v>0</v>
      </c>
      <c r="F43" s="31">
        <v>54026410</v>
      </c>
      <c r="G43" s="31">
        <v>0</v>
      </c>
      <c r="H43" s="31">
        <f t="shared" si="2"/>
        <v>-54026410</v>
      </c>
      <c r="I43" s="32">
        <f t="shared" si="3"/>
        <v>0</v>
      </c>
    </row>
    <row r="44" spans="1:9" x14ac:dyDescent="0.2">
      <c r="A44" s="29" t="s">
        <v>59</v>
      </c>
      <c r="B44" s="30" t="s">
        <v>60</v>
      </c>
      <c r="C44" s="31">
        <v>10609000</v>
      </c>
      <c r="D44" s="31">
        <v>0</v>
      </c>
      <c r="E44" s="31">
        <v>0</v>
      </c>
      <c r="F44" s="31">
        <v>10609000</v>
      </c>
      <c r="G44" s="31">
        <v>0</v>
      </c>
      <c r="H44" s="31">
        <f t="shared" si="2"/>
        <v>-10609000</v>
      </c>
      <c r="I44" s="32">
        <f t="shared" si="3"/>
        <v>0</v>
      </c>
    </row>
    <row r="45" spans="1:9" ht="22.5" x14ac:dyDescent="0.2">
      <c r="A45" s="25" t="s">
        <v>61</v>
      </c>
      <c r="B45" s="26" t="s">
        <v>62</v>
      </c>
      <c r="C45" s="27">
        <f>C46+C47+C48+C49</f>
        <v>136282959</v>
      </c>
      <c r="D45" s="27">
        <f t="shared" ref="D45:G45" si="12">D46+D47+D48+D49</f>
        <v>0</v>
      </c>
      <c r="E45" s="27">
        <f t="shared" si="12"/>
        <v>0</v>
      </c>
      <c r="F45" s="27">
        <f t="shared" si="12"/>
        <v>136282959</v>
      </c>
      <c r="G45" s="27">
        <f t="shared" si="12"/>
        <v>76785918</v>
      </c>
      <c r="H45" s="27">
        <f t="shared" si="2"/>
        <v>-59497041</v>
      </c>
      <c r="I45" s="28">
        <f t="shared" si="3"/>
        <v>56.343007638981476</v>
      </c>
    </row>
    <row r="46" spans="1:9" x14ac:dyDescent="0.2">
      <c r="A46" s="29" t="s">
        <v>63</v>
      </c>
      <c r="B46" s="30" t="s">
        <v>64</v>
      </c>
      <c r="C46" s="31">
        <v>15913500</v>
      </c>
      <c r="D46" s="31">
        <v>0</v>
      </c>
      <c r="E46" s="31">
        <v>0</v>
      </c>
      <c r="F46" s="31">
        <v>15913500</v>
      </c>
      <c r="G46" s="31">
        <v>366600</v>
      </c>
      <c r="H46" s="31">
        <f t="shared" si="2"/>
        <v>-15546900</v>
      </c>
      <c r="I46" s="32">
        <f t="shared" si="3"/>
        <v>2.3037044019228956</v>
      </c>
    </row>
    <row r="47" spans="1:9" x14ac:dyDescent="0.2">
      <c r="A47" s="29" t="s">
        <v>65</v>
      </c>
      <c r="B47" s="30" t="s">
        <v>66</v>
      </c>
      <c r="C47" s="31">
        <v>98180042</v>
      </c>
      <c r="D47" s="31">
        <v>0</v>
      </c>
      <c r="E47" s="31">
        <v>0</v>
      </c>
      <c r="F47" s="31">
        <v>98180042</v>
      </c>
      <c r="G47" s="31">
        <v>65783049</v>
      </c>
      <c r="H47" s="31">
        <f t="shared" si="2"/>
        <v>-32396993</v>
      </c>
      <c r="I47" s="32">
        <f t="shared" si="3"/>
        <v>67.002465735347712</v>
      </c>
    </row>
    <row r="48" spans="1:9" x14ac:dyDescent="0.2">
      <c r="A48" s="29" t="s">
        <v>67</v>
      </c>
      <c r="B48" s="30" t="s">
        <v>68</v>
      </c>
      <c r="C48" s="31">
        <v>21218000</v>
      </c>
      <c r="D48" s="31">
        <v>0</v>
      </c>
      <c r="E48" s="31">
        <v>0</v>
      </c>
      <c r="F48" s="31">
        <v>21218000</v>
      </c>
      <c r="G48" s="31">
        <v>7920000</v>
      </c>
      <c r="H48" s="31">
        <f t="shared" si="2"/>
        <v>-13298000</v>
      </c>
      <c r="I48" s="32">
        <f t="shared" si="3"/>
        <v>37.326798001696673</v>
      </c>
    </row>
    <row r="49" spans="1:9" x14ac:dyDescent="0.2">
      <c r="A49" s="29" t="s">
        <v>69</v>
      </c>
      <c r="B49" s="30" t="s">
        <v>70</v>
      </c>
      <c r="C49" s="31">
        <v>971417</v>
      </c>
      <c r="D49" s="31">
        <v>0</v>
      </c>
      <c r="E49" s="31">
        <v>0</v>
      </c>
      <c r="F49" s="31">
        <v>971417</v>
      </c>
      <c r="G49" s="31">
        <v>2716269</v>
      </c>
      <c r="H49" s="31">
        <f t="shared" si="2"/>
        <v>1744852</v>
      </c>
      <c r="I49" s="32">
        <f t="shared" si="3"/>
        <v>279.61925722938759</v>
      </c>
    </row>
    <row r="50" spans="1:9" ht="22.5" x14ac:dyDescent="0.2">
      <c r="A50" s="25" t="s">
        <v>71</v>
      </c>
      <c r="B50" s="26" t="s">
        <v>72</v>
      </c>
      <c r="C50" s="27">
        <f>C51+C52+C53</f>
        <v>559453797</v>
      </c>
      <c r="D50" s="27">
        <f t="shared" ref="D50:G50" si="13">D51+D52+D53</f>
        <v>0</v>
      </c>
      <c r="E50" s="27">
        <f t="shared" si="13"/>
        <v>0</v>
      </c>
      <c r="F50" s="27">
        <f t="shared" si="13"/>
        <v>559453797</v>
      </c>
      <c r="G50" s="27">
        <f t="shared" si="13"/>
        <v>273685396</v>
      </c>
      <c r="H50" s="27">
        <f t="shared" si="2"/>
        <v>-285768401</v>
      </c>
      <c r="I50" s="28">
        <f t="shared" si="3"/>
        <v>48.920106980702109</v>
      </c>
    </row>
    <row r="51" spans="1:9" ht="22.5" x14ac:dyDescent="0.2">
      <c r="A51" s="29" t="s">
        <v>73</v>
      </c>
      <c r="B51" s="30" t="s">
        <v>74</v>
      </c>
      <c r="C51" s="31">
        <v>99300240</v>
      </c>
      <c r="D51" s="31">
        <v>0</v>
      </c>
      <c r="E51" s="31">
        <v>0</v>
      </c>
      <c r="F51" s="31">
        <v>99300240</v>
      </c>
      <c r="G51" s="31">
        <v>23867384</v>
      </c>
      <c r="H51" s="31">
        <f t="shared" si="2"/>
        <v>-75432856</v>
      </c>
      <c r="I51" s="32">
        <f t="shared" si="3"/>
        <v>24.035575342013271</v>
      </c>
    </row>
    <row r="52" spans="1:9" ht="22.5" x14ac:dyDescent="0.2">
      <c r="A52" s="29" t="s">
        <v>75</v>
      </c>
      <c r="B52" s="30" t="s">
        <v>76</v>
      </c>
      <c r="C52" s="31">
        <v>439221945</v>
      </c>
      <c r="D52" s="31">
        <v>0</v>
      </c>
      <c r="E52" s="31">
        <v>0</v>
      </c>
      <c r="F52" s="31">
        <v>439221945</v>
      </c>
      <c r="G52" s="31">
        <v>249818012</v>
      </c>
      <c r="H52" s="31">
        <f t="shared" si="2"/>
        <v>-189403933</v>
      </c>
      <c r="I52" s="32">
        <f t="shared" si="3"/>
        <v>56.877397599065773</v>
      </c>
    </row>
    <row r="53" spans="1:9" ht="22.5" x14ac:dyDescent="0.2">
      <c r="A53" s="29" t="s">
        <v>77</v>
      </c>
      <c r="B53" s="30" t="s">
        <v>78</v>
      </c>
      <c r="C53" s="31">
        <v>20931612</v>
      </c>
      <c r="D53" s="31">
        <v>0</v>
      </c>
      <c r="E53" s="31">
        <v>0</v>
      </c>
      <c r="F53" s="31">
        <v>20931612</v>
      </c>
      <c r="G53" s="31">
        <v>0</v>
      </c>
      <c r="H53" s="31">
        <f t="shared" si="2"/>
        <v>-20931612</v>
      </c>
      <c r="I53" s="32">
        <f t="shared" si="3"/>
        <v>0</v>
      </c>
    </row>
    <row r="54" spans="1:9" ht="22.5" x14ac:dyDescent="0.2">
      <c r="A54" s="25" t="s">
        <v>79</v>
      </c>
      <c r="B54" s="26" t="s">
        <v>80</v>
      </c>
      <c r="C54" s="27">
        <f>C55+C56</f>
        <v>9600000000</v>
      </c>
      <c r="D54" s="27">
        <f t="shared" ref="D54:G54" si="14">D55+D56</f>
        <v>1672772188</v>
      </c>
      <c r="E54" s="27">
        <f t="shared" si="14"/>
        <v>0</v>
      </c>
      <c r="F54" s="27">
        <f t="shared" si="14"/>
        <v>11272772188</v>
      </c>
      <c r="G54" s="27">
        <f t="shared" si="14"/>
        <v>3580923470.52</v>
      </c>
      <c r="H54" s="27">
        <f t="shared" si="2"/>
        <v>-7691848717.4799995</v>
      </c>
      <c r="I54" s="28">
        <f t="shared" si="3"/>
        <v>31.766130023739287</v>
      </c>
    </row>
    <row r="55" spans="1:9" ht="22.5" x14ac:dyDescent="0.2">
      <c r="A55" s="29" t="s">
        <v>81</v>
      </c>
      <c r="B55" s="30" t="s">
        <v>82</v>
      </c>
      <c r="C55" s="31">
        <v>9000000000</v>
      </c>
      <c r="D55" s="31">
        <v>1672772188</v>
      </c>
      <c r="E55" s="31">
        <v>0</v>
      </c>
      <c r="F55" s="31">
        <v>10672772188</v>
      </c>
      <c r="G55" s="31">
        <v>95551257.519999996</v>
      </c>
      <c r="H55" s="31">
        <f t="shared" si="2"/>
        <v>-10577220930.48</v>
      </c>
      <c r="I55" s="32">
        <f t="shared" si="3"/>
        <v>0.8952805872445555</v>
      </c>
    </row>
    <row r="56" spans="1:9" ht="22.5" x14ac:dyDescent="0.2">
      <c r="A56" s="29" t="s">
        <v>83</v>
      </c>
      <c r="B56" s="30" t="s">
        <v>84</v>
      </c>
      <c r="C56" s="31">
        <v>600000000</v>
      </c>
      <c r="D56" s="31">
        <v>0</v>
      </c>
      <c r="E56" s="31">
        <v>0</v>
      </c>
      <c r="F56" s="31">
        <v>600000000</v>
      </c>
      <c r="G56" s="31">
        <v>3485372213</v>
      </c>
      <c r="H56" s="31">
        <f t="shared" si="2"/>
        <v>2885372213</v>
      </c>
      <c r="I56" s="32">
        <f t="shared" si="3"/>
        <v>580.89536883333335</v>
      </c>
    </row>
    <row r="57" spans="1:9" x14ac:dyDescent="0.2">
      <c r="A57" s="29"/>
      <c r="B57" s="30"/>
      <c r="C57" s="31"/>
      <c r="D57" s="31"/>
      <c r="E57" s="31"/>
      <c r="F57" s="31"/>
      <c r="G57" s="31"/>
      <c r="H57" s="31"/>
      <c r="I57" s="32"/>
    </row>
    <row r="58" spans="1:9" ht="17.25" customHeight="1" x14ac:dyDescent="0.2">
      <c r="A58" s="25" t="s">
        <v>85</v>
      </c>
      <c r="B58" s="26" t="s">
        <v>86</v>
      </c>
      <c r="C58" s="27">
        <f>C60+C71+C73+C76</f>
        <v>2365000000</v>
      </c>
      <c r="D58" s="27">
        <f t="shared" ref="D58:G58" si="15">D60+D71+D73+D76</f>
        <v>41105101320</v>
      </c>
      <c r="E58" s="27">
        <f t="shared" si="15"/>
        <v>0</v>
      </c>
      <c r="F58" s="27">
        <f t="shared" si="15"/>
        <v>43470101320</v>
      </c>
      <c r="G58" s="27">
        <f t="shared" si="15"/>
        <v>2875497469.1799998</v>
      </c>
      <c r="H58" s="27">
        <f t="shared" si="2"/>
        <v>-40594603850.82</v>
      </c>
      <c r="I58" s="28">
        <f t="shared" si="3"/>
        <v>6.6148855923117509</v>
      </c>
    </row>
    <row r="59" spans="1:9" ht="13.5" customHeight="1" thickBot="1" x14ac:dyDescent="0.25">
      <c r="A59" s="33"/>
      <c r="B59" s="34"/>
      <c r="C59" s="35"/>
      <c r="D59" s="35"/>
      <c r="E59" s="35"/>
      <c r="F59" s="35"/>
      <c r="G59" s="35"/>
      <c r="H59" s="35"/>
      <c r="I59" s="36"/>
    </row>
    <row r="60" spans="1:9" ht="22.5" x14ac:dyDescent="0.2">
      <c r="A60" s="45" t="s">
        <v>87</v>
      </c>
      <c r="B60" s="46" t="s">
        <v>88</v>
      </c>
      <c r="C60" s="47">
        <f>C61+C62+C63+C64+C65+C66+C67+C68+C69+C70</f>
        <v>0</v>
      </c>
      <c r="D60" s="47">
        <f t="shared" ref="D60:G60" si="16">D61+D62+D63+D64+D65+D66+D67+D68+D69+D70</f>
        <v>41038952698</v>
      </c>
      <c r="E60" s="47">
        <f t="shared" si="16"/>
        <v>0</v>
      </c>
      <c r="F60" s="47">
        <f t="shared" si="16"/>
        <v>41038952698</v>
      </c>
      <c r="G60" s="47">
        <f t="shared" si="16"/>
        <v>2239482625</v>
      </c>
      <c r="H60" s="47">
        <f t="shared" si="2"/>
        <v>-38799470073</v>
      </c>
      <c r="I60" s="48">
        <f t="shared" si="3"/>
        <v>5.4569682649556004</v>
      </c>
    </row>
    <row r="61" spans="1:9" ht="33.75" x14ac:dyDescent="0.2">
      <c r="A61" s="29" t="s">
        <v>89</v>
      </c>
      <c r="B61" s="30" t="s">
        <v>90</v>
      </c>
      <c r="C61" s="31">
        <v>0</v>
      </c>
      <c r="D61" s="31">
        <v>2276385127</v>
      </c>
      <c r="E61" s="31">
        <v>0</v>
      </c>
      <c r="F61" s="31">
        <v>2276385127</v>
      </c>
      <c r="G61" s="31">
        <v>0</v>
      </c>
      <c r="H61" s="31">
        <f t="shared" si="2"/>
        <v>-2276385127</v>
      </c>
      <c r="I61" s="32">
        <f t="shared" si="3"/>
        <v>0</v>
      </c>
    </row>
    <row r="62" spans="1:9" ht="22.5" x14ac:dyDescent="0.2">
      <c r="A62" s="29" t="s">
        <v>91</v>
      </c>
      <c r="B62" s="30" t="s">
        <v>92</v>
      </c>
      <c r="C62" s="31">
        <v>0</v>
      </c>
      <c r="D62" s="31">
        <v>19558075912</v>
      </c>
      <c r="E62" s="31">
        <v>0</v>
      </c>
      <c r="F62" s="31">
        <v>19558075912</v>
      </c>
      <c r="G62" s="31">
        <v>0</v>
      </c>
      <c r="H62" s="31">
        <f t="shared" si="2"/>
        <v>-19558075912</v>
      </c>
      <c r="I62" s="32">
        <f t="shared" si="3"/>
        <v>0</v>
      </c>
    </row>
    <row r="63" spans="1:9" ht="22.5" x14ac:dyDescent="0.2">
      <c r="A63" s="29" t="s">
        <v>93</v>
      </c>
      <c r="B63" s="30" t="s">
        <v>94</v>
      </c>
      <c r="C63" s="31">
        <v>0</v>
      </c>
      <c r="D63" s="31">
        <v>345784841</v>
      </c>
      <c r="E63" s="31">
        <v>0</v>
      </c>
      <c r="F63" s="31">
        <v>345784841</v>
      </c>
      <c r="G63" s="31">
        <v>0</v>
      </c>
      <c r="H63" s="31">
        <f t="shared" si="2"/>
        <v>-345784841</v>
      </c>
      <c r="I63" s="32">
        <f t="shared" si="3"/>
        <v>0</v>
      </c>
    </row>
    <row r="64" spans="1:9" ht="33.75" x14ac:dyDescent="0.2">
      <c r="A64" s="29" t="s">
        <v>95</v>
      </c>
      <c r="B64" s="30" t="s">
        <v>96</v>
      </c>
      <c r="C64" s="31">
        <v>0</v>
      </c>
      <c r="D64" s="31">
        <v>116985318</v>
      </c>
      <c r="E64" s="31">
        <v>0</v>
      </c>
      <c r="F64" s="31">
        <v>116985318</v>
      </c>
      <c r="G64" s="31">
        <v>0</v>
      </c>
      <c r="H64" s="31">
        <f t="shared" si="2"/>
        <v>-116985318</v>
      </c>
      <c r="I64" s="32">
        <f t="shared" si="3"/>
        <v>0</v>
      </c>
    </row>
    <row r="65" spans="1:9" ht="33.75" x14ac:dyDescent="0.2">
      <c r="A65" s="29" t="s">
        <v>97</v>
      </c>
      <c r="B65" s="30" t="s">
        <v>98</v>
      </c>
      <c r="C65" s="31">
        <v>0</v>
      </c>
      <c r="D65" s="31">
        <v>15998472086</v>
      </c>
      <c r="E65" s="31">
        <v>0</v>
      </c>
      <c r="F65" s="31">
        <v>15998472086</v>
      </c>
      <c r="G65" s="31">
        <v>2239482625</v>
      </c>
      <c r="H65" s="31">
        <f t="shared" si="2"/>
        <v>-13758989461</v>
      </c>
      <c r="I65" s="32">
        <f t="shared" si="3"/>
        <v>13.998103149861008</v>
      </c>
    </row>
    <row r="66" spans="1:9" ht="33.75" x14ac:dyDescent="0.2">
      <c r="A66" s="29" t="s">
        <v>99</v>
      </c>
      <c r="B66" s="30" t="s">
        <v>100</v>
      </c>
      <c r="C66" s="31">
        <v>0</v>
      </c>
      <c r="D66" s="31">
        <v>90792998</v>
      </c>
      <c r="E66" s="31">
        <v>0</v>
      </c>
      <c r="F66" s="31">
        <v>90792998</v>
      </c>
      <c r="G66" s="31">
        <v>0</v>
      </c>
      <c r="H66" s="31">
        <f t="shared" si="2"/>
        <v>-90792998</v>
      </c>
      <c r="I66" s="32">
        <f t="shared" si="3"/>
        <v>0</v>
      </c>
    </row>
    <row r="67" spans="1:9" ht="22.5" x14ac:dyDescent="0.2">
      <c r="A67" s="29" t="s">
        <v>101</v>
      </c>
      <c r="B67" s="30" t="s">
        <v>102</v>
      </c>
      <c r="C67" s="31">
        <v>0</v>
      </c>
      <c r="D67" s="31">
        <v>655710697</v>
      </c>
      <c r="E67" s="31">
        <v>0</v>
      </c>
      <c r="F67" s="31">
        <v>655710697</v>
      </c>
      <c r="G67" s="31">
        <v>0</v>
      </c>
      <c r="H67" s="31">
        <f t="shared" si="2"/>
        <v>-655710697</v>
      </c>
      <c r="I67" s="32">
        <f t="shared" si="3"/>
        <v>0</v>
      </c>
    </row>
    <row r="68" spans="1:9" x14ac:dyDescent="0.2">
      <c r="A68" s="29" t="s">
        <v>103</v>
      </c>
      <c r="B68" s="30" t="s">
        <v>2</v>
      </c>
      <c r="C68" s="31">
        <v>0</v>
      </c>
      <c r="D68" s="31">
        <v>245677678</v>
      </c>
      <c r="E68" s="31">
        <v>0</v>
      </c>
      <c r="F68" s="31">
        <v>245677678</v>
      </c>
      <c r="G68" s="31">
        <v>0</v>
      </c>
      <c r="H68" s="31">
        <f t="shared" si="2"/>
        <v>-245677678</v>
      </c>
      <c r="I68" s="32">
        <f t="shared" si="3"/>
        <v>0</v>
      </c>
    </row>
    <row r="69" spans="1:9" ht="22.5" x14ac:dyDescent="0.2">
      <c r="A69" s="29" t="s">
        <v>104</v>
      </c>
      <c r="B69" s="30" t="s">
        <v>105</v>
      </c>
      <c r="C69" s="31">
        <v>0</v>
      </c>
      <c r="D69" s="31">
        <v>561764310</v>
      </c>
      <c r="E69" s="31">
        <v>0</v>
      </c>
      <c r="F69" s="31">
        <v>561764310</v>
      </c>
      <c r="G69" s="31">
        <v>0</v>
      </c>
      <c r="H69" s="31">
        <f t="shared" si="2"/>
        <v>-561764310</v>
      </c>
      <c r="I69" s="32">
        <f t="shared" si="3"/>
        <v>0</v>
      </c>
    </row>
    <row r="70" spans="1:9" ht="22.5" x14ac:dyDescent="0.2">
      <c r="A70" s="29" t="s">
        <v>106</v>
      </c>
      <c r="B70" s="30" t="s">
        <v>107</v>
      </c>
      <c r="C70" s="31">
        <v>0</v>
      </c>
      <c r="D70" s="31">
        <v>1189303731</v>
      </c>
      <c r="E70" s="31">
        <v>0</v>
      </c>
      <c r="F70" s="31">
        <v>1189303731</v>
      </c>
      <c r="G70" s="31">
        <v>0</v>
      </c>
      <c r="H70" s="31">
        <f t="shared" si="2"/>
        <v>-1189303731</v>
      </c>
      <c r="I70" s="32">
        <f t="shared" si="3"/>
        <v>0</v>
      </c>
    </row>
    <row r="71" spans="1:9" ht="22.5" x14ac:dyDescent="0.2">
      <c r="A71" s="25" t="s">
        <v>108</v>
      </c>
      <c r="B71" s="26" t="s">
        <v>109</v>
      </c>
      <c r="C71" s="27">
        <f>C72</f>
        <v>300000000</v>
      </c>
      <c r="D71" s="27">
        <f t="shared" ref="D71:G71" si="17">D72</f>
        <v>7936202</v>
      </c>
      <c r="E71" s="27">
        <f t="shared" si="17"/>
        <v>0</v>
      </c>
      <c r="F71" s="27">
        <f t="shared" si="17"/>
        <v>307936202</v>
      </c>
      <c r="G71" s="27">
        <f t="shared" si="17"/>
        <v>198989138.69</v>
      </c>
      <c r="H71" s="27">
        <f t="shared" si="2"/>
        <v>-108947063.31</v>
      </c>
      <c r="I71" s="28">
        <f t="shared" si="3"/>
        <v>64.620248414312769</v>
      </c>
    </row>
    <row r="72" spans="1:9" ht="22.5" x14ac:dyDescent="0.2">
      <c r="A72" s="29" t="s">
        <v>110</v>
      </c>
      <c r="B72" s="30" t="s">
        <v>111</v>
      </c>
      <c r="C72" s="31">
        <v>300000000</v>
      </c>
      <c r="D72" s="31">
        <v>7936202</v>
      </c>
      <c r="E72" s="31">
        <v>0</v>
      </c>
      <c r="F72" s="31">
        <v>307936202</v>
      </c>
      <c r="G72" s="31">
        <v>198989138.69</v>
      </c>
      <c r="H72" s="31">
        <f t="shared" si="2"/>
        <v>-108947063.31</v>
      </c>
      <c r="I72" s="32">
        <f t="shared" si="3"/>
        <v>64.620248414312769</v>
      </c>
    </row>
    <row r="73" spans="1:9" ht="22.5" x14ac:dyDescent="0.2">
      <c r="A73" s="25" t="s">
        <v>112</v>
      </c>
      <c r="B73" s="26" t="s">
        <v>113</v>
      </c>
      <c r="C73" s="27">
        <f>C74+C75</f>
        <v>65000000</v>
      </c>
      <c r="D73" s="27">
        <f t="shared" ref="D73:G73" si="18">D74+D75</f>
        <v>58212420</v>
      </c>
      <c r="E73" s="27">
        <f t="shared" si="18"/>
        <v>0</v>
      </c>
      <c r="F73" s="27">
        <f t="shared" si="18"/>
        <v>123212420</v>
      </c>
      <c r="G73" s="27">
        <f t="shared" si="18"/>
        <v>90103222.489999995</v>
      </c>
      <c r="H73" s="27">
        <f t="shared" si="2"/>
        <v>-33109197.510000005</v>
      </c>
      <c r="I73" s="28">
        <f t="shared" si="3"/>
        <v>73.128360347114352</v>
      </c>
    </row>
    <row r="74" spans="1:9" ht="22.5" x14ac:dyDescent="0.2">
      <c r="A74" s="29" t="s">
        <v>114</v>
      </c>
      <c r="B74" s="30" t="s">
        <v>115</v>
      </c>
      <c r="C74" s="31">
        <v>65000000</v>
      </c>
      <c r="D74" s="31">
        <v>0</v>
      </c>
      <c r="E74" s="31">
        <v>0</v>
      </c>
      <c r="F74" s="31">
        <v>65000000</v>
      </c>
      <c r="G74" s="31">
        <v>31890802.489999998</v>
      </c>
      <c r="H74" s="31">
        <f t="shared" si="2"/>
        <v>-33109197.510000002</v>
      </c>
      <c r="I74" s="32">
        <f t="shared" si="3"/>
        <v>49.062773061538465</v>
      </c>
    </row>
    <row r="75" spans="1:9" ht="22.5" x14ac:dyDescent="0.2">
      <c r="A75" s="29" t="s">
        <v>116</v>
      </c>
      <c r="B75" s="30" t="s">
        <v>117</v>
      </c>
      <c r="C75" s="31">
        <v>0</v>
      </c>
      <c r="D75" s="31">
        <v>58212420</v>
      </c>
      <c r="E75" s="31">
        <v>0</v>
      </c>
      <c r="F75" s="31">
        <v>58212420</v>
      </c>
      <c r="G75" s="31">
        <v>58212420</v>
      </c>
      <c r="H75" s="31">
        <f t="shared" si="2"/>
        <v>0</v>
      </c>
      <c r="I75" s="32">
        <f t="shared" si="3"/>
        <v>100</v>
      </c>
    </row>
    <row r="76" spans="1:9" ht="16.5" customHeight="1" x14ac:dyDescent="0.2">
      <c r="A76" s="25" t="s">
        <v>118</v>
      </c>
      <c r="B76" s="26" t="s">
        <v>119</v>
      </c>
      <c r="C76" s="27">
        <f>C77</f>
        <v>2000000000</v>
      </c>
      <c r="D76" s="27">
        <f t="shared" ref="D76:G76" si="19">D77</f>
        <v>0</v>
      </c>
      <c r="E76" s="27">
        <f t="shared" si="19"/>
        <v>0</v>
      </c>
      <c r="F76" s="27">
        <f t="shared" si="19"/>
        <v>2000000000</v>
      </c>
      <c r="G76" s="27">
        <f t="shared" si="19"/>
        <v>346922483</v>
      </c>
      <c r="H76" s="27">
        <f t="shared" si="2"/>
        <v>-1653077517</v>
      </c>
      <c r="I76" s="28">
        <f t="shared" si="3"/>
        <v>17.346124150000001</v>
      </c>
    </row>
    <row r="77" spans="1:9" x14ac:dyDescent="0.2">
      <c r="A77" s="29" t="s">
        <v>120</v>
      </c>
      <c r="B77" s="30" t="s">
        <v>121</v>
      </c>
      <c r="C77" s="31">
        <v>2000000000</v>
      </c>
      <c r="D77" s="31">
        <v>0</v>
      </c>
      <c r="E77" s="31">
        <v>0</v>
      </c>
      <c r="F77" s="31">
        <v>2000000000</v>
      </c>
      <c r="G77" s="31">
        <v>346922483</v>
      </c>
      <c r="H77" s="31">
        <f t="shared" si="2"/>
        <v>-1653077517</v>
      </c>
      <c r="I77" s="32">
        <f t="shared" si="3"/>
        <v>17.346124150000001</v>
      </c>
    </row>
    <row r="78" spans="1:9" x14ac:dyDescent="0.2">
      <c r="A78" s="29"/>
      <c r="B78" s="30"/>
      <c r="C78" s="31"/>
      <c r="D78" s="31"/>
      <c r="E78" s="31"/>
      <c r="F78" s="31"/>
      <c r="G78" s="31"/>
      <c r="H78" s="31"/>
      <c r="I78" s="32"/>
    </row>
    <row r="79" spans="1:9" ht="12.75" customHeight="1" x14ac:dyDescent="0.2">
      <c r="A79" s="21" t="s">
        <v>122</v>
      </c>
      <c r="B79" s="22" t="s">
        <v>123</v>
      </c>
      <c r="C79" s="23">
        <f>C81</f>
        <v>6379359995</v>
      </c>
      <c r="D79" s="23">
        <f t="shared" ref="D79:G79" si="20">D81</f>
        <v>0</v>
      </c>
      <c r="E79" s="23">
        <f t="shared" si="20"/>
        <v>0</v>
      </c>
      <c r="F79" s="23">
        <f t="shared" si="20"/>
        <v>6379359995</v>
      </c>
      <c r="G79" s="23">
        <f t="shared" si="20"/>
        <v>1957105157.3299999</v>
      </c>
      <c r="H79" s="23">
        <f t="shared" si="2"/>
        <v>-4422254837.6700001</v>
      </c>
      <c r="I79" s="24">
        <f t="shared" si="3"/>
        <v>30.678706937121202</v>
      </c>
    </row>
    <row r="80" spans="1:9" ht="12.75" customHeight="1" thickBot="1" x14ac:dyDescent="0.25">
      <c r="A80" s="49"/>
      <c r="B80" s="50"/>
      <c r="C80" s="51"/>
      <c r="D80" s="51"/>
      <c r="E80" s="51"/>
      <c r="F80" s="51"/>
      <c r="G80" s="51"/>
      <c r="H80" s="51"/>
      <c r="I80" s="52"/>
    </row>
    <row r="81" spans="1:9" ht="33.75" x14ac:dyDescent="0.2">
      <c r="A81" s="45" t="s">
        <v>124</v>
      </c>
      <c r="B81" s="46" t="s">
        <v>125</v>
      </c>
      <c r="C81" s="47">
        <f>C82+C83</f>
        <v>6379359995</v>
      </c>
      <c r="D81" s="47">
        <f t="shared" ref="D81:G81" si="21">D82+D83</f>
        <v>0</v>
      </c>
      <c r="E81" s="47">
        <f t="shared" si="21"/>
        <v>0</v>
      </c>
      <c r="F81" s="47">
        <f t="shared" si="21"/>
        <v>6379359995</v>
      </c>
      <c r="G81" s="47">
        <f t="shared" si="21"/>
        <v>1957105157.3299999</v>
      </c>
      <c r="H81" s="47">
        <f t="shared" si="2"/>
        <v>-4422254837.6700001</v>
      </c>
      <c r="I81" s="48">
        <f t="shared" si="3"/>
        <v>30.678706937121202</v>
      </c>
    </row>
    <row r="82" spans="1:9" ht="22.5" x14ac:dyDescent="0.2">
      <c r="A82" s="29" t="s">
        <v>126</v>
      </c>
      <c r="B82" s="30" t="s">
        <v>127</v>
      </c>
      <c r="C82" s="31">
        <v>6354359995</v>
      </c>
      <c r="D82" s="31">
        <v>0</v>
      </c>
      <c r="E82" s="31">
        <v>0</v>
      </c>
      <c r="F82" s="31">
        <v>6354359995</v>
      </c>
      <c r="G82" s="31">
        <v>1957105157.3299999</v>
      </c>
      <c r="H82" s="31">
        <f t="shared" si="2"/>
        <v>-4397254837.6700001</v>
      </c>
      <c r="I82" s="32">
        <f t="shared" si="3"/>
        <v>30.799406374048218</v>
      </c>
    </row>
    <row r="83" spans="1:9" ht="22.5" x14ac:dyDescent="0.2">
      <c r="A83" s="29" t="s">
        <v>128</v>
      </c>
      <c r="B83" s="30" t="s">
        <v>129</v>
      </c>
      <c r="C83" s="31">
        <v>25000000</v>
      </c>
      <c r="D83" s="31">
        <v>0</v>
      </c>
      <c r="E83" s="31">
        <v>0</v>
      </c>
      <c r="F83" s="31">
        <v>25000000</v>
      </c>
      <c r="G83" s="31">
        <v>0</v>
      </c>
      <c r="H83" s="31">
        <f t="shared" si="2"/>
        <v>-25000000</v>
      </c>
      <c r="I83" s="32">
        <f t="shared" si="3"/>
        <v>0</v>
      </c>
    </row>
    <row r="84" spans="1:9" x14ac:dyDescent="0.2">
      <c r="A84" s="29"/>
      <c r="B84" s="30"/>
      <c r="C84" s="31"/>
      <c r="D84" s="31"/>
      <c r="E84" s="31"/>
      <c r="F84" s="31"/>
      <c r="G84" s="31"/>
      <c r="H84" s="31"/>
      <c r="I84" s="32"/>
    </row>
    <row r="85" spans="1:9" ht="22.5" x14ac:dyDescent="0.2">
      <c r="A85" s="21" t="s">
        <v>130</v>
      </c>
      <c r="B85" s="22" t="s">
        <v>131</v>
      </c>
      <c r="C85" s="23">
        <f>C87</f>
        <v>103099652260</v>
      </c>
      <c r="D85" s="23">
        <f>D87</f>
        <v>7849</v>
      </c>
      <c r="E85" s="23">
        <f>E87</f>
        <v>0</v>
      </c>
      <c r="F85" s="23">
        <f>F87</f>
        <v>103099660109</v>
      </c>
      <c r="G85" s="23">
        <f>G87</f>
        <v>35664990231</v>
      </c>
      <c r="H85" s="23">
        <f t="shared" ref="H85:H108" si="22">G85-F85</f>
        <v>-67434669878</v>
      </c>
      <c r="I85" s="24">
        <f t="shared" ref="I85:I108" si="23">G85/F85*100</f>
        <v>34.592733083013002</v>
      </c>
    </row>
    <row r="86" spans="1:9" x14ac:dyDescent="0.2">
      <c r="A86" s="21"/>
      <c r="B86" s="22"/>
      <c r="C86" s="23"/>
      <c r="D86" s="23"/>
      <c r="E86" s="23"/>
      <c r="F86" s="23"/>
      <c r="G86" s="23"/>
      <c r="H86" s="23"/>
      <c r="I86" s="24"/>
    </row>
    <row r="87" spans="1:9" ht="22.5" x14ac:dyDescent="0.2">
      <c r="A87" s="21" t="s">
        <v>132</v>
      </c>
      <c r="B87" s="22" t="s">
        <v>133</v>
      </c>
      <c r="C87" s="23">
        <f>C89</f>
        <v>103099652260</v>
      </c>
      <c r="D87" s="23">
        <f t="shared" ref="D87:G87" si="24">D89</f>
        <v>7849</v>
      </c>
      <c r="E87" s="23">
        <f t="shared" si="24"/>
        <v>0</v>
      </c>
      <c r="F87" s="23">
        <f t="shared" si="24"/>
        <v>103099660109</v>
      </c>
      <c r="G87" s="23">
        <f t="shared" si="24"/>
        <v>35664990231</v>
      </c>
      <c r="H87" s="23">
        <f t="shared" si="22"/>
        <v>-67434669878</v>
      </c>
      <c r="I87" s="24">
        <f t="shared" si="23"/>
        <v>34.592733083013002</v>
      </c>
    </row>
    <row r="88" spans="1:9" x14ac:dyDescent="0.2">
      <c r="A88" s="21"/>
      <c r="B88" s="22"/>
      <c r="C88" s="23"/>
      <c r="D88" s="23"/>
      <c r="E88" s="23"/>
      <c r="F88" s="23"/>
      <c r="G88" s="23"/>
      <c r="H88" s="23"/>
      <c r="I88" s="24"/>
    </row>
    <row r="89" spans="1:9" ht="22.5" x14ac:dyDescent="0.2">
      <c r="A89" s="25" t="s">
        <v>134</v>
      </c>
      <c r="B89" s="26" t="s">
        <v>135</v>
      </c>
      <c r="C89" s="27">
        <f>C90+C91</f>
        <v>103099652260</v>
      </c>
      <c r="D89" s="27">
        <f t="shared" ref="D89:G89" si="25">D90+D91</f>
        <v>7849</v>
      </c>
      <c r="E89" s="27">
        <f t="shared" si="25"/>
        <v>0</v>
      </c>
      <c r="F89" s="27">
        <f t="shared" si="25"/>
        <v>103099660109</v>
      </c>
      <c r="G89" s="27">
        <f t="shared" si="25"/>
        <v>35664990231</v>
      </c>
      <c r="H89" s="27">
        <f t="shared" si="22"/>
        <v>-67434669878</v>
      </c>
      <c r="I89" s="28">
        <f t="shared" si="23"/>
        <v>34.592733083013002</v>
      </c>
    </row>
    <row r="90" spans="1:9" x14ac:dyDescent="0.2">
      <c r="A90" s="29" t="s">
        <v>136</v>
      </c>
      <c r="B90" s="30" t="s">
        <v>137</v>
      </c>
      <c r="C90" s="31">
        <v>101157642473</v>
      </c>
      <c r="D90" s="31">
        <v>7849</v>
      </c>
      <c r="E90" s="31">
        <v>0</v>
      </c>
      <c r="F90" s="31">
        <v>101157650322</v>
      </c>
      <c r="G90" s="31">
        <v>33719216859</v>
      </c>
      <c r="H90" s="31">
        <f t="shared" si="22"/>
        <v>-67438433463</v>
      </c>
      <c r="I90" s="32">
        <f t="shared" si="23"/>
        <v>33.333333417360592</v>
      </c>
    </row>
    <row r="91" spans="1:9" x14ac:dyDescent="0.2">
      <c r="A91" s="29" t="s">
        <v>138</v>
      </c>
      <c r="B91" s="30" t="s">
        <v>139</v>
      </c>
      <c r="C91" s="31">
        <v>1942009787</v>
      </c>
      <c r="D91" s="31">
        <v>0</v>
      </c>
      <c r="E91" s="31">
        <v>0</v>
      </c>
      <c r="F91" s="31">
        <v>1942009787</v>
      </c>
      <c r="G91" s="31">
        <v>1945773372</v>
      </c>
      <c r="H91" s="31">
        <f t="shared" si="22"/>
        <v>3763585</v>
      </c>
      <c r="I91" s="32">
        <f t="shared" si="23"/>
        <v>100.19379845689727</v>
      </c>
    </row>
    <row r="92" spans="1:9" x14ac:dyDescent="0.2">
      <c r="A92" s="29"/>
      <c r="B92" s="30"/>
      <c r="C92" s="31"/>
      <c r="D92" s="31"/>
      <c r="E92" s="31"/>
      <c r="F92" s="31"/>
      <c r="G92" s="31"/>
      <c r="H92" s="31"/>
      <c r="I92" s="32"/>
    </row>
    <row r="93" spans="1:9" ht="22.5" x14ac:dyDescent="0.2">
      <c r="A93" s="21" t="s">
        <v>140</v>
      </c>
      <c r="B93" s="22" t="s">
        <v>141</v>
      </c>
      <c r="C93" s="23">
        <f>C95</f>
        <v>44953470345</v>
      </c>
      <c r="D93" s="23">
        <f>D95</f>
        <v>415133458</v>
      </c>
      <c r="E93" s="23">
        <f>E95</f>
        <v>0</v>
      </c>
      <c r="F93" s="23">
        <f>F95</f>
        <v>45368603803</v>
      </c>
      <c r="G93" s="23">
        <f>G95</f>
        <v>14632430123</v>
      </c>
      <c r="H93" s="23">
        <f t="shared" si="22"/>
        <v>-30736173680</v>
      </c>
      <c r="I93" s="24">
        <f t="shared" si="23"/>
        <v>32.252326270689494</v>
      </c>
    </row>
    <row r="94" spans="1:9" x14ac:dyDescent="0.2">
      <c r="A94" s="21"/>
      <c r="B94" s="22"/>
      <c r="C94" s="23"/>
      <c r="D94" s="23"/>
      <c r="E94" s="23"/>
      <c r="F94" s="23"/>
      <c r="G94" s="23"/>
      <c r="H94" s="23"/>
      <c r="I94" s="24"/>
    </row>
    <row r="95" spans="1:9" x14ac:dyDescent="0.2">
      <c r="A95" s="21" t="s">
        <v>142</v>
      </c>
      <c r="B95" s="22" t="s">
        <v>143</v>
      </c>
      <c r="C95" s="23">
        <f>C97</f>
        <v>44953470345</v>
      </c>
      <c r="D95" s="23">
        <f t="shared" ref="D95:G95" si="26">D97</f>
        <v>415133458</v>
      </c>
      <c r="E95" s="23">
        <f t="shared" si="26"/>
        <v>0</v>
      </c>
      <c r="F95" s="23">
        <f t="shared" si="26"/>
        <v>45368603803</v>
      </c>
      <c r="G95" s="23">
        <f t="shared" si="26"/>
        <v>14632430123</v>
      </c>
      <c r="H95" s="23">
        <f t="shared" si="22"/>
        <v>-30736173680</v>
      </c>
      <c r="I95" s="24">
        <f t="shared" si="23"/>
        <v>32.252326270689494</v>
      </c>
    </row>
    <row r="96" spans="1:9" x14ac:dyDescent="0.2">
      <c r="A96" s="21"/>
      <c r="B96" s="22"/>
      <c r="C96" s="23"/>
      <c r="D96" s="23"/>
      <c r="E96" s="23"/>
      <c r="F96" s="23"/>
      <c r="G96" s="23"/>
      <c r="H96" s="23"/>
      <c r="I96" s="24"/>
    </row>
    <row r="97" spans="1:9" ht="22.5" x14ac:dyDescent="0.2">
      <c r="A97" s="25" t="s">
        <v>144</v>
      </c>
      <c r="B97" s="26" t="s">
        <v>145</v>
      </c>
      <c r="C97" s="27">
        <f>C98+C99+C100</f>
        <v>44953470345</v>
      </c>
      <c r="D97" s="27">
        <f t="shared" ref="D97:G97" si="27">D98+D99+D100</f>
        <v>415133458</v>
      </c>
      <c r="E97" s="27">
        <f t="shared" si="27"/>
        <v>0</v>
      </c>
      <c r="F97" s="27">
        <f t="shared" si="27"/>
        <v>45368603803</v>
      </c>
      <c r="G97" s="27">
        <f t="shared" si="27"/>
        <v>14632430123</v>
      </c>
      <c r="H97" s="27">
        <f t="shared" si="22"/>
        <v>-30736173680</v>
      </c>
      <c r="I97" s="28">
        <f t="shared" si="23"/>
        <v>32.252326270689494</v>
      </c>
    </row>
    <row r="98" spans="1:9" x14ac:dyDescent="0.2">
      <c r="A98" s="29" t="s">
        <v>146</v>
      </c>
      <c r="B98" s="30" t="s">
        <v>147</v>
      </c>
      <c r="C98" s="31">
        <v>42553470345</v>
      </c>
      <c r="D98" s="31">
        <v>0</v>
      </c>
      <c r="E98" s="31">
        <v>0</v>
      </c>
      <c r="F98" s="31">
        <v>42553470345</v>
      </c>
      <c r="G98" s="31">
        <v>13744660970</v>
      </c>
      <c r="H98" s="31">
        <f t="shared" si="22"/>
        <v>-28808809375</v>
      </c>
      <c r="I98" s="32">
        <f t="shared" si="23"/>
        <v>32.29974161582097</v>
      </c>
    </row>
    <row r="99" spans="1:9" ht="22.5" x14ac:dyDescent="0.2">
      <c r="A99" s="29" t="s">
        <v>148</v>
      </c>
      <c r="B99" s="30" t="s">
        <v>149</v>
      </c>
      <c r="C99" s="31">
        <v>2400000000</v>
      </c>
      <c r="D99" s="31">
        <v>415133458</v>
      </c>
      <c r="E99" s="31">
        <v>0</v>
      </c>
      <c r="F99" s="31">
        <v>2815133458</v>
      </c>
      <c r="G99" s="31">
        <v>16426098</v>
      </c>
      <c r="H99" s="31">
        <f t="shared" si="22"/>
        <v>-2798707360</v>
      </c>
      <c r="I99" s="32">
        <f t="shared" si="23"/>
        <v>0.58349269208962673</v>
      </c>
    </row>
    <row r="100" spans="1:9" ht="33.75" x14ac:dyDescent="0.2">
      <c r="A100" s="29" t="s">
        <v>150</v>
      </c>
      <c r="B100" s="30" t="s">
        <v>151</v>
      </c>
      <c r="C100" s="31">
        <v>0</v>
      </c>
      <c r="D100" s="31">
        <v>0</v>
      </c>
      <c r="E100" s="31">
        <v>0</v>
      </c>
      <c r="F100" s="31">
        <v>0</v>
      </c>
      <c r="G100" s="31">
        <v>871343055</v>
      </c>
      <c r="H100" s="31">
        <f t="shared" si="22"/>
        <v>871343055</v>
      </c>
      <c r="I100" s="32">
        <v>0</v>
      </c>
    </row>
    <row r="101" spans="1:9" x14ac:dyDescent="0.2">
      <c r="A101" s="29"/>
      <c r="B101" s="30"/>
      <c r="C101" s="31"/>
      <c r="D101" s="31"/>
      <c r="E101" s="31"/>
      <c r="F101" s="31"/>
      <c r="G101" s="31"/>
      <c r="H101" s="31"/>
      <c r="I101" s="32"/>
    </row>
    <row r="102" spans="1:9" ht="22.5" x14ac:dyDescent="0.2">
      <c r="A102" s="21" t="s">
        <v>152</v>
      </c>
      <c r="B102" s="22" t="s">
        <v>153</v>
      </c>
      <c r="C102" s="23">
        <f>C104</f>
        <v>0</v>
      </c>
      <c r="D102" s="23">
        <f>D104</f>
        <v>25081702968</v>
      </c>
      <c r="E102" s="23">
        <f>E104</f>
        <v>0</v>
      </c>
      <c r="F102" s="23">
        <f>F104</f>
        <v>25081702968</v>
      </c>
      <c r="G102" s="23">
        <f>G104</f>
        <v>0</v>
      </c>
      <c r="H102" s="23">
        <f t="shared" si="22"/>
        <v>-25081702968</v>
      </c>
      <c r="I102" s="24">
        <f t="shared" si="23"/>
        <v>0</v>
      </c>
    </row>
    <row r="103" spans="1:9" x14ac:dyDescent="0.2">
      <c r="A103" s="21"/>
      <c r="B103" s="22"/>
      <c r="C103" s="23"/>
      <c r="D103" s="23"/>
      <c r="E103" s="23"/>
      <c r="F103" s="23"/>
      <c r="G103" s="23"/>
      <c r="H103" s="23"/>
      <c r="I103" s="24"/>
    </row>
    <row r="104" spans="1:9" ht="22.5" x14ac:dyDescent="0.2">
      <c r="A104" s="21" t="s">
        <v>154</v>
      </c>
      <c r="B104" s="22" t="s">
        <v>155</v>
      </c>
      <c r="C104" s="23">
        <f>C106</f>
        <v>0</v>
      </c>
      <c r="D104" s="23">
        <f t="shared" ref="D104:G104" si="28">D106</f>
        <v>25081702968</v>
      </c>
      <c r="E104" s="23">
        <f t="shared" si="28"/>
        <v>0</v>
      </c>
      <c r="F104" s="23">
        <f t="shared" si="28"/>
        <v>25081702968</v>
      </c>
      <c r="G104" s="23">
        <f t="shared" si="28"/>
        <v>0</v>
      </c>
      <c r="H104" s="23">
        <f t="shared" si="22"/>
        <v>-25081702968</v>
      </c>
      <c r="I104" s="24">
        <f t="shared" si="23"/>
        <v>0</v>
      </c>
    </row>
    <row r="105" spans="1:9" x14ac:dyDescent="0.2">
      <c r="A105" s="21"/>
      <c r="B105" s="22"/>
      <c r="C105" s="23"/>
      <c r="D105" s="23"/>
      <c r="E105" s="23"/>
      <c r="F105" s="23"/>
      <c r="G105" s="23"/>
      <c r="H105" s="23"/>
      <c r="I105" s="24"/>
    </row>
    <row r="106" spans="1:9" ht="23.25" thickBot="1" x14ac:dyDescent="0.25">
      <c r="A106" s="33" t="s">
        <v>156</v>
      </c>
      <c r="B106" s="34" t="s">
        <v>157</v>
      </c>
      <c r="C106" s="35">
        <f>C107+C108</f>
        <v>0</v>
      </c>
      <c r="D106" s="35">
        <f t="shared" ref="D106:G106" si="29">D107+D108</f>
        <v>25081702968</v>
      </c>
      <c r="E106" s="35">
        <f t="shared" si="29"/>
        <v>0</v>
      </c>
      <c r="F106" s="35">
        <f t="shared" si="29"/>
        <v>25081702968</v>
      </c>
      <c r="G106" s="35">
        <f t="shared" si="29"/>
        <v>0</v>
      </c>
      <c r="H106" s="35">
        <f t="shared" si="22"/>
        <v>-25081702968</v>
      </c>
      <c r="I106" s="36">
        <f t="shared" si="23"/>
        <v>0</v>
      </c>
    </row>
    <row r="107" spans="1:9" ht="33.75" x14ac:dyDescent="0.2">
      <c r="A107" s="37" t="s">
        <v>158</v>
      </c>
      <c r="B107" s="38" t="s">
        <v>159</v>
      </c>
      <c r="C107" s="39">
        <v>0</v>
      </c>
      <c r="D107" s="39">
        <v>2500000000</v>
      </c>
      <c r="E107" s="39">
        <v>0</v>
      </c>
      <c r="F107" s="39">
        <v>2500000000</v>
      </c>
      <c r="G107" s="39">
        <v>0</v>
      </c>
      <c r="H107" s="39">
        <f t="shared" si="22"/>
        <v>-2500000000</v>
      </c>
      <c r="I107" s="40">
        <f t="shared" si="23"/>
        <v>0</v>
      </c>
    </row>
    <row r="108" spans="1:9" ht="56.25" x14ac:dyDescent="0.2">
      <c r="A108" s="29" t="s">
        <v>160</v>
      </c>
      <c r="B108" s="30" t="s">
        <v>161</v>
      </c>
      <c r="C108" s="31">
        <v>0</v>
      </c>
      <c r="D108" s="31">
        <v>22581702968</v>
      </c>
      <c r="E108" s="31">
        <v>0</v>
      </c>
      <c r="F108" s="31">
        <v>22581702968</v>
      </c>
      <c r="G108" s="31">
        <v>0</v>
      </c>
      <c r="H108" s="31">
        <f t="shared" si="22"/>
        <v>-22581702968</v>
      </c>
      <c r="I108" s="32">
        <f t="shared" si="23"/>
        <v>0</v>
      </c>
    </row>
    <row r="109" spans="1:9" x14ac:dyDescent="0.2">
      <c r="A109" s="53"/>
      <c r="B109" s="54"/>
      <c r="C109" s="54"/>
      <c r="D109" s="54"/>
      <c r="E109" s="54"/>
      <c r="F109" s="54"/>
      <c r="G109" s="54"/>
      <c r="H109" s="54"/>
      <c r="I109" s="55"/>
    </row>
    <row r="110" spans="1:9" x14ac:dyDescent="0.2">
      <c r="A110" s="53"/>
      <c r="B110" s="54"/>
      <c r="C110" s="54"/>
      <c r="D110" s="54"/>
      <c r="E110" s="54"/>
      <c r="F110" s="54"/>
      <c r="G110" s="54"/>
      <c r="H110" s="54"/>
      <c r="I110" s="55"/>
    </row>
    <row r="111" spans="1:9" x14ac:dyDescent="0.2">
      <c r="A111" s="64" t="s">
        <v>179</v>
      </c>
      <c r="B111" s="65"/>
      <c r="C111" s="65"/>
      <c r="D111" s="65"/>
      <c r="E111" s="65"/>
      <c r="F111" s="65"/>
      <c r="G111" s="65"/>
      <c r="H111" s="65"/>
      <c r="I111" s="66"/>
    </row>
    <row r="112" spans="1:9" x14ac:dyDescent="0.2">
      <c r="A112" s="67" t="s">
        <v>180</v>
      </c>
      <c r="B112" s="68"/>
      <c r="C112" s="68"/>
      <c r="D112" s="68"/>
      <c r="E112" s="68"/>
      <c r="F112" s="68"/>
      <c r="G112" s="68"/>
      <c r="H112" s="68"/>
      <c r="I112" s="69"/>
    </row>
    <row r="113" spans="1:9" x14ac:dyDescent="0.2">
      <c r="A113" s="11" t="s">
        <v>181</v>
      </c>
      <c r="B113" s="12"/>
      <c r="C113" s="12"/>
      <c r="D113" s="12"/>
      <c r="E113" s="12"/>
      <c r="F113" s="12"/>
      <c r="G113" s="12"/>
      <c r="H113" s="12"/>
      <c r="I113" s="13"/>
    </row>
    <row r="114" spans="1:9" x14ac:dyDescent="0.2">
      <c r="A114" s="11" t="s">
        <v>182</v>
      </c>
      <c r="B114" s="12"/>
      <c r="C114" s="12"/>
      <c r="D114" s="12"/>
      <c r="E114" s="12"/>
      <c r="F114" s="12"/>
      <c r="G114" s="12"/>
      <c r="H114" s="12"/>
      <c r="I114" s="13"/>
    </row>
    <row r="115" spans="1:9" x14ac:dyDescent="0.2">
      <c r="A115" s="14"/>
      <c r="B115" s="15"/>
      <c r="C115" s="15"/>
      <c r="D115" s="15"/>
      <c r="E115" s="15"/>
      <c r="F115" s="15"/>
      <c r="G115" s="15"/>
      <c r="H115" s="15"/>
      <c r="I115" s="16"/>
    </row>
    <row r="116" spans="1:9" x14ac:dyDescent="0.2">
      <c r="A116" s="53"/>
      <c r="B116" s="54"/>
      <c r="C116" s="54"/>
      <c r="D116" s="54"/>
      <c r="E116" s="54"/>
      <c r="F116" s="54"/>
      <c r="G116" s="54"/>
      <c r="H116" s="54"/>
      <c r="I116" s="55"/>
    </row>
    <row r="117" spans="1:9" x14ac:dyDescent="0.2">
      <c r="A117" s="53"/>
      <c r="B117" s="54"/>
      <c r="C117" s="54"/>
      <c r="D117" s="54"/>
      <c r="E117" s="54"/>
      <c r="F117" s="54"/>
      <c r="G117" s="54"/>
      <c r="H117" s="54"/>
      <c r="I117" s="55"/>
    </row>
    <row r="118" spans="1:9" x14ac:dyDescent="0.2">
      <c r="A118" s="53"/>
      <c r="B118" s="54"/>
      <c r="C118" s="54"/>
      <c r="D118" s="54"/>
      <c r="E118" s="54"/>
      <c r="F118" s="54"/>
      <c r="G118" s="54"/>
      <c r="H118" s="54"/>
      <c r="I118" s="55"/>
    </row>
    <row r="119" spans="1:9" x14ac:dyDescent="0.2">
      <c r="A119" s="53"/>
      <c r="B119" s="54"/>
      <c r="C119" s="54"/>
      <c r="D119" s="54"/>
      <c r="E119" s="54"/>
      <c r="F119" s="54"/>
      <c r="G119" s="54"/>
      <c r="H119" s="54"/>
      <c r="I119" s="55"/>
    </row>
    <row r="120" spans="1:9" x14ac:dyDescent="0.2">
      <c r="A120" s="53"/>
      <c r="B120" s="54"/>
      <c r="C120" s="54"/>
      <c r="D120" s="54"/>
      <c r="E120" s="54"/>
      <c r="F120" s="54"/>
      <c r="G120" s="54"/>
      <c r="H120" s="54"/>
      <c r="I120" s="55"/>
    </row>
    <row r="121" spans="1:9" x14ac:dyDescent="0.2">
      <c r="A121" s="53"/>
      <c r="B121" s="54"/>
      <c r="C121" s="54"/>
      <c r="D121" s="54"/>
      <c r="E121" s="54"/>
      <c r="F121" s="54"/>
      <c r="G121" s="54"/>
      <c r="H121" s="54"/>
      <c r="I121" s="55"/>
    </row>
    <row r="122" spans="1:9" x14ac:dyDescent="0.2">
      <c r="A122" s="53"/>
      <c r="B122" s="54"/>
      <c r="C122" s="54"/>
      <c r="D122" s="54"/>
      <c r="E122" s="54"/>
      <c r="F122" s="54"/>
      <c r="G122" s="54"/>
      <c r="H122" s="54"/>
      <c r="I122" s="55"/>
    </row>
    <row r="123" spans="1:9" x14ac:dyDescent="0.2">
      <c r="A123" s="53"/>
      <c r="B123" s="54"/>
      <c r="C123" s="54"/>
      <c r="D123" s="54"/>
      <c r="E123" s="54"/>
      <c r="F123" s="54"/>
      <c r="G123" s="54"/>
      <c r="H123" s="54"/>
      <c r="I123" s="55"/>
    </row>
    <row r="124" spans="1:9" x14ac:dyDescent="0.2">
      <c r="A124" s="53"/>
      <c r="B124" s="54"/>
      <c r="C124" s="54"/>
      <c r="D124" s="54"/>
      <c r="E124" s="54"/>
      <c r="F124" s="54"/>
      <c r="G124" s="54"/>
      <c r="H124" s="54"/>
      <c r="I124" s="55"/>
    </row>
    <row r="125" spans="1:9" x14ac:dyDescent="0.2">
      <c r="A125" s="53"/>
      <c r="B125" s="54"/>
      <c r="C125" s="54"/>
      <c r="D125" s="54"/>
      <c r="E125" s="54"/>
      <c r="F125" s="54"/>
      <c r="G125" s="54"/>
      <c r="H125" s="54"/>
      <c r="I125" s="55"/>
    </row>
    <row r="126" spans="1:9" x14ac:dyDescent="0.2">
      <c r="A126" s="53"/>
      <c r="B126" s="54"/>
      <c r="C126" s="54"/>
      <c r="D126" s="54"/>
      <c r="E126" s="54"/>
      <c r="F126" s="54"/>
      <c r="G126" s="54"/>
      <c r="H126" s="54"/>
      <c r="I126" s="55"/>
    </row>
    <row r="127" spans="1:9" x14ac:dyDescent="0.2">
      <c r="A127" s="53"/>
      <c r="B127" s="54"/>
      <c r="C127" s="54"/>
      <c r="D127" s="54"/>
      <c r="E127" s="54"/>
      <c r="F127" s="54"/>
      <c r="G127" s="54"/>
      <c r="H127" s="54"/>
      <c r="I127" s="55"/>
    </row>
    <row r="128" spans="1:9" x14ac:dyDescent="0.2">
      <c r="A128" s="53"/>
      <c r="B128" s="54"/>
      <c r="C128" s="54"/>
      <c r="D128" s="54"/>
      <c r="E128" s="54"/>
      <c r="F128" s="54"/>
      <c r="G128" s="54"/>
      <c r="H128" s="54"/>
      <c r="I128" s="55"/>
    </row>
    <row r="129" spans="1:9" x14ac:dyDescent="0.2">
      <c r="A129" s="53"/>
      <c r="B129" s="54"/>
      <c r="C129" s="54"/>
      <c r="D129" s="54"/>
      <c r="E129" s="54"/>
      <c r="F129" s="54"/>
      <c r="G129" s="54"/>
      <c r="H129" s="54"/>
      <c r="I129" s="55"/>
    </row>
    <row r="130" spans="1:9" x14ac:dyDescent="0.2">
      <c r="A130" s="53"/>
      <c r="B130" s="54"/>
      <c r="C130" s="54"/>
      <c r="D130" s="54"/>
      <c r="E130" s="54"/>
      <c r="F130" s="54"/>
      <c r="G130" s="54"/>
      <c r="H130" s="54"/>
      <c r="I130" s="55"/>
    </row>
    <row r="131" spans="1:9" x14ac:dyDescent="0.2">
      <c r="A131" s="53"/>
      <c r="B131" s="54"/>
      <c r="C131" s="54"/>
      <c r="D131" s="54"/>
      <c r="E131" s="54"/>
      <c r="F131" s="54"/>
      <c r="G131" s="54"/>
      <c r="H131" s="54"/>
      <c r="I131" s="55"/>
    </row>
    <row r="132" spans="1:9" x14ac:dyDescent="0.2">
      <c r="A132" s="53"/>
      <c r="B132" s="54"/>
      <c r="C132" s="54"/>
      <c r="D132" s="54"/>
      <c r="E132" s="54"/>
      <c r="F132" s="54"/>
      <c r="G132" s="54"/>
      <c r="H132" s="54"/>
      <c r="I132" s="55"/>
    </row>
    <row r="133" spans="1:9" x14ac:dyDescent="0.2">
      <c r="A133" s="53"/>
      <c r="B133" s="54"/>
      <c r="C133" s="54"/>
      <c r="D133" s="54"/>
      <c r="E133" s="54"/>
      <c r="F133" s="54"/>
      <c r="G133" s="54"/>
      <c r="H133" s="54"/>
      <c r="I133" s="55"/>
    </row>
    <row r="134" spans="1:9" x14ac:dyDescent="0.2">
      <c r="A134" s="53"/>
      <c r="B134" s="54"/>
      <c r="C134" s="54"/>
      <c r="D134" s="54"/>
      <c r="E134" s="54"/>
      <c r="F134" s="54"/>
      <c r="G134" s="54"/>
      <c r="H134" s="54"/>
      <c r="I134" s="55"/>
    </row>
    <row r="135" spans="1:9" x14ac:dyDescent="0.2">
      <c r="A135" s="53"/>
      <c r="B135" s="54"/>
      <c r="C135" s="54"/>
      <c r="D135" s="54"/>
      <c r="E135" s="54"/>
      <c r="F135" s="54"/>
      <c r="G135" s="54"/>
      <c r="H135" s="54"/>
      <c r="I135" s="55"/>
    </row>
    <row r="136" spans="1:9" x14ac:dyDescent="0.2">
      <c r="A136" s="53"/>
      <c r="B136" s="54"/>
      <c r="C136" s="54"/>
      <c r="D136" s="54"/>
      <c r="E136" s="54"/>
      <c r="F136" s="54"/>
      <c r="G136" s="54"/>
      <c r="H136" s="54"/>
      <c r="I136" s="55"/>
    </row>
    <row r="137" spans="1:9" x14ac:dyDescent="0.2">
      <c r="A137" s="53"/>
      <c r="B137" s="54"/>
      <c r="C137" s="54"/>
      <c r="D137" s="54"/>
      <c r="E137" s="54"/>
      <c r="F137" s="54"/>
      <c r="G137" s="54"/>
      <c r="H137" s="54"/>
      <c r="I137" s="55"/>
    </row>
    <row r="138" spans="1:9" x14ac:dyDescent="0.2">
      <c r="A138" s="53"/>
      <c r="B138" s="54"/>
      <c r="C138" s="54"/>
      <c r="D138" s="54"/>
      <c r="E138" s="54"/>
      <c r="F138" s="54"/>
      <c r="G138" s="54"/>
      <c r="H138" s="54"/>
      <c r="I138" s="55"/>
    </row>
    <row r="139" spans="1:9" x14ac:dyDescent="0.2">
      <c r="A139" s="53"/>
      <c r="B139" s="54"/>
      <c r="C139" s="54"/>
      <c r="D139" s="54"/>
      <c r="E139" s="54"/>
      <c r="F139" s="54"/>
      <c r="G139" s="54"/>
      <c r="H139" s="54"/>
      <c r="I139" s="55"/>
    </row>
    <row r="140" spans="1:9" x14ac:dyDescent="0.2">
      <c r="A140" s="53"/>
      <c r="B140" s="54"/>
      <c r="C140" s="54"/>
      <c r="D140" s="54"/>
      <c r="E140" s="54"/>
      <c r="F140" s="54"/>
      <c r="G140" s="54"/>
      <c r="H140" s="54"/>
      <c r="I140" s="55"/>
    </row>
    <row r="141" spans="1:9" x14ac:dyDescent="0.2">
      <c r="A141" s="53"/>
      <c r="B141" s="54"/>
      <c r="C141" s="54"/>
      <c r="D141" s="54"/>
      <c r="E141" s="54"/>
      <c r="F141" s="54"/>
      <c r="G141" s="54"/>
      <c r="H141" s="54"/>
      <c r="I141" s="55"/>
    </row>
    <row r="142" spans="1:9" ht="12" thickBot="1" x14ac:dyDescent="0.25">
      <c r="A142" s="56"/>
      <c r="B142" s="57"/>
      <c r="C142" s="57"/>
      <c r="D142" s="57"/>
      <c r="E142" s="57"/>
      <c r="F142" s="57"/>
      <c r="G142" s="57"/>
      <c r="H142" s="57"/>
      <c r="I142" s="58"/>
    </row>
  </sheetData>
  <mergeCells count="18">
    <mergeCell ref="B1:G1"/>
    <mergeCell ref="H1:H7"/>
    <mergeCell ref="D2:E2"/>
    <mergeCell ref="B3:G3"/>
    <mergeCell ref="B4:G4"/>
    <mergeCell ref="B5:G5"/>
    <mergeCell ref="B6:G6"/>
    <mergeCell ref="H8:H9"/>
    <mergeCell ref="I8:I9"/>
    <mergeCell ref="D10:E10"/>
    <mergeCell ref="A111:I111"/>
    <mergeCell ref="A112:I112"/>
    <mergeCell ref="A8:A9"/>
    <mergeCell ref="B8:B9"/>
    <mergeCell ref="C8:C9"/>
    <mergeCell ref="D8:E8"/>
    <mergeCell ref="F8:F9"/>
    <mergeCell ref="G8:G9"/>
  </mergeCells>
  <pageMargins left="0.70866141732283472" right="0.70866141732283472" top="0.74803149606299213" bottom="0.74803149606299213" header="0.31496062992125984" footer="0.31496062992125984"/>
  <pageSetup orientation="landscape" verticalDpi="0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Bernardo Toro</cp:lastModifiedBy>
  <cp:lastPrinted>2020-05-28T16:16:17Z</cp:lastPrinted>
  <dcterms:created xsi:type="dcterms:W3CDTF">2020-05-26T16:50:34Z</dcterms:created>
  <dcterms:modified xsi:type="dcterms:W3CDTF">2020-05-28T16:20:12Z</dcterms:modified>
</cp:coreProperties>
</file>