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definedNames>
    <definedName name="_xlnm.Print_Titles" localSheetId="0">Hoja1!$7:$9</definedName>
  </definedNames>
  <calcPr calcId="144525"/>
</workbook>
</file>

<file path=xl/calcChain.xml><?xml version="1.0" encoding="utf-8"?>
<calcChain xmlns="http://schemas.openxmlformats.org/spreadsheetml/2006/main">
  <c r="H254" i="1" l="1"/>
  <c r="H253" i="1"/>
  <c r="C253" i="1"/>
  <c r="C252" i="1" s="1"/>
  <c r="C251" i="1" s="1"/>
  <c r="H249" i="1"/>
  <c r="C248" i="1"/>
  <c r="H248" i="1" s="1"/>
  <c r="H242" i="1"/>
  <c r="H241" i="1"/>
  <c r="J240" i="1"/>
  <c r="I240" i="1"/>
  <c r="H240" i="1"/>
  <c r="J239" i="1"/>
  <c r="I239" i="1"/>
  <c r="H239" i="1"/>
  <c r="J238" i="1"/>
  <c r="I238" i="1"/>
  <c r="C238" i="1"/>
  <c r="H238" i="1" s="1"/>
  <c r="H237" i="1"/>
  <c r="H236" i="1"/>
  <c r="K235" i="1"/>
  <c r="J235" i="1"/>
  <c r="I235" i="1"/>
  <c r="H235" i="1"/>
  <c r="K234" i="1"/>
  <c r="J234" i="1"/>
  <c r="I234" i="1"/>
  <c r="H234" i="1"/>
  <c r="J233" i="1"/>
  <c r="I233" i="1"/>
  <c r="H233" i="1"/>
  <c r="K232" i="1"/>
  <c r="J232" i="1"/>
  <c r="I232" i="1"/>
  <c r="H232" i="1"/>
  <c r="K231" i="1"/>
  <c r="J231" i="1"/>
  <c r="I231" i="1"/>
  <c r="C231" i="1"/>
  <c r="H231" i="1" s="1"/>
  <c r="K230" i="1"/>
  <c r="J230" i="1"/>
  <c r="I230" i="1"/>
  <c r="I229" i="1"/>
  <c r="H229" i="1"/>
  <c r="K228" i="1"/>
  <c r="J228" i="1"/>
  <c r="I228" i="1"/>
  <c r="H228" i="1"/>
  <c r="K227" i="1"/>
  <c r="J227" i="1"/>
  <c r="I227" i="1"/>
  <c r="H227" i="1"/>
  <c r="K226" i="1"/>
  <c r="J226" i="1"/>
  <c r="I226" i="1"/>
  <c r="C226" i="1"/>
  <c r="H226" i="1" s="1"/>
  <c r="K225" i="1"/>
  <c r="J225" i="1"/>
  <c r="I225" i="1"/>
  <c r="H225" i="1"/>
  <c r="K224" i="1"/>
  <c r="J224" i="1"/>
  <c r="I224" i="1"/>
  <c r="H224" i="1"/>
  <c r="K223" i="1"/>
  <c r="J223" i="1"/>
  <c r="I223" i="1"/>
  <c r="C223" i="1"/>
  <c r="H223" i="1" s="1"/>
  <c r="K222" i="1"/>
  <c r="J222" i="1"/>
  <c r="I222" i="1"/>
  <c r="H221" i="1"/>
  <c r="K220" i="1"/>
  <c r="J220" i="1"/>
  <c r="I220" i="1"/>
  <c r="H220" i="1"/>
  <c r="K219" i="1"/>
  <c r="J219" i="1"/>
  <c r="I219" i="1"/>
  <c r="C219" i="1"/>
  <c r="H219" i="1" s="1"/>
  <c r="K218" i="1"/>
  <c r="J218" i="1"/>
  <c r="I218" i="1"/>
  <c r="K217" i="1"/>
  <c r="J217" i="1"/>
  <c r="I217" i="1"/>
  <c r="K216" i="1"/>
  <c r="J216" i="1"/>
  <c r="I216" i="1"/>
  <c r="H216" i="1"/>
  <c r="K215" i="1"/>
  <c r="J215" i="1"/>
  <c r="I215" i="1"/>
  <c r="C215" i="1"/>
  <c r="H215" i="1" s="1"/>
  <c r="K214" i="1"/>
  <c r="J214" i="1"/>
  <c r="I214" i="1"/>
  <c r="C214" i="1"/>
  <c r="H214" i="1" s="1"/>
  <c r="K213" i="1"/>
  <c r="J213" i="1"/>
  <c r="I213" i="1"/>
  <c r="H213" i="1"/>
  <c r="K212" i="1"/>
  <c r="J212" i="1"/>
  <c r="I212" i="1"/>
  <c r="C212" i="1"/>
  <c r="H212" i="1" s="1"/>
  <c r="K211" i="1"/>
  <c r="J211" i="1"/>
  <c r="I211" i="1"/>
  <c r="C211" i="1"/>
  <c r="C210" i="1" s="1"/>
  <c r="K210" i="1"/>
  <c r="J210" i="1"/>
  <c r="I210" i="1"/>
  <c r="K208" i="1"/>
  <c r="J208" i="1"/>
  <c r="I208" i="1"/>
  <c r="K206" i="1"/>
  <c r="J206" i="1"/>
  <c r="I206" i="1"/>
  <c r="H206" i="1"/>
  <c r="K205" i="1"/>
  <c r="J205" i="1"/>
  <c r="I205" i="1"/>
  <c r="H205" i="1"/>
  <c r="K204" i="1"/>
  <c r="J204" i="1"/>
  <c r="I204" i="1"/>
  <c r="C204" i="1"/>
  <c r="H204" i="1" s="1"/>
  <c r="K203" i="1"/>
  <c r="J203" i="1"/>
  <c r="I203" i="1"/>
  <c r="C203" i="1"/>
  <c r="H203" i="1" s="1"/>
  <c r="K202" i="1"/>
  <c r="J202" i="1"/>
  <c r="I202" i="1"/>
  <c r="C202" i="1"/>
  <c r="H202" i="1" s="1"/>
  <c r="K201" i="1"/>
  <c r="J201" i="1"/>
  <c r="I201" i="1"/>
  <c r="H201" i="1"/>
  <c r="K200" i="1"/>
  <c r="J200" i="1"/>
  <c r="I200" i="1"/>
  <c r="H200" i="1"/>
  <c r="K199" i="1"/>
  <c r="J199" i="1"/>
  <c r="I199" i="1"/>
  <c r="C199" i="1"/>
  <c r="H199" i="1" s="1"/>
  <c r="K198" i="1"/>
  <c r="J198" i="1"/>
  <c r="I198" i="1"/>
  <c r="K197" i="1"/>
  <c r="J197" i="1"/>
  <c r="I197" i="1"/>
  <c r="K196" i="1"/>
  <c r="J196" i="1"/>
  <c r="I196" i="1"/>
  <c r="H196" i="1"/>
  <c r="K195" i="1"/>
  <c r="J195" i="1"/>
  <c r="I195" i="1"/>
  <c r="H195" i="1"/>
  <c r="H194" i="1"/>
  <c r="K193" i="1"/>
  <c r="J193" i="1"/>
  <c r="I193" i="1"/>
  <c r="H193" i="1"/>
  <c r="K192" i="1"/>
  <c r="J192" i="1"/>
  <c r="I192" i="1"/>
  <c r="H192" i="1"/>
  <c r="K191" i="1"/>
  <c r="J191" i="1"/>
  <c r="I191" i="1"/>
  <c r="H191" i="1"/>
  <c r="K190" i="1"/>
  <c r="J190" i="1"/>
  <c r="I190" i="1"/>
  <c r="C190" i="1"/>
  <c r="H190" i="1" s="1"/>
  <c r="K189" i="1"/>
  <c r="J189" i="1"/>
  <c r="I189" i="1"/>
  <c r="H189" i="1"/>
  <c r="H188" i="1"/>
  <c r="K187" i="1"/>
  <c r="J187" i="1"/>
  <c r="I187" i="1"/>
  <c r="H187" i="1"/>
  <c r="J186" i="1"/>
  <c r="I186" i="1"/>
  <c r="H186" i="1"/>
  <c r="K185" i="1"/>
  <c r="J185" i="1"/>
  <c r="I185" i="1"/>
  <c r="H185" i="1"/>
  <c r="K184" i="1"/>
  <c r="J184" i="1"/>
  <c r="I184" i="1"/>
  <c r="H184" i="1"/>
  <c r="H183" i="1"/>
  <c r="K182" i="1"/>
  <c r="J182" i="1"/>
  <c r="I182" i="1"/>
  <c r="H182" i="1"/>
  <c r="H181" i="1"/>
  <c r="I180" i="1"/>
  <c r="H180" i="1"/>
  <c r="K179" i="1"/>
  <c r="J179" i="1"/>
  <c r="I179" i="1"/>
  <c r="C179" i="1"/>
  <c r="C178" i="1" s="1"/>
  <c r="H178" i="1" s="1"/>
  <c r="K178" i="1"/>
  <c r="J178" i="1"/>
  <c r="I178" i="1"/>
  <c r="I177" i="1"/>
  <c r="H177" i="1"/>
  <c r="I176" i="1"/>
  <c r="H176" i="1"/>
  <c r="J175" i="1"/>
  <c r="I175" i="1"/>
  <c r="H175" i="1"/>
  <c r="J174" i="1"/>
  <c r="I174" i="1"/>
  <c r="H174" i="1"/>
  <c r="K173" i="1"/>
  <c r="J173" i="1"/>
  <c r="I173" i="1"/>
  <c r="H173" i="1"/>
  <c r="K172" i="1"/>
  <c r="J172" i="1"/>
  <c r="I172" i="1"/>
  <c r="C172" i="1"/>
  <c r="C171" i="1" s="1"/>
  <c r="K171" i="1"/>
  <c r="J171" i="1"/>
  <c r="I171" i="1"/>
  <c r="K170" i="1"/>
  <c r="J170" i="1"/>
  <c r="I170" i="1"/>
  <c r="K169" i="1"/>
  <c r="J169" i="1"/>
  <c r="I169" i="1"/>
  <c r="H169" i="1"/>
  <c r="H168" i="1"/>
  <c r="K167" i="1"/>
  <c r="J167" i="1"/>
  <c r="I167" i="1"/>
  <c r="C167" i="1"/>
  <c r="C166" i="1" s="1"/>
  <c r="H166" i="1" s="1"/>
  <c r="K166" i="1"/>
  <c r="J166" i="1"/>
  <c r="I166" i="1"/>
  <c r="I165" i="1"/>
  <c r="H165" i="1"/>
  <c r="I164" i="1"/>
  <c r="C164" i="1"/>
  <c r="H164" i="1" s="1"/>
  <c r="K163" i="1"/>
  <c r="J163" i="1"/>
  <c r="I163" i="1"/>
  <c r="H163" i="1"/>
  <c r="J162" i="1"/>
  <c r="I162" i="1"/>
  <c r="H162" i="1"/>
  <c r="K161" i="1"/>
  <c r="J161" i="1"/>
  <c r="I161" i="1"/>
  <c r="H161" i="1"/>
  <c r="J160" i="1"/>
  <c r="I160" i="1"/>
  <c r="H160" i="1"/>
  <c r="H159" i="1"/>
  <c r="K158" i="1"/>
  <c r="J158" i="1"/>
  <c r="I158" i="1"/>
  <c r="H158" i="1"/>
  <c r="H157" i="1"/>
  <c r="K156" i="1"/>
  <c r="J156" i="1"/>
  <c r="I156" i="1"/>
  <c r="H156" i="1"/>
  <c r="K155" i="1"/>
  <c r="J155" i="1"/>
  <c r="I155" i="1"/>
  <c r="C155" i="1"/>
  <c r="H155" i="1" s="1"/>
  <c r="K154" i="1"/>
  <c r="J154" i="1"/>
  <c r="I154" i="1"/>
  <c r="K153" i="1"/>
  <c r="J153" i="1"/>
  <c r="I153" i="1"/>
  <c r="H153" i="1"/>
  <c r="K152" i="1"/>
  <c r="J152" i="1"/>
  <c r="I152" i="1"/>
  <c r="C152" i="1"/>
  <c r="C151" i="1" s="1"/>
  <c r="K151" i="1"/>
  <c r="J151" i="1"/>
  <c r="I151" i="1"/>
  <c r="K150" i="1"/>
  <c r="J150" i="1"/>
  <c r="I150" i="1"/>
  <c r="K148" i="1"/>
  <c r="J148" i="1"/>
  <c r="I148" i="1"/>
  <c r="H146" i="1"/>
  <c r="C145" i="1"/>
  <c r="H145" i="1" s="1"/>
  <c r="K144" i="1"/>
  <c r="J144" i="1"/>
  <c r="I144" i="1"/>
  <c r="H144" i="1"/>
  <c r="K143" i="1"/>
  <c r="J143" i="1"/>
  <c r="I143" i="1"/>
  <c r="C143" i="1"/>
  <c r="H143" i="1" s="1"/>
  <c r="K142" i="1"/>
  <c r="J142" i="1"/>
  <c r="I142" i="1"/>
  <c r="H141" i="1"/>
  <c r="C140" i="1"/>
  <c r="H140" i="1" s="1"/>
  <c r="H139" i="1"/>
  <c r="K138" i="1"/>
  <c r="J138" i="1"/>
  <c r="I138" i="1"/>
  <c r="H138" i="1"/>
  <c r="K137" i="1"/>
  <c r="J137" i="1"/>
  <c r="I137" i="1"/>
  <c r="C137" i="1"/>
  <c r="H137" i="1" s="1"/>
  <c r="K136" i="1"/>
  <c r="J136" i="1"/>
  <c r="I136" i="1"/>
  <c r="C136" i="1"/>
  <c r="H136" i="1" s="1"/>
  <c r="K134" i="1"/>
  <c r="J134" i="1"/>
  <c r="I134" i="1"/>
  <c r="K132" i="1"/>
  <c r="J132" i="1"/>
  <c r="I132" i="1"/>
  <c r="H132" i="1"/>
  <c r="K131" i="1"/>
  <c r="J131" i="1"/>
  <c r="I131" i="1"/>
  <c r="H131" i="1"/>
  <c r="J130" i="1"/>
  <c r="I130" i="1"/>
  <c r="H130" i="1"/>
  <c r="K129" i="1"/>
  <c r="J129" i="1"/>
  <c r="I129" i="1"/>
  <c r="C129" i="1"/>
  <c r="H129" i="1" s="1"/>
  <c r="H128" i="1"/>
  <c r="H127" i="1"/>
  <c r="K126" i="1"/>
  <c r="J126" i="1"/>
  <c r="I126" i="1"/>
  <c r="H126" i="1"/>
  <c r="K125" i="1"/>
  <c r="J125" i="1"/>
  <c r="I125" i="1"/>
  <c r="H125" i="1"/>
  <c r="K124" i="1"/>
  <c r="J124" i="1"/>
  <c r="I124" i="1"/>
  <c r="H124" i="1"/>
  <c r="H123" i="1"/>
  <c r="K122" i="1"/>
  <c r="J122" i="1"/>
  <c r="I122" i="1"/>
  <c r="H122" i="1"/>
  <c r="K121" i="1"/>
  <c r="J121" i="1"/>
  <c r="I121" i="1"/>
  <c r="H121" i="1"/>
  <c r="K120" i="1"/>
  <c r="J120" i="1"/>
  <c r="I120" i="1"/>
  <c r="C120" i="1"/>
  <c r="H120" i="1" s="1"/>
  <c r="I119" i="1"/>
  <c r="H119" i="1"/>
  <c r="K118" i="1"/>
  <c r="J118" i="1"/>
  <c r="I118" i="1"/>
  <c r="H118" i="1"/>
  <c r="K117" i="1"/>
  <c r="J117" i="1"/>
  <c r="I117" i="1"/>
  <c r="H117" i="1"/>
  <c r="K116" i="1"/>
  <c r="J116" i="1"/>
  <c r="I116" i="1"/>
  <c r="C116" i="1"/>
  <c r="H116" i="1" s="1"/>
  <c r="J115" i="1"/>
  <c r="I115" i="1"/>
  <c r="H115" i="1"/>
  <c r="J114" i="1"/>
  <c r="I114" i="1"/>
  <c r="H114" i="1"/>
  <c r="K113" i="1"/>
  <c r="J113" i="1"/>
  <c r="I113" i="1"/>
  <c r="H113" i="1"/>
  <c r="J112" i="1"/>
  <c r="I112" i="1"/>
  <c r="H112" i="1"/>
  <c r="K111" i="1"/>
  <c r="J111" i="1"/>
  <c r="I111" i="1"/>
  <c r="H111" i="1"/>
  <c r="K110" i="1"/>
  <c r="J110" i="1"/>
  <c r="I110" i="1"/>
  <c r="H110" i="1"/>
  <c r="K109" i="1"/>
  <c r="J109" i="1"/>
  <c r="I109" i="1"/>
  <c r="H109" i="1"/>
  <c r="K108" i="1"/>
  <c r="J108" i="1"/>
  <c r="I108" i="1"/>
  <c r="H108" i="1"/>
  <c r="K107" i="1"/>
  <c r="J107" i="1"/>
  <c r="I107" i="1"/>
  <c r="C107" i="1"/>
  <c r="K106" i="1"/>
  <c r="J106" i="1"/>
  <c r="I106" i="1"/>
  <c r="H105" i="1"/>
  <c r="H104" i="1"/>
  <c r="K103" i="1"/>
  <c r="J103" i="1"/>
  <c r="I103" i="1"/>
  <c r="H103" i="1"/>
  <c r="K102" i="1"/>
  <c r="J102" i="1"/>
  <c r="I102" i="1"/>
  <c r="H102" i="1"/>
  <c r="K101" i="1"/>
  <c r="J101" i="1"/>
  <c r="I101" i="1"/>
  <c r="H101" i="1"/>
  <c r="K100" i="1"/>
  <c r="J100" i="1"/>
  <c r="I100" i="1"/>
  <c r="H100" i="1"/>
  <c r="H99" i="1"/>
  <c r="H98" i="1"/>
  <c r="K97" i="1"/>
  <c r="J97" i="1"/>
  <c r="I97" i="1"/>
  <c r="H97" i="1"/>
  <c r="K96" i="1"/>
  <c r="J96" i="1"/>
  <c r="I96" i="1"/>
  <c r="H96" i="1"/>
  <c r="K95" i="1"/>
  <c r="J95" i="1"/>
  <c r="I95" i="1"/>
  <c r="H95" i="1"/>
  <c r="K94" i="1"/>
  <c r="J94" i="1"/>
  <c r="I94" i="1"/>
  <c r="C94" i="1"/>
  <c r="H94" i="1" s="1"/>
  <c r="K93" i="1"/>
  <c r="J93" i="1"/>
  <c r="I93" i="1"/>
  <c r="H93" i="1"/>
  <c r="K92" i="1"/>
  <c r="J92" i="1"/>
  <c r="I92" i="1"/>
  <c r="C92" i="1"/>
  <c r="H92" i="1" s="1"/>
  <c r="K91" i="1"/>
  <c r="J91" i="1"/>
  <c r="I91" i="1"/>
  <c r="H91" i="1"/>
  <c r="H90" i="1"/>
  <c r="K89" i="1"/>
  <c r="J89" i="1"/>
  <c r="I89" i="1"/>
  <c r="C89" i="1"/>
  <c r="H89" i="1" s="1"/>
  <c r="K88" i="1"/>
  <c r="J88" i="1"/>
  <c r="I88" i="1"/>
  <c r="C88" i="1"/>
  <c r="H88" i="1" s="1"/>
  <c r="K87" i="1"/>
  <c r="J87" i="1"/>
  <c r="I87" i="1"/>
  <c r="K86" i="1"/>
  <c r="J86" i="1"/>
  <c r="I86" i="1"/>
  <c r="H86" i="1"/>
  <c r="K85" i="1"/>
  <c r="J85" i="1"/>
  <c r="I85" i="1"/>
  <c r="C85" i="1"/>
  <c r="H85" i="1" s="1"/>
  <c r="J84" i="1"/>
  <c r="I84" i="1"/>
  <c r="H84" i="1"/>
  <c r="J83" i="1"/>
  <c r="I83" i="1"/>
  <c r="C83" i="1"/>
  <c r="H83" i="1" s="1"/>
  <c r="K82" i="1"/>
  <c r="J82" i="1"/>
  <c r="I82" i="1"/>
  <c r="C82" i="1"/>
  <c r="C81" i="1" s="1"/>
  <c r="K81" i="1"/>
  <c r="J81" i="1"/>
  <c r="I81" i="1"/>
  <c r="I80" i="1"/>
  <c r="H80" i="1"/>
  <c r="I79" i="1"/>
  <c r="C79" i="1"/>
  <c r="H79" i="1" s="1"/>
  <c r="J78" i="1"/>
  <c r="I78" i="1"/>
  <c r="H78" i="1"/>
  <c r="H77" i="1"/>
  <c r="J76" i="1"/>
  <c r="I76" i="1"/>
  <c r="C76" i="1"/>
  <c r="H76" i="1" s="1"/>
  <c r="J75" i="1"/>
  <c r="I75" i="1"/>
  <c r="K74" i="1"/>
  <c r="J74" i="1"/>
  <c r="I74" i="1"/>
  <c r="H74" i="1"/>
  <c r="K73" i="1"/>
  <c r="J73" i="1"/>
  <c r="I73" i="1"/>
  <c r="C73" i="1"/>
  <c r="H73" i="1" s="1"/>
  <c r="K72" i="1"/>
  <c r="J72" i="1"/>
  <c r="I72" i="1"/>
  <c r="C72" i="1"/>
  <c r="K71" i="1"/>
  <c r="J71" i="1"/>
  <c r="I71" i="1"/>
  <c r="K70" i="1"/>
  <c r="J70" i="1"/>
  <c r="I70" i="1"/>
  <c r="H70" i="1"/>
  <c r="K69" i="1"/>
  <c r="J69" i="1"/>
  <c r="I69" i="1"/>
  <c r="C69" i="1"/>
  <c r="H69" i="1" s="1"/>
  <c r="K68" i="1"/>
  <c r="J68" i="1"/>
  <c r="I68" i="1"/>
  <c r="H68" i="1"/>
  <c r="K67" i="1"/>
  <c r="J67" i="1"/>
  <c r="I67" i="1"/>
  <c r="C67" i="1"/>
  <c r="H67" i="1" s="1"/>
  <c r="K66" i="1"/>
  <c r="J66" i="1"/>
  <c r="I66" i="1"/>
  <c r="H66" i="1"/>
  <c r="K65" i="1"/>
  <c r="J65" i="1"/>
  <c r="I65" i="1"/>
  <c r="H65" i="1"/>
  <c r="K64" i="1"/>
  <c r="J64" i="1"/>
  <c r="I64" i="1"/>
  <c r="H64" i="1"/>
  <c r="H63" i="1"/>
  <c r="K62" i="1"/>
  <c r="J62" i="1"/>
  <c r="I62" i="1"/>
  <c r="H62" i="1"/>
  <c r="K61" i="1"/>
  <c r="J61" i="1"/>
  <c r="I61" i="1"/>
  <c r="C61" i="1"/>
  <c r="H61" i="1" s="1"/>
  <c r="K60" i="1"/>
  <c r="J60" i="1"/>
  <c r="I60" i="1"/>
  <c r="H60" i="1"/>
  <c r="K59" i="1"/>
  <c r="J59" i="1"/>
  <c r="I59" i="1"/>
  <c r="C59" i="1"/>
  <c r="H59" i="1" s="1"/>
  <c r="K58" i="1"/>
  <c r="J58" i="1"/>
  <c r="I58" i="1"/>
  <c r="K57" i="1"/>
  <c r="J57" i="1"/>
  <c r="I57" i="1"/>
  <c r="H57" i="1"/>
  <c r="K56" i="1"/>
  <c r="J56" i="1"/>
  <c r="I56" i="1"/>
  <c r="H56" i="1"/>
  <c r="K55" i="1"/>
  <c r="J55" i="1"/>
  <c r="I55" i="1"/>
  <c r="H55" i="1"/>
  <c r="K54" i="1"/>
  <c r="J54" i="1"/>
  <c r="I54" i="1"/>
  <c r="H54" i="1"/>
  <c r="K53" i="1"/>
  <c r="J53" i="1"/>
  <c r="I53" i="1"/>
  <c r="H53" i="1"/>
  <c r="K52" i="1"/>
  <c r="J52" i="1"/>
  <c r="I52" i="1"/>
  <c r="H52" i="1"/>
  <c r="K51" i="1"/>
  <c r="J51" i="1"/>
  <c r="I51" i="1"/>
  <c r="H51" i="1"/>
  <c r="K50" i="1"/>
  <c r="J50" i="1"/>
  <c r="I50" i="1"/>
  <c r="C50" i="1"/>
  <c r="H50" i="1" s="1"/>
  <c r="K49" i="1"/>
  <c r="J49" i="1"/>
  <c r="I49" i="1"/>
  <c r="H49" i="1"/>
  <c r="K48" i="1"/>
  <c r="J48" i="1"/>
  <c r="I48" i="1"/>
  <c r="H48" i="1"/>
  <c r="K47" i="1"/>
  <c r="J47" i="1"/>
  <c r="I47" i="1"/>
  <c r="H47" i="1"/>
  <c r="K46" i="1"/>
  <c r="J46" i="1"/>
  <c r="I46" i="1"/>
  <c r="H46" i="1"/>
  <c r="K45" i="1"/>
  <c r="J45" i="1"/>
  <c r="I45" i="1"/>
  <c r="H45" i="1"/>
  <c r="K44" i="1"/>
  <c r="J44" i="1"/>
  <c r="I44" i="1"/>
  <c r="C44" i="1"/>
  <c r="H44" i="1" s="1"/>
  <c r="I43" i="1"/>
  <c r="H43" i="1"/>
  <c r="K42" i="1"/>
  <c r="J42" i="1"/>
  <c r="I42" i="1"/>
  <c r="H42" i="1"/>
  <c r="K41" i="1"/>
  <c r="J41" i="1"/>
  <c r="I41" i="1"/>
  <c r="H41" i="1"/>
  <c r="K40" i="1"/>
  <c r="J40" i="1"/>
  <c r="I40" i="1"/>
  <c r="H40" i="1"/>
  <c r="K39" i="1"/>
  <c r="J39" i="1"/>
  <c r="I39" i="1"/>
  <c r="H39" i="1"/>
  <c r="K38" i="1"/>
  <c r="J38" i="1"/>
  <c r="I38" i="1"/>
  <c r="H38" i="1"/>
  <c r="K37" i="1"/>
  <c r="J37" i="1"/>
  <c r="I37" i="1"/>
  <c r="H37" i="1"/>
  <c r="K36" i="1"/>
  <c r="J36" i="1"/>
  <c r="I36" i="1"/>
  <c r="H36" i="1"/>
  <c r="K35" i="1"/>
  <c r="J35" i="1"/>
  <c r="I35" i="1"/>
  <c r="H35" i="1"/>
  <c r="H34" i="1"/>
  <c r="K33" i="1"/>
  <c r="J33" i="1"/>
  <c r="I33" i="1"/>
  <c r="H33" i="1"/>
  <c r="K32" i="1"/>
  <c r="J32" i="1"/>
  <c r="I32" i="1"/>
  <c r="H32" i="1"/>
  <c r="K31" i="1"/>
  <c r="J31" i="1"/>
  <c r="I31" i="1"/>
  <c r="H31" i="1"/>
  <c r="K30" i="1"/>
  <c r="J30" i="1"/>
  <c r="I30" i="1"/>
  <c r="C30" i="1"/>
  <c r="H30" i="1" s="1"/>
  <c r="K29" i="1"/>
  <c r="J29" i="1"/>
  <c r="I29" i="1"/>
  <c r="G27" i="1"/>
  <c r="F27" i="1"/>
  <c r="F13" i="1" s="1"/>
  <c r="E27" i="1"/>
  <c r="D27" i="1"/>
  <c r="G26" i="1"/>
  <c r="F26" i="1"/>
  <c r="E26" i="1"/>
  <c r="D26" i="1"/>
  <c r="C26" i="1"/>
  <c r="G25" i="1"/>
  <c r="K25" i="1" s="1"/>
  <c r="F25" i="1"/>
  <c r="E25" i="1"/>
  <c r="D25" i="1"/>
  <c r="G24" i="1"/>
  <c r="K24" i="1" s="1"/>
  <c r="F24" i="1"/>
  <c r="E24" i="1"/>
  <c r="E14" i="1" s="1"/>
  <c r="D24" i="1"/>
  <c r="D14" i="1" s="1"/>
  <c r="G23" i="1"/>
  <c r="K23" i="1" s="1"/>
  <c r="F23" i="1"/>
  <c r="E23" i="1"/>
  <c r="D23" i="1"/>
  <c r="D12" i="1" s="1"/>
  <c r="G20" i="1"/>
  <c r="F20" i="1"/>
  <c r="E20" i="1"/>
  <c r="D20" i="1"/>
  <c r="G19" i="1"/>
  <c r="F19" i="1"/>
  <c r="E19" i="1"/>
  <c r="D19" i="1"/>
  <c r="G18" i="1"/>
  <c r="F18" i="1"/>
  <c r="E18" i="1"/>
  <c r="D18" i="1"/>
  <c r="C18" i="1"/>
  <c r="G17" i="1"/>
  <c r="F17" i="1"/>
  <c r="E17" i="1"/>
  <c r="D17" i="1"/>
  <c r="C17" i="1"/>
  <c r="F16" i="1"/>
  <c r="G15" i="1"/>
  <c r="F15" i="1"/>
  <c r="E15" i="1"/>
  <c r="D15" i="1"/>
  <c r="C15" i="1"/>
  <c r="F14" i="1"/>
  <c r="G13" i="1"/>
  <c r="K13" i="1" s="1"/>
  <c r="E13" i="1"/>
  <c r="D13" i="1"/>
  <c r="F12" i="1"/>
  <c r="E12" i="1"/>
  <c r="G22" i="1" l="1"/>
  <c r="G16" i="1"/>
  <c r="K16" i="1" s="1"/>
  <c r="H179" i="1"/>
  <c r="H152" i="1"/>
  <c r="H167" i="1"/>
  <c r="H172" i="1"/>
  <c r="J12" i="1"/>
  <c r="G14" i="1"/>
  <c r="I23" i="1"/>
  <c r="I25" i="1"/>
  <c r="C29" i="1"/>
  <c r="H29" i="1" s="1"/>
  <c r="J13" i="1"/>
  <c r="C106" i="1"/>
  <c r="H106" i="1" s="1"/>
  <c r="I12" i="1"/>
  <c r="I13" i="1"/>
  <c r="K14" i="1"/>
  <c r="D22" i="1"/>
  <c r="K27" i="1"/>
  <c r="H107" i="1"/>
  <c r="I14" i="1"/>
  <c r="C71" i="1"/>
  <c r="H71" i="1" s="1"/>
  <c r="G12" i="1"/>
  <c r="E16" i="1"/>
  <c r="J16" i="1" s="1"/>
  <c r="J23" i="1"/>
  <c r="J24" i="1"/>
  <c r="J25" i="1"/>
  <c r="I27" i="1"/>
  <c r="C75" i="1"/>
  <c r="H75" i="1" s="1"/>
  <c r="C142" i="1"/>
  <c r="H142" i="1" s="1"/>
  <c r="J14" i="1"/>
  <c r="C25" i="1"/>
  <c r="H25" i="1" s="1"/>
  <c r="H81" i="1"/>
  <c r="H210" i="1"/>
  <c r="H251" i="1"/>
  <c r="C20" i="1"/>
  <c r="H20" i="1" s="1"/>
  <c r="C24" i="1"/>
  <c r="C14" i="1" s="1"/>
  <c r="H14" i="1" s="1"/>
  <c r="H151" i="1"/>
  <c r="C170" i="1"/>
  <c r="H170" i="1" s="1"/>
  <c r="H171" i="1"/>
  <c r="D16" i="1"/>
  <c r="D11" i="1" s="1"/>
  <c r="E22" i="1"/>
  <c r="C222" i="1"/>
  <c r="H222" i="1" s="1"/>
  <c r="C247" i="1"/>
  <c r="H252" i="1"/>
  <c r="F11" i="1"/>
  <c r="F22" i="1"/>
  <c r="C58" i="1"/>
  <c r="H58" i="1" s="1"/>
  <c r="H72" i="1"/>
  <c r="H82" i="1"/>
  <c r="C154" i="1"/>
  <c r="H154" i="1" s="1"/>
  <c r="C198" i="1"/>
  <c r="H211" i="1"/>
  <c r="C218" i="1"/>
  <c r="C230" i="1"/>
  <c r="H230" i="1" s="1"/>
  <c r="I24" i="1"/>
  <c r="J27" i="1"/>
  <c r="C23" i="1" l="1"/>
  <c r="H23" i="1" s="1"/>
  <c r="C134" i="1"/>
  <c r="H134" i="1" s="1"/>
  <c r="I22" i="1"/>
  <c r="C87" i="1"/>
  <c r="J22" i="1"/>
  <c r="E11" i="1"/>
  <c r="I11" i="1" s="1"/>
  <c r="I16" i="1"/>
  <c r="K12" i="1"/>
  <c r="G11" i="1"/>
  <c r="K11" i="1" s="1"/>
  <c r="J11" i="1"/>
  <c r="C150" i="1"/>
  <c r="H24" i="1"/>
  <c r="K22" i="1"/>
  <c r="H218" i="1"/>
  <c r="C217" i="1"/>
  <c r="C27" i="1"/>
  <c r="H87" i="1"/>
  <c r="C246" i="1"/>
  <c r="H247" i="1"/>
  <c r="H198" i="1"/>
  <c r="C197" i="1"/>
  <c r="H197" i="1" s="1"/>
  <c r="C22" i="1"/>
  <c r="H22" i="1" s="1"/>
  <c r="C16" i="1" l="1"/>
  <c r="H16" i="1" s="1"/>
  <c r="H246" i="1"/>
  <c r="C19" i="1"/>
  <c r="H19" i="1" s="1"/>
  <c r="C244" i="1"/>
  <c r="H244" i="1" s="1"/>
  <c r="H217" i="1"/>
  <c r="C208" i="1"/>
  <c r="H208" i="1" s="1"/>
  <c r="H150" i="1"/>
  <c r="C148" i="1"/>
  <c r="H148" i="1" s="1"/>
  <c r="C12" i="1"/>
  <c r="C13" i="1"/>
  <c r="H13" i="1" s="1"/>
  <c r="H27" i="1"/>
  <c r="C11" i="1" l="1"/>
  <c r="H11" i="1" s="1"/>
  <c r="H12" i="1"/>
</calcChain>
</file>

<file path=xl/sharedStrings.xml><?xml version="1.0" encoding="utf-8"?>
<sst xmlns="http://schemas.openxmlformats.org/spreadsheetml/2006/main" count="491" uniqueCount="476">
  <si>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</si>
  <si>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</si>
  <si>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</si>
  <si>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</si>
  <si>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</si>
  <si>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</si>
  <si>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</si>
  <si>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</si>
  <si>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</si>
  <si>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</si>
  <si>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</si>
  <si>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</si>
  <si>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</si>
  <si>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APROPI</t>
  </si>
  <si>
    <t>COMP/CDP</t>
  </si>
  <si>
    <t>OBLIG/COM</t>
  </si>
  <si>
    <t>PAGOS/OBLIG</t>
  </si>
  <si>
    <t>4/3</t>
  </si>
  <si>
    <t>5/4</t>
  </si>
  <si>
    <t>6/5</t>
  </si>
  <si>
    <t>7/6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</si>
  <si>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</si>
  <si>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</si>
  <si>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</si>
  <si>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</si>
  <si>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</si>
  <si>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</si>
  <si>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</si>
  <si>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</si>
  <si>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</si>
  <si>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</si>
  <si>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</si>
  <si>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</si>
  <si>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</si>
  <si>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</si>
  <si>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</si>
  <si>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</si>
  <si>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</si>
  <si>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</si>
  <si>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</si>
  <si>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2</t>
  </si>
  <si>
    <t>FUNCIONAMIENTO</t>
  </si>
  <si>
    <t>210</t>
  </si>
  <si>
    <t>FUNCIONAMIENTO - NACIÓN</t>
  </si>
  <si>
    <t>215</t>
  </si>
  <si>
    <t>FUNCIONAMINETO - RECURSOS DEL BALANCE</t>
  </si>
  <si>
    <t>250</t>
  </si>
  <si>
    <t>FUNCIONAMIENTO ESTAMPILLAS</t>
  </si>
  <si>
    <t>260</t>
  </si>
  <si>
    <t>BIENESTAR ESTUDIANTIL - ESTAMPILLA LEY 1697 DE 2013</t>
  </si>
  <si>
    <t>290</t>
  </si>
  <si>
    <t>FUNCIONAMIENTO - PROPIOS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</si>
  <si>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</si>
  <si>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</si>
  <si>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</si>
  <si>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</si>
  <si>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</si>
  <si>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</si>
  <si>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</si>
  <si>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</si>
  <si>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</si>
  <si>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</si>
  <si>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</si>
  <si>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</si>
  <si>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</si>
  <si>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</si>
  <si>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</si>
  <si>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</si>
  <si>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</si>
  <si>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</si>
  <si>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</si>
  <si>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</si>
  <si>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</si>
  <si>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</si>
  <si>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</si>
  <si>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</si>
  <si>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</si>
  <si>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</si>
  <si>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</si>
  <si>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</si>
  <si>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2105117</t>
  </si>
  <si>
    <t>Concurso Docente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</si>
  <si>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</si>
  <si>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</si>
  <si>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</si>
  <si>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</si>
  <si>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</si>
  <si>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</si>
  <si>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</si>
  <si>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</si>
  <si>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</si>
  <si>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</si>
  <si>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</si>
  <si>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</si>
  <si>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</si>
  <si>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</si>
  <si>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</si>
  <si>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</si>
  <si>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</si>
  <si>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</si>
  <si>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</si>
  <si>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</si>
  <si>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</si>
  <si>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</si>
  <si>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</si>
  <si>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</si>
  <si>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</si>
  <si>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</si>
  <si>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</si>
  <si>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</si>
  <si>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</si>
  <si>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</si>
  <si>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</si>
  <si>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</si>
  <si>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</si>
  <si>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</si>
  <si>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</si>
  <si>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</si>
  <si>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</si>
  <si>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</si>
  <si>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</si>
  <si>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</si>
  <si>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</si>
  <si>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</si>
  <si>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</si>
  <si>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</si>
  <si>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2106212</t>
  </si>
  <si>
    <t>Seguros y pólizas</t>
  </si>
  <si>
    <t>21063</t>
  </si>
  <si>
    <t>Bienestar Institucional - Nación</t>
  </si>
  <si>
    <t>2106301</t>
  </si>
  <si>
    <t>Programas de bienestar</t>
  </si>
  <si>
    <t>21064</t>
  </si>
  <si>
    <t>Otros gastos generales - Nación</t>
  </si>
  <si>
    <t>2106402</t>
  </si>
  <si>
    <t>Prácticas académicas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</si>
  <si>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</si>
  <si>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</si>
  <si>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</si>
  <si>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</si>
  <si>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</si>
  <si>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</si>
  <si>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2156</t>
  </si>
  <si>
    <t>GASTOS GENERALES - RECURSOS DEL BALANCE</t>
  </si>
  <si>
    <t>21562</t>
  </si>
  <si>
    <t>ADQUISICION DE SERVICIOS-RECURSOS DEL BALANCE</t>
  </si>
  <si>
    <t>2156210</t>
  </si>
  <si>
    <t>FINANCIACION DEL DEFICIT FINANCIERO</t>
  </si>
  <si>
    <t>2156214</t>
  </si>
  <si>
    <t>MANTENIMIENTO DE INFRAESTRUCTURA FISICA- REC. ESTAMPILLA REC. DEL BALANCE</t>
  </si>
  <si>
    <t>21563</t>
  </si>
  <si>
    <t>BIENESTAR UNIVERSITARIO - RECURSOS DEL BALANCE</t>
  </si>
  <si>
    <t>2156304</t>
  </si>
  <si>
    <t>Programas de Bienestar-  Rec de estampillas - Recursos de Balance</t>
  </si>
  <si>
    <t>2506</t>
  </si>
  <si>
    <t>GASTOS GENERALES - ESTAMPILLA DEPARTAMENTAL</t>
  </si>
  <si>
    <t>25062</t>
  </si>
  <si>
    <t>Adquisición de servicios - Estampilla departamental</t>
  </si>
  <si>
    <t>2506214</t>
  </si>
  <si>
    <t>Mantenimiento de infraestructura física</t>
  </si>
  <si>
    <t>25064</t>
  </si>
  <si>
    <t>OTROS GASTOS GENERALES-ESTAMPILLA DEPARTAMENTAL</t>
  </si>
  <si>
    <t>2506412</t>
  </si>
  <si>
    <t>EXTENSION DE PROGRAMAS A LOS MUNICIPIOS</t>
  </si>
  <si>
    <t>2905</t>
  </si>
  <si>
    <t>GASTOS DE PERSONAL - PROPIOS</t>
  </si>
  <si>
    <t>29051</t>
  </si>
  <si>
    <t>Servicios personales asociados a la nómina - Planta (Propios)</t>
  </si>
  <si>
    <t>2905101</t>
  </si>
  <si>
    <t>2905106</t>
  </si>
  <si>
    <t>Prima de vacaciones</t>
  </si>
  <si>
    <t>29052</t>
  </si>
  <si>
    <t>Contribuciones inherentes a la nómina - Planta (Propios)</t>
  </si>
  <si>
    <t>2905205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</si>
  <si>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</si>
  <si>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</si>
  <si>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</si>
  <si>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</si>
  <si>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</si>
  <si>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</si>
  <si>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</si>
  <si>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</si>
  <si>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</si>
  <si>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</si>
  <si>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2905307</t>
  </si>
  <si>
    <t>Aguinaldos navideños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</si>
  <si>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</si>
  <si>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</si>
  <si>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</si>
  <si>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</si>
  <si>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</si>
  <si>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</si>
  <si>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</si>
  <si>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</si>
  <si>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</si>
  <si>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</si>
  <si>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</si>
  <si>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</si>
  <si>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</si>
  <si>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</si>
  <si>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</si>
  <si>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</si>
  <si>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</si>
  <si>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Mantenimiento de vehículos, maquinaria y equipos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</si>
  <si>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</si>
  <si>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</si>
  <si>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</si>
  <si>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</si>
  <si>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</si>
  <si>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</si>
  <si>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</si>
  <si>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</si>
  <si>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</si>
  <si>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</si>
  <si>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2906211</t>
  </si>
  <si>
    <t>Comunicaciones y transporte de archivo</t>
  </si>
  <si>
    <t>2906212</t>
  </si>
  <si>
    <t>29063</t>
  </si>
  <si>
    <t>Bienestar Institucional - Propios</t>
  </si>
  <si>
    <t>2906301</t>
  </si>
  <si>
    <t>2906302</t>
  </si>
  <si>
    <t>Plan padrino</t>
  </si>
  <si>
    <t>2906303</t>
  </si>
  <si>
    <t>Bienestar Laboral</t>
  </si>
  <si>
    <t>29064</t>
  </si>
  <si>
    <t>Otros gastos generales - Propios</t>
  </si>
  <si>
    <t>2906401</t>
  </si>
  <si>
    <t>Impuestos y multas</t>
  </si>
  <si>
    <t>2906404</t>
  </si>
  <si>
    <t>Afiliaciones, suscripciones y aportes</t>
  </si>
  <si>
    <t>2906405</t>
  </si>
  <si>
    <t>Servicios financieros</t>
  </si>
  <si>
    <t>2906407</t>
  </si>
  <si>
    <t>Sentencias y conciliaciones</t>
  </si>
  <si>
    <t>2906408</t>
  </si>
  <si>
    <t>Funcionamiento del consejo superior</t>
  </si>
  <si>
    <t>2906409</t>
  </si>
  <si>
    <t>Otros gastos generales no clasificados</t>
  </si>
  <si>
    <t>2906413</t>
  </si>
  <si>
    <t>PROYECTOS EXCEDENTES DE COOPERATIVAS</t>
  </si>
  <si>
    <t>2906415</t>
  </si>
  <si>
    <t>CAPACITACION DOCENTE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</si>
  <si>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</si>
  <si>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</si>
  <si>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</si>
  <si>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</si>
  <si>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</si>
  <si>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</si>
  <si>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</si>
  <si>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</si>
  <si>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</si>
  <si>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</si>
  <si>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</si>
  <si>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</si>
  <si>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</si>
  <si>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</si>
  <si>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</si>
  <si>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</si>
  <si>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310103</t>
  </si>
  <si>
    <t>CONCURRENCIAS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</si>
  <si>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</si>
  <si>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</si>
  <si>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</si>
  <si>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</si>
  <si>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</si>
  <si>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</si>
  <si>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</si>
  <si>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315103</t>
  </si>
  <si>
    <t>Pensionados Docentes y no Docentes-Rec nación- Rec. Balance</t>
  </si>
  <si>
    <t>3152</t>
  </si>
  <si>
    <t>TRANSFERENCIA SECTOR PUBLICO</t>
  </si>
  <si>
    <t>315203</t>
  </si>
  <si>
    <t>CONTRALORIA TRANSFERENCIA SECTOR PUBLICO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</si>
  <si>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</si>
  <si>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</si>
  <si>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</si>
  <si>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</si>
  <si>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</si>
  <si>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</si>
  <si>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</si>
  <si>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</si>
  <si>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</si>
  <si>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</si>
  <si>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</si>
  <si>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</si>
  <si>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</si>
  <si>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</si>
  <si>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</si>
  <si>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</si>
  <si>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</si>
  <si>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</si>
  <si>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</si>
  <si>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</si>
  <si>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</si>
  <si>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</si>
  <si>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</si>
  <si>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</si>
  <si>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</si>
  <si>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</si>
  <si>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4104108</t>
  </si>
  <si>
    <t>Intercambio científico</t>
  </si>
  <si>
    <t>4104109</t>
  </si>
  <si>
    <t>GESTION DE INVESTIGACION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</si>
  <si>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</si>
  <si>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</si>
  <si>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</si>
  <si>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</si>
  <si>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</si>
  <si>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</si>
  <si>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</si>
  <si>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</si>
  <si>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</si>
  <si>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</si>
  <si>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</si>
  <si>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</si>
  <si>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</si>
  <si>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</si>
  <si>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</si>
  <si>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</si>
  <si>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</si>
  <si>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</si>
  <si>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</si>
  <si>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</si>
  <si>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</si>
  <si>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</si>
  <si>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</si>
  <si>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</si>
  <si>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</si>
  <si>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</si>
  <si>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4153108</t>
  </si>
  <si>
    <t>RECURSOS PARA PROYECTOS Y CONVENIOS DE INVESTIGACIÓN - CREE</t>
  </si>
  <si>
    <t>4154</t>
  </si>
  <si>
    <t>FONDO DE INVESTIGACIÓN - NACIÓN-RECURSOS DE BALANCE</t>
  </si>
  <si>
    <t>41541</t>
  </si>
  <si>
    <t>RECURSOS ACTIVIDADES DE INVESTIGACIÓN</t>
  </si>
  <si>
    <t>4154101</t>
  </si>
  <si>
    <t>ASISTENCIA  A EVENTOS CIENTIFICOS</t>
  </si>
  <si>
    <t>4154102</t>
  </si>
  <si>
    <t>REALIZACION DE EVENTOS CIENTIFICOS</t>
  </si>
  <si>
    <t>4154103</t>
  </si>
  <si>
    <t>EDICION Y PUBLICACION CIENTIFICA</t>
  </si>
  <si>
    <t>4154104</t>
  </si>
  <si>
    <t>JOVENES INVESTIGADORES Y SEMILLEROS DE INVESTIGACION</t>
  </si>
  <si>
    <t>4154105</t>
  </si>
  <si>
    <t>BASES DE DATOS Y PLATAFORMA DE INVESTIGACIÓN</t>
  </si>
  <si>
    <t>4154106</t>
  </si>
  <si>
    <t>MOVILIDAD ESTUDIANTIL NACIONAL E INTERNACIONAL</t>
  </si>
  <si>
    <t>4154107</t>
  </si>
  <si>
    <t>INTERCAMBIO CIENTIFICO</t>
  </si>
  <si>
    <t>4154108</t>
  </si>
  <si>
    <t>GESTION DE INVESTIGACIÓN</t>
  </si>
  <si>
    <t>41542</t>
  </si>
  <si>
    <t>PROYECTOS Y CONVENIOS DE INVESTIGACION - REC. DEL BALANCE</t>
  </si>
  <si>
    <t>41544</t>
  </si>
  <si>
    <t>FONDO DE INVESTIGACION RECURSOS DEL BALANCE</t>
  </si>
  <si>
    <t>4155</t>
  </si>
  <si>
    <t>Fondo de Extensión-Rec. Del Balance</t>
  </si>
  <si>
    <t>41551</t>
  </si>
  <si>
    <t>PROYECTOS DE EXTENSION - RECURSOS NACION - VIGENCIAS ANTERIORES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</si>
  <si>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</si>
  <si>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</si>
  <si>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</si>
  <si>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</si>
  <si>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</si>
  <si>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</si>
  <si>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41558</t>
  </si>
  <si>
    <t>APOYO A LA GESTION DE EXTENSION</t>
  </si>
  <si>
    <t>4155801</t>
  </si>
  <si>
    <t>APOYO 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</si>
  <si>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</si>
  <si>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</si>
  <si>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</si>
  <si>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</si>
  <si>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</si>
  <si>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</si>
  <si>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</si>
  <si>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</si>
  <si>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</si>
  <si>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</si>
  <si>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</si>
  <si>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</si>
  <si>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</si>
  <si>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</si>
  <si>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4905178</t>
  </si>
  <si>
    <t>CONTRATO INTERADMINISTRATIVO  MINSALUD - UNICOR N°1097-2019</t>
  </si>
  <si>
    <t>4905179</t>
  </si>
  <si>
    <t>CONTRATO N° 336-2019 SINCHI -UNICOR</t>
  </si>
  <si>
    <t>5</t>
  </si>
  <si>
    <t>PRODUCCIÓN Y COMERCIALIZACIÓN DE BIENES Y SERVICIOS</t>
  </si>
  <si>
    <t>515</t>
  </si>
  <si>
    <t>PRODUCCION Y COMERCIALIZACION DE BIENES Y SERVICIOS - REC. DEL BALANCE</t>
  </si>
  <si>
    <t>5152</t>
  </si>
  <si>
    <t>FORMACION AVANZADA - REC. DEL BALANCE</t>
  </si>
  <si>
    <t>51521</t>
  </si>
  <si>
    <t>POSTGRADOS - REC DEL BALANCE</t>
  </si>
  <si>
    <t>5152102</t>
  </si>
  <si>
    <t>PROGRAMA SUE</t>
  </si>
  <si>
    <t>5153</t>
  </si>
  <si>
    <t>SERVICIOS DE EXTENSION</t>
  </si>
  <si>
    <t>51531</t>
  </si>
  <si>
    <t>SERVICIOS TECNOLOGICOS</t>
  </si>
  <si>
    <t>5153102</t>
  </si>
  <si>
    <t>IRAGUA</t>
  </si>
  <si>
    <t>590</t>
  </si>
  <si>
    <t>PRODUCCIÓN Y COMERCIALIZACIÓN DE BIENES Y SERVICIOS-PROPIOS</t>
  </si>
  <si>
    <t>5901</t>
  </si>
  <si>
    <t>FONDOS ESPECIALES</t>
  </si>
  <si>
    <t>59011</t>
  </si>
  <si>
    <t>UNIDAD ADMINISTRATIVA ESPECIAL DE SALUD</t>
  </si>
  <si>
    <t>5901101</t>
  </si>
  <si>
    <t>Servicios de Salud</t>
  </si>
  <si>
    <t>5901102</t>
  </si>
  <si>
    <t>FONDO DE CONTINGENCIAS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</si>
  <si>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</si>
  <si>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</si>
  <si>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</si>
  <si>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</si>
  <si>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</si>
  <si>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</si>
  <si>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</si>
  <si>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</si>
  <si>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</si>
  <si>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</si>
  <si>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</si>
  <si>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</si>
  <si>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</si>
  <si>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</si>
  <si>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</si>
  <si>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</si>
  <si>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</si>
  <si>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</si>
  <si>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</si>
  <si>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</si>
  <si>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</si>
  <si>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</si>
  <si>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</si>
  <si>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</si>
  <si>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</si>
  <si>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</si>
  <si>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</si>
  <si>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</si>
  <si>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</si>
  <si>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</si>
  <si>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</si>
  <si>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</si>
  <si>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</si>
  <si>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</si>
  <si>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</si>
  <si>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</si>
  <si>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</si>
  <si>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</si>
  <si>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</si>
  <si>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5903204</t>
  </si>
  <si>
    <t>Tienda universitaria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</si>
  <si>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</si>
  <si>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</si>
  <si>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</si>
  <si>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</si>
  <si>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</si>
  <si>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</si>
  <si>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</si>
  <si>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</si>
  <si>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</si>
  <si>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</si>
  <si>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</si>
  <si>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</si>
  <si>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</si>
  <si>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</si>
  <si>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</si>
  <si>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9401101</t>
  </si>
  <si>
    <t>PROYECTO FORMACIÓN TALENTO HUMANO BPIN 201900010032</t>
  </si>
  <si>
    <t xml:space="preserve">                        DEL 01 DE MARZO AL 31 DE MARZO DE 2020</t>
  </si>
  <si>
    <t>ANDRES MENDOZA VERGARA</t>
  </si>
  <si>
    <t>Profesional Especializado Division de Asuntos Financieros - Seccion Presupuesto</t>
  </si>
  <si>
    <t xml:space="preserve">Esta información se publica atendiendo a la Ley 1712 de 2014, "Por medio de la cual se Crea la ley de Transparencia y del derecho de acceso </t>
  </si>
  <si>
    <t>a la Información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</si>
</sst>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000000"/>
      <name val="Arial"/>
      <family val="2"/>
    </font>
    <font>
      <b/>
      <sz val="8"/>
      <color theme="9" tint="-0.249977111117893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b/>
      <u/>
      <sz val="8"/>
      <name val="Arial"/>
      <family val="2"/>
    </font>
    <font>
      <sz val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1" xfId="1" applyFont="1" applyFill="1" applyBorder="1"/>
    <xf numFmtId="0" fontId="5" fillId="0" borderId="0" xfId="0" applyFont="1"/>
    <xf numFmtId="0" fontId="2" fillId="0" borderId="4" xfId="1" applyFont="1" applyFill="1" applyBorder="1"/>
    <xf numFmtId="10" fontId="3" fillId="0" borderId="13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>
      <alignment horizontal="center" vertical="center" wrapText="1"/>
    </xf>
    <xf numFmtId="4" fontId="3" fillId="0" borderId="14" xfId="1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7" fillId="0" borderId="0" xfId="1" applyFont="1" applyFill="1" applyBorder="1" applyAlignment="1">
      <alignment horizontal="left" vertical="center" wrapText="1"/>
    </xf>
    <xf numFmtId="0" fontId="7" fillId="0" borderId="4" xfId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center" vertical="top" wrapText="1"/>
    </xf>
    <xf numFmtId="3" fontId="3" fillId="0" borderId="11" xfId="1" applyNumberFormat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center" vertical="top"/>
    </xf>
    <xf numFmtId="0" fontId="10" fillId="0" borderId="4" xfId="0" applyFont="1" applyFill="1" applyBorder="1"/>
    <xf numFmtId="0" fontId="10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wrapText="1"/>
    </xf>
    <xf numFmtId="3" fontId="11" fillId="0" borderId="0" xfId="0" applyNumberFormat="1" applyFont="1" applyFill="1" applyBorder="1" applyAlignment="1">
      <alignment horizontal="center" vertical="top" wrapText="1"/>
    </xf>
    <xf numFmtId="0" fontId="12" fillId="0" borderId="4" xfId="0" applyFont="1" applyBorder="1"/>
    <xf numFmtId="0" fontId="10" fillId="0" borderId="0" xfId="0" applyFont="1" applyFill="1" applyBorder="1"/>
    <xf numFmtId="0" fontId="5" fillId="0" borderId="0" xfId="0" applyFont="1" applyBorder="1"/>
    <xf numFmtId="0" fontId="5" fillId="0" borderId="4" xfId="0" applyFont="1" applyFill="1" applyBorder="1"/>
    <xf numFmtId="0" fontId="5" fillId="0" borderId="4" xfId="0" applyFont="1" applyBorder="1"/>
    <xf numFmtId="0" fontId="3" fillId="0" borderId="13" xfId="1" applyFont="1" applyFill="1" applyBorder="1" applyAlignment="1">
      <alignment horizontal="center" vertical="top" wrapText="1"/>
    </xf>
    <xf numFmtId="49" fontId="3" fillId="0" borderId="13" xfId="1" applyNumberFormat="1" applyFont="1" applyFill="1" applyBorder="1" applyAlignment="1">
      <alignment horizontal="center" vertical="top" wrapText="1"/>
    </xf>
    <xf numFmtId="0" fontId="5" fillId="0" borderId="1" xfId="0" applyFont="1" applyBorder="1"/>
    <xf numFmtId="0" fontId="5" fillId="0" borderId="2" xfId="0" applyFont="1" applyBorder="1"/>
    <xf numFmtId="3" fontId="5" fillId="0" borderId="2" xfId="0" applyNumberFormat="1" applyFont="1" applyBorder="1" applyAlignment="1">
      <alignment vertical="top"/>
    </xf>
    <xf numFmtId="0" fontId="5" fillId="0" borderId="3" xfId="0" applyFont="1" applyBorder="1"/>
    <xf numFmtId="3" fontId="7" fillId="0" borderId="0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/>
    </xf>
    <xf numFmtId="2" fontId="9" fillId="0" borderId="7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3" fontId="5" fillId="0" borderId="3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2" fontId="7" fillId="0" borderId="7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vertical="center"/>
    </xf>
    <xf numFmtId="2" fontId="9" fillId="0" borderId="2" xfId="0" applyNumberFormat="1" applyFont="1" applyBorder="1" applyAlignment="1">
      <alignment vertical="center"/>
    </xf>
    <xf numFmtId="3" fontId="9" fillId="0" borderId="3" xfId="0" applyNumberFormat="1" applyFont="1" applyBorder="1" applyAlignment="1">
      <alignment vertical="center"/>
    </xf>
    <xf numFmtId="3" fontId="5" fillId="0" borderId="8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vertical="center"/>
    </xf>
    <xf numFmtId="2" fontId="7" fillId="0" borderId="2" xfId="0" applyNumberFormat="1" applyFont="1" applyBorder="1" applyAlignment="1">
      <alignment vertical="center"/>
    </xf>
    <xf numFmtId="2" fontId="7" fillId="0" borderId="3" xfId="0" applyNumberFormat="1" applyFont="1" applyBorder="1" applyAlignment="1">
      <alignment vertical="center"/>
    </xf>
    <xf numFmtId="3" fontId="9" fillId="0" borderId="8" xfId="0" applyNumberFormat="1" applyFont="1" applyBorder="1" applyAlignment="1">
      <alignment vertic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30926</xdr:colOff>
      <xdr:row>0</xdr:row>
      <xdr:rowOff>0</xdr:rowOff>
    </xdr:from>
    <xdr:to>
      <xdr:col>10</xdr:col>
      <xdr:colOff>27091</xdr:colOff>
      <xdr:row>5</xdr:row>
      <xdr:rowOff>142256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07976" y="0"/>
          <a:ext cx="805790" cy="856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30925</xdr:rowOff>
    </xdr:from>
    <xdr:to>
      <xdr:col>1</xdr:col>
      <xdr:colOff>760763</xdr:colOff>
      <xdr:row>5</xdr:row>
      <xdr:rowOff>129886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30925"/>
          <a:ext cx="760763" cy="813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2"/>
  <sheetViews>
    <sheetView tabSelected="1" workbookViewId="0">
      <selection activeCell="O20" sqref="O20"/>
    </sheetView>
  </sheetViews>
  <sheetFormatPr baseColWidth="10" defaultColWidth="18" defaultRowHeight="11.25" x14ac:dyDescent="0.2"/>
  <cols>
    <col min="1" max="1" width="9" style="2" customWidth="1"/>
    <col min="2" max="2" width="23.85546875" style="2" customWidth="1"/>
    <col min="3" max="4" width="12.7109375" style="2" customWidth="1"/>
    <col min="5" max="5" width="13" style="2" customWidth="1"/>
    <col min="6" max="6" width="13.42578125" style="2" customWidth="1"/>
    <col min="7" max="7" width="12.7109375" style="2" customWidth="1"/>
    <col min="8" max="9" width="5.7109375" style="2" customWidth="1"/>
    <col min="10" max="11" width="6.42578125" style="2" customWidth="1"/>
    <col min="12" max="16384" width="18" style="2"/>
  </cols>
  <sheetData>
    <row r="1" spans="1:11" x14ac:dyDescent="0.2">
      <c r="A1" s="1"/>
      <c r="B1" s="19" t="s">
        <v>0</v>
      </c>
      <c r="C1" s="19"/>
      <c r="D1" s="19"/>
      <c r="E1" s="19"/>
      <c r="F1" s="19"/>
      <c r="G1" s="19"/>
      <c r="H1" s="19"/>
      <c r="I1" s="19"/>
      <c r="J1" s="20"/>
      <c r="K1" s="21"/>
    </row>
    <row r="2" spans="1:11" x14ac:dyDescent="0.2">
      <c r="A2" s="3"/>
      <c r="B2" s="26" t="s">
        <v>1</v>
      </c>
      <c r="C2" s="26"/>
      <c r="D2" s="26"/>
      <c r="E2" s="26"/>
      <c r="F2" s="26"/>
      <c r="G2" s="26"/>
      <c r="H2" s="26"/>
      <c r="I2" s="26"/>
      <c r="J2" s="22"/>
      <c r="K2" s="23"/>
    </row>
    <row r="3" spans="1:11" x14ac:dyDescent="0.2">
      <c r="A3" s="3"/>
      <c r="B3" s="26" t="s">
        <v>2</v>
      </c>
      <c r="C3" s="26"/>
      <c r="D3" s="26"/>
      <c r="E3" s="26"/>
      <c r="F3" s="26"/>
      <c r="G3" s="26"/>
      <c r="H3" s="26"/>
      <c r="I3" s="26"/>
      <c r="J3" s="22"/>
      <c r="K3" s="23"/>
    </row>
    <row r="4" spans="1:11" x14ac:dyDescent="0.2">
      <c r="A4" s="3"/>
      <c r="B4" s="26" t="s">
        <v>3</v>
      </c>
      <c r="C4" s="26"/>
      <c r="D4" s="26"/>
      <c r="E4" s="26"/>
      <c r="F4" s="26"/>
      <c r="G4" s="26"/>
      <c r="H4" s="26"/>
      <c r="I4" s="26"/>
      <c r="J4" s="22"/>
      <c r="K4" s="23"/>
    </row>
    <row r="5" spans="1:11" x14ac:dyDescent="0.2">
      <c r="A5" s="3"/>
      <c r="B5" s="26" t="s">
        <v>4</v>
      </c>
      <c r="C5" s="26"/>
      <c r="D5" s="26"/>
      <c r="E5" s="26"/>
      <c r="F5" s="26"/>
      <c r="G5" s="26"/>
      <c r="H5" s="26"/>
      <c r="I5" s="26"/>
      <c r="J5" s="22"/>
      <c r="K5" s="23"/>
    </row>
    <row r="6" spans="1:11" ht="12" thickBot="1" x14ac:dyDescent="0.25">
      <c r="A6" s="27" t="s">
        <v>471</v>
      </c>
      <c r="B6" s="28"/>
      <c r="C6" s="28"/>
      <c r="D6" s="28"/>
      <c r="E6" s="28"/>
      <c r="F6" s="28"/>
      <c r="G6" s="28"/>
      <c r="H6" s="28"/>
      <c r="I6" s="28"/>
      <c r="J6" s="24"/>
      <c r="K6" s="25"/>
    </row>
    <row r="7" spans="1:11" ht="12.75" customHeight="1" x14ac:dyDescent="0.2">
      <c r="A7" s="17" t="s">
        <v>5</v>
      </c>
      <c r="B7" s="13" t="s">
        <v>6</v>
      </c>
      <c r="C7" s="13" t="s">
        <v>7</v>
      </c>
      <c r="D7" s="13" t="s">
        <v>8</v>
      </c>
      <c r="E7" s="13" t="s">
        <v>9</v>
      </c>
      <c r="F7" s="13" t="s">
        <v>10</v>
      </c>
      <c r="G7" s="13" t="s">
        <v>11</v>
      </c>
      <c r="H7" s="15" t="s">
        <v>12</v>
      </c>
      <c r="I7" s="15"/>
      <c r="J7" s="15"/>
      <c r="K7" s="16"/>
    </row>
    <row r="8" spans="1:11" ht="23.25" customHeight="1" x14ac:dyDescent="0.2">
      <c r="A8" s="18"/>
      <c r="B8" s="14"/>
      <c r="C8" s="14"/>
      <c r="D8" s="14"/>
      <c r="E8" s="14"/>
      <c r="F8" s="14"/>
      <c r="G8" s="14"/>
      <c r="H8" s="4" t="s">
        <v>13</v>
      </c>
      <c r="I8" s="5" t="s">
        <v>14</v>
      </c>
      <c r="J8" s="6" t="s">
        <v>15</v>
      </c>
      <c r="K8" s="7" t="s">
        <v>16</v>
      </c>
    </row>
    <row r="9" spans="1:11" ht="12" thickBot="1" x14ac:dyDescent="0.25">
      <c r="A9" s="39">
        <v>1</v>
      </c>
      <c r="B9" s="39">
        <v>2</v>
      </c>
      <c r="C9" s="39">
        <v>3</v>
      </c>
      <c r="D9" s="39">
        <v>4</v>
      </c>
      <c r="E9" s="39">
        <v>5</v>
      </c>
      <c r="F9" s="39">
        <v>6</v>
      </c>
      <c r="G9" s="39">
        <v>7</v>
      </c>
      <c r="H9" s="40" t="s">
        <v>17</v>
      </c>
      <c r="I9" s="40" t="s">
        <v>18</v>
      </c>
      <c r="J9" s="40" t="s">
        <v>19</v>
      </c>
      <c r="K9" s="40" t="s">
        <v>20</v>
      </c>
    </row>
    <row r="10" spans="1:11" x14ac:dyDescent="0.2">
      <c r="A10" s="41"/>
      <c r="B10" s="42"/>
      <c r="C10" s="43"/>
      <c r="D10" s="43"/>
      <c r="E10" s="43"/>
      <c r="F10" s="43"/>
      <c r="G10" s="43"/>
      <c r="H10" s="42"/>
      <c r="I10" s="42"/>
      <c r="J10" s="42"/>
      <c r="K10" s="44"/>
    </row>
    <row r="11" spans="1:11" ht="13.5" customHeight="1" x14ac:dyDescent="0.2">
      <c r="A11" s="8"/>
      <c r="B11" s="9" t="s">
        <v>21</v>
      </c>
      <c r="C11" s="45">
        <f>C12+C13+C14+C15+C16+C17+C18+C19+C20</f>
        <v>240708870747</v>
      </c>
      <c r="D11" s="45">
        <f t="shared" ref="D11:G11" si="0">D12+D13+D14+D15+D16+D17+D18+D19+D20</f>
        <v>101284471082</v>
      </c>
      <c r="E11" s="45">
        <f t="shared" si="0"/>
        <v>65917925794</v>
      </c>
      <c r="F11" s="45">
        <f t="shared" si="0"/>
        <v>49575776688</v>
      </c>
      <c r="G11" s="45">
        <f t="shared" si="0"/>
        <v>48841343639</v>
      </c>
      <c r="H11" s="45">
        <f>D11/C11*100</f>
        <v>42.07758142343507</v>
      </c>
      <c r="I11" s="45">
        <f>E11/D11*100</f>
        <v>65.08196675148038</v>
      </c>
      <c r="J11" s="46">
        <f>F11/E11*100</f>
        <v>75.208338385721021</v>
      </c>
      <c r="K11" s="47">
        <f>G11/F11*100</f>
        <v>98.518564714332001</v>
      </c>
    </row>
    <row r="12" spans="1:11" x14ac:dyDescent="0.2">
      <c r="A12" s="10" t="s">
        <v>22</v>
      </c>
      <c r="B12" s="9" t="s">
        <v>23</v>
      </c>
      <c r="C12" s="45">
        <f>C23+C136+C150</f>
        <v>149165744057</v>
      </c>
      <c r="D12" s="45">
        <f>D23+D136+D150</f>
        <v>60777984554</v>
      </c>
      <c r="E12" s="45">
        <f>E23+E136+E150</f>
        <v>43232967783</v>
      </c>
      <c r="F12" s="45">
        <f>F23+F136+F150</f>
        <v>38124945121</v>
      </c>
      <c r="G12" s="45">
        <f>G23+G136+G150</f>
        <v>37818107758</v>
      </c>
      <c r="H12" s="45">
        <f t="shared" ref="H12:K73" si="1">D12/C12*100</f>
        <v>40.745269591371589</v>
      </c>
      <c r="I12" s="45">
        <f t="shared" si="1"/>
        <v>71.132611751198155</v>
      </c>
      <c r="J12" s="46">
        <f t="shared" si="1"/>
        <v>88.184890087493443</v>
      </c>
      <c r="K12" s="47">
        <f t="shared" si="1"/>
        <v>99.195179528714945</v>
      </c>
    </row>
    <row r="13" spans="1:11" x14ac:dyDescent="0.2">
      <c r="A13" s="10" t="s">
        <v>24</v>
      </c>
      <c r="B13" s="9" t="s">
        <v>25</v>
      </c>
      <c r="C13" s="45">
        <f>C27+C202+C217</f>
        <v>35401861178</v>
      </c>
      <c r="D13" s="45">
        <f>D27+D202+D217</f>
        <v>27125605378</v>
      </c>
      <c r="E13" s="45">
        <f>E27+E202+E217</f>
        <v>11913976252</v>
      </c>
      <c r="F13" s="45">
        <f>F27+F202+F217</f>
        <v>5200618710</v>
      </c>
      <c r="G13" s="45">
        <f>G27+G202+G217</f>
        <v>4792423024</v>
      </c>
      <c r="H13" s="45">
        <f t="shared" si="1"/>
        <v>76.621975442513829</v>
      </c>
      <c r="I13" s="45">
        <f t="shared" si="1"/>
        <v>43.921512850963808</v>
      </c>
      <c r="J13" s="46">
        <f t="shared" si="1"/>
        <v>43.651410746491727</v>
      </c>
      <c r="K13" s="47">
        <f t="shared" si="1"/>
        <v>92.151016854684968</v>
      </c>
    </row>
    <row r="14" spans="1:11" ht="22.5" x14ac:dyDescent="0.2">
      <c r="A14" s="10" t="s">
        <v>26</v>
      </c>
      <c r="B14" s="9" t="s">
        <v>27</v>
      </c>
      <c r="C14" s="45">
        <f>C24+C142+C170+C210</f>
        <v>40341472554</v>
      </c>
      <c r="D14" s="45">
        <f>D24+D142+D170+D210</f>
        <v>9584072394</v>
      </c>
      <c r="E14" s="45">
        <f>E24+E142+E170+E210</f>
        <v>8171893190</v>
      </c>
      <c r="F14" s="45">
        <f>F24+F142+F170+F210</f>
        <v>5125060857</v>
      </c>
      <c r="G14" s="45">
        <f>G24+G142+G170+G210</f>
        <v>5105660857</v>
      </c>
      <c r="H14" s="45">
        <f t="shared" si="1"/>
        <v>23.757368750411924</v>
      </c>
      <c r="I14" s="45">
        <f t="shared" si="1"/>
        <v>85.265353328465267</v>
      </c>
      <c r="J14" s="46">
        <f t="shared" si="1"/>
        <v>62.715710274720315</v>
      </c>
      <c r="K14" s="47">
        <f t="shared" si="1"/>
        <v>99.621467909527311</v>
      </c>
    </row>
    <row r="15" spans="1:11" ht="22.5" x14ac:dyDescent="0.2">
      <c r="A15" s="11" t="s">
        <v>28</v>
      </c>
      <c r="B15" s="12" t="s">
        <v>29</v>
      </c>
      <c r="C15" s="48">
        <f>0</f>
        <v>0</v>
      </c>
      <c r="D15" s="48">
        <f>0</f>
        <v>0</v>
      </c>
      <c r="E15" s="48">
        <f>0</f>
        <v>0</v>
      </c>
      <c r="F15" s="48">
        <f>0</f>
        <v>0</v>
      </c>
      <c r="G15" s="48">
        <f>0</f>
        <v>0</v>
      </c>
      <c r="H15" s="45">
        <v>0</v>
      </c>
      <c r="I15" s="45">
        <v>0</v>
      </c>
      <c r="J15" s="45">
        <v>0</v>
      </c>
      <c r="K15" s="49">
        <v>0</v>
      </c>
    </row>
    <row r="16" spans="1:11" ht="24.75" customHeight="1" x14ac:dyDescent="0.2">
      <c r="A16" s="10" t="s">
        <v>30</v>
      </c>
      <c r="B16" s="9" t="s">
        <v>31</v>
      </c>
      <c r="C16" s="45">
        <f>C25+C197</f>
        <v>11272772188</v>
      </c>
      <c r="D16" s="45">
        <f>D25+D197</f>
        <v>3796808756</v>
      </c>
      <c r="E16" s="45">
        <f>E25+E197</f>
        <v>2599088569</v>
      </c>
      <c r="F16" s="45">
        <f>F25+F197</f>
        <v>1125152000</v>
      </c>
      <c r="G16" s="45">
        <f>G25+G197</f>
        <v>1125152000</v>
      </c>
      <c r="H16" s="45">
        <f t="shared" si="1"/>
        <v>33.681233796614357</v>
      </c>
      <c r="I16" s="45">
        <f t="shared" si="1"/>
        <v>68.454555813292586</v>
      </c>
      <c r="J16" s="46">
        <f t="shared" si="1"/>
        <v>43.290252337683995</v>
      </c>
      <c r="K16" s="47">
        <f t="shared" si="1"/>
        <v>100</v>
      </c>
    </row>
    <row r="17" spans="1:11" ht="24.75" customHeight="1" x14ac:dyDescent="0.2">
      <c r="A17" s="10" t="s">
        <v>32</v>
      </c>
      <c r="B17" s="9" t="s">
        <v>33</v>
      </c>
      <c r="C17" s="48">
        <f>0</f>
        <v>0</v>
      </c>
      <c r="D17" s="48">
        <f>0</f>
        <v>0</v>
      </c>
      <c r="E17" s="48">
        <f>0</f>
        <v>0</v>
      </c>
      <c r="F17" s="48">
        <f>0</f>
        <v>0</v>
      </c>
      <c r="G17" s="48">
        <f>0</f>
        <v>0</v>
      </c>
      <c r="H17" s="45">
        <v>0</v>
      </c>
      <c r="I17" s="45">
        <v>0</v>
      </c>
      <c r="J17" s="45">
        <v>0</v>
      </c>
      <c r="K17" s="49">
        <v>0</v>
      </c>
    </row>
    <row r="18" spans="1:11" x14ac:dyDescent="0.2">
      <c r="A18" s="10" t="s">
        <v>34</v>
      </c>
      <c r="B18" s="9" t="s">
        <v>35</v>
      </c>
      <c r="C18" s="48">
        <f>0</f>
        <v>0</v>
      </c>
      <c r="D18" s="48">
        <f>0</f>
        <v>0</v>
      </c>
      <c r="E18" s="48">
        <f>0</f>
        <v>0</v>
      </c>
      <c r="F18" s="48">
        <f>0</f>
        <v>0</v>
      </c>
      <c r="G18" s="48">
        <f>0</f>
        <v>0</v>
      </c>
      <c r="H18" s="45">
        <v>0</v>
      </c>
      <c r="I18" s="45">
        <v>0</v>
      </c>
      <c r="J18" s="45">
        <v>0</v>
      </c>
      <c r="K18" s="49">
        <v>0</v>
      </c>
    </row>
    <row r="19" spans="1:11" ht="15.75" customHeight="1" x14ac:dyDescent="0.2">
      <c r="A19" s="10" t="s">
        <v>36</v>
      </c>
      <c r="B19" s="50" t="s">
        <v>37</v>
      </c>
      <c r="C19" s="45">
        <f>C246</f>
        <v>2027020770</v>
      </c>
      <c r="D19" s="45">
        <f t="shared" ref="D19:G19" si="2">D246</f>
        <v>0</v>
      </c>
      <c r="E19" s="45">
        <f t="shared" si="2"/>
        <v>0</v>
      </c>
      <c r="F19" s="45">
        <f t="shared" si="2"/>
        <v>0</v>
      </c>
      <c r="G19" s="45">
        <f t="shared" si="2"/>
        <v>0</v>
      </c>
      <c r="H19" s="45">
        <f t="shared" si="1"/>
        <v>0</v>
      </c>
      <c r="I19" s="45">
        <v>0</v>
      </c>
      <c r="J19" s="45">
        <v>0</v>
      </c>
      <c r="K19" s="49">
        <v>0</v>
      </c>
    </row>
    <row r="20" spans="1:11" ht="26.25" customHeight="1" x14ac:dyDescent="0.2">
      <c r="A20" s="10" t="s">
        <v>38</v>
      </c>
      <c r="B20" s="50" t="s">
        <v>39</v>
      </c>
      <c r="C20" s="45">
        <f>C251</f>
        <v>2500000000</v>
      </c>
      <c r="D20" s="45">
        <f t="shared" ref="D20:G20" si="3">D251</f>
        <v>0</v>
      </c>
      <c r="E20" s="45">
        <f t="shared" si="3"/>
        <v>0</v>
      </c>
      <c r="F20" s="45">
        <f t="shared" si="3"/>
        <v>0</v>
      </c>
      <c r="G20" s="45">
        <f t="shared" si="3"/>
        <v>0</v>
      </c>
      <c r="H20" s="45">
        <f t="shared" si="1"/>
        <v>0</v>
      </c>
      <c r="I20" s="45">
        <v>0</v>
      </c>
      <c r="J20" s="45">
        <v>0</v>
      </c>
      <c r="K20" s="49">
        <v>0</v>
      </c>
    </row>
    <row r="21" spans="1:11" x14ac:dyDescent="0.2">
      <c r="A21" s="10"/>
      <c r="B21" s="9"/>
      <c r="C21" s="51"/>
      <c r="D21" s="51"/>
      <c r="E21" s="51"/>
      <c r="F21" s="51"/>
      <c r="G21" s="51"/>
      <c r="H21" s="52"/>
      <c r="I21" s="52"/>
      <c r="J21" s="53"/>
      <c r="K21" s="54"/>
    </row>
    <row r="22" spans="1:11" x14ac:dyDescent="0.2">
      <c r="A22" s="11" t="s">
        <v>40</v>
      </c>
      <c r="B22" s="12" t="s">
        <v>41</v>
      </c>
      <c r="C22" s="45">
        <f>C23+C24+C25+C26+C27</f>
        <v>112414665085</v>
      </c>
      <c r="D22" s="45">
        <f t="shared" ref="D22:G22" si="4">D23+D24+D25+D26+D27</f>
        <v>67465971041</v>
      </c>
      <c r="E22" s="45">
        <f t="shared" si="4"/>
        <v>45342733621</v>
      </c>
      <c r="F22" s="45">
        <f t="shared" si="4"/>
        <v>37045416144</v>
      </c>
      <c r="G22" s="45">
        <f t="shared" si="4"/>
        <v>36484295100</v>
      </c>
      <c r="H22" s="45">
        <f t="shared" si="1"/>
        <v>60.015275578134776</v>
      </c>
      <c r="I22" s="45">
        <f t="shared" si="1"/>
        <v>67.208302083793612</v>
      </c>
      <c r="J22" s="46">
        <f t="shared" si="1"/>
        <v>81.700888291487601</v>
      </c>
      <c r="K22" s="47">
        <f t="shared" si="1"/>
        <v>98.485315857112113</v>
      </c>
    </row>
    <row r="23" spans="1:11" x14ac:dyDescent="0.2">
      <c r="A23" s="11" t="s">
        <v>42</v>
      </c>
      <c r="B23" s="12" t="s">
        <v>43</v>
      </c>
      <c r="C23" s="45">
        <f>C29+C58</f>
        <v>95518979987</v>
      </c>
      <c r="D23" s="45">
        <f t="shared" ref="D23:G23" si="5">D29+D58</f>
        <v>54794036621</v>
      </c>
      <c r="E23" s="45">
        <f t="shared" si="5"/>
        <v>37685744011</v>
      </c>
      <c r="F23" s="45">
        <f t="shared" si="5"/>
        <v>32783568053</v>
      </c>
      <c r="G23" s="45">
        <f t="shared" si="5"/>
        <v>32486970690</v>
      </c>
      <c r="H23" s="45">
        <f t="shared" si="1"/>
        <v>57.364553755135773</v>
      </c>
      <c r="I23" s="45">
        <f t="shared" si="1"/>
        <v>68.777090236416001</v>
      </c>
      <c r="J23" s="46">
        <f t="shared" si="1"/>
        <v>86.991961850165097</v>
      </c>
      <c r="K23" s="47">
        <f t="shared" si="1"/>
        <v>99.095286509020312</v>
      </c>
    </row>
    <row r="24" spans="1:11" ht="22.5" x14ac:dyDescent="0.2">
      <c r="A24" s="11" t="s">
        <v>44</v>
      </c>
      <c r="B24" s="12" t="s">
        <v>45</v>
      </c>
      <c r="C24" s="45">
        <f>C71</f>
        <v>929316680</v>
      </c>
      <c r="D24" s="45">
        <f t="shared" ref="D24:G24" si="6">D71</f>
        <v>741985385</v>
      </c>
      <c r="E24" s="45">
        <f t="shared" si="6"/>
        <v>635750067</v>
      </c>
      <c r="F24" s="45">
        <f t="shared" si="6"/>
        <v>634459387</v>
      </c>
      <c r="G24" s="45">
        <f t="shared" si="6"/>
        <v>634459387</v>
      </c>
      <c r="H24" s="45">
        <f t="shared" si="1"/>
        <v>79.842038883881855</v>
      </c>
      <c r="I24" s="45">
        <f t="shared" si="1"/>
        <v>85.682289685530662</v>
      </c>
      <c r="J24" s="46">
        <f t="shared" si="1"/>
        <v>99.796983112233008</v>
      </c>
      <c r="K24" s="47">
        <f t="shared" si="1"/>
        <v>100</v>
      </c>
    </row>
    <row r="25" spans="1:11" ht="24.75" customHeight="1" x14ac:dyDescent="0.2">
      <c r="A25" s="11" t="s">
        <v>46</v>
      </c>
      <c r="B25" s="12" t="s">
        <v>47</v>
      </c>
      <c r="C25" s="45">
        <f>C81</f>
        <v>3100000000</v>
      </c>
      <c r="D25" s="45">
        <f t="shared" ref="D25:G25" si="7">D81</f>
        <v>2000000000</v>
      </c>
      <c r="E25" s="45">
        <f t="shared" si="7"/>
        <v>1350000000</v>
      </c>
      <c r="F25" s="45">
        <f t="shared" si="7"/>
        <v>1100000000</v>
      </c>
      <c r="G25" s="45">
        <f t="shared" si="7"/>
        <v>1100000000</v>
      </c>
      <c r="H25" s="45">
        <f t="shared" si="1"/>
        <v>64.516129032258064</v>
      </c>
      <c r="I25" s="45">
        <f t="shared" si="1"/>
        <v>67.5</v>
      </c>
      <c r="J25" s="46">
        <f t="shared" si="1"/>
        <v>81.481481481481481</v>
      </c>
      <c r="K25" s="47">
        <f t="shared" si="1"/>
        <v>100</v>
      </c>
    </row>
    <row r="26" spans="1:11" ht="36" customHeight="1" x14ac:dyDescent="0.2">
      <c r="A26" s="11" t="s">
        <v>48</v>
      </c>
      <c r="B26" s="12" t="s">
        <v>49</v>
      </c>
      <c r="C26" s="48">
        <f>0</f>
        <v>0</v>
      </c>
      <c r="D26" s="48">
        <f>0</f>
        <v>0</v>
      </c>
      <c r="E26" s="48">
        <f>0</f>
        <v>0</v>
      </c>
      <c r="F26" s="48">
        <f>0</f>
        <v>0</v>
      </c>
      <c r="G26" s="48">
        <f>0</f>
        <v>0</v>
      </c>
      <c r="H26" s="45">
        <v>0</v>
      </c>
      <c r="I26" s="45">
        <v>0</v>
      </c>
      <c r="J26" s="45">
        <v>0</v>
      </c>
      <c r="K26" s="49">
        <v>0</v>
      </c>
    </row>
    <row r="27" spans="1:11" x14ac:dyDescent="0.2">
      <c r="A27" s="11" t="s">
        <v>50</v>
      </c>
      <c r="B27" s="12" t="s">
        <v>51</v>
      </c>
      <c r="C27" s="45">
        <f>C87</f>
        <v>12866368418</v>
      </c>
      <c r="D27" s="45">
        <f t="shared" ref="D27:G27" si="8">D87</f>
        <v>9929949035</v>
      </c>
      <c r="E27" s="45">
        <f t="shared" si="8"/>
        <v>5671239543</v>
      </c>
      <c r="F27" s="45">
        <f t="shared" si="8"/>
        <v>2527388704</v>
      </c>
      <c r="G27" s="45">
        <f t="shared" si="8"/>
        <v>2262865023</v>
      </c>
      <c r="H27" s="45">
        <f t="shared" si="1"/>
        <v>77.177558673883766</v>
      </c>
      <c r="I27" s="45">
        <f t="shared" si="1"/>
        <v>57.112473820466093</v>
      </c>
      <c r="J27" s="46">
        <f t="shared" si="1"/>
        <v>44.565014135570259</v>
      </c>
      <c r="K27" s="47">
        <f t="shared" si="1"/>
        <v>89.533715942413266</v>
      </c>
    </row>
    <row r="28" spans="1:11" x14ac:dyDescent="0.2">
      <c r="A28" s="55"/>
      <c r="B28" s="56"/>
      <c r="C28" s="51"/>
      <c r="D28" s="51"/>
      <c r="E28" s="51"/>
      <c r="F28" s="51"/>
      <c r="G28" s="51"/>
      <c r="H28" s="52"/>
      <c r="I28" s="52"/>
      <c r="J28" s="53"/>
      <c r="K28" s="54"/>
    </row>
    <row r="29" spans="1:11" ht="24" customHeight="1" x14ac:dyDescent="0.2">
      <c r="A29" s="57" t="s">
        <v>52</v>
      </c>
      <c r="B29" s="58" t="s">
        <v>53</v>
      </c>
      <c r="C29" s="45">
        <f>C30+C44+C50</f>
        <v>81450371856</v>
      </c>
      <c r="D29" s="45">
        <v>47555864655</v>
      </c>
      <c r="E29" s="45">
        <v>31254450821</v>
      </c>
      <c r="F29" s="45">
        <v>30900101197</v>
      </c>
      <c r="G29" s="45">
        <v>30668337150</v>
      </c>
      <c r="H29" s="45">
        <f t="shared" si="1"/>
        <v>58.386307602224683</v>
      </c>
      <c r="I29" s="45">
        <f t="shared" si="1"/>
        <v>65.721548851523039</v>
      </c>
      <c r="J29" s="46">
        <f t="shared" si="1"/>
        <v>98.866242680028435</v>
      </c>
      <c r="K29" s="47">
        <f t="shared" si="1"/>
        <v>99.249956996831784</v>
      </c>
    </row>
    <row r="30" spans="1:11" ht="34.5" thickBot="1" x14ac:dyDescent="0.25">
      <c r="A30" s="59" t="s">
        <v>54</v>
      </c>
      <c r="B30" s="60" t="s">
        <v>55</v>
      </c>
      <c r="C30" s="61">
        <f>C31+C32+C33+C34+C35+C36+C37+C38+C39+C40+C41+C42+C43</f>
        <v>43758054255</v>
      </c>
      <c r="D30" s="61">
        <v>16525279605</v>
      </c>
      <c r="E30" s="61">
        <v>16516279605</v>
      </c>
      <c r="F30" s="61">
        <v>16516279605</v>
      </c>
      <c r="G30" s="61">
        <v>16516279605</v>
      </c>
      <c r="H30" s="61">
        <f t="shared" si="1"/>
        <v>37.765115214444769</v>
      </c>
      <c r="I30" s="61">
        <f t="shared" si="1"/>
        <v>99.945537986556815</v>
      </c>
      <c r="J30" s="62">
        <f t="shared" si="1"/>
        <v>100</v>
      </c>
      <c r="K30" s="63">
        <f t="shared" si="1"/>
        <v>100</v>
      </c>
    </row>
    <row r="31" spans="1:11" ht="22.5" x14ac:dyDescent="0.2">
      <c r="A31" s="64" t="s">
        <v>56</v>
      </c>
      <c r="B31" s="65" t="s">
        <v>57</v>
      </c>
      <c r="C31" s="66">
        <v>30190929827</v>
      </c>
      <c r="D31" s="66">
        <v>13838806306</v>
      </c>
      <c r="E31" s="66">
        <v>13838806306</v>
      </c>
      <c r="F31" s="66">
        <v>13838806306</v>
      </c>
      <c r="G31" s="66">
        <v>13838806306</v>
      </c>
      <c r="H31" s="66">
        <f t="shared" si="1"/>
        <v>45.837628669600761</v>
      </c>
      <c r="I31" s="66">
        <f t="shared" si="1"/>
        <v>100</v>
      </c>
      <c r="J31" s="67">
        <f t="shared" si="1"/>
        <v>100</v>
      </c>
      <c r="K31" s="68">
        <f t="shared" si="1"/>
        <v>100</v>
      </c>
    </row>
    <row r="32" spans="1:11" ht="22.5" x14ac:dyDescent="0.2">
      <c r="A32" s="55" t="s">
        <v>58</v>
      </c>
      <c r="B32" s="56" t="s">
        <v>59</v>
      </c>
      <c r="C32" s="52">
        <v>1300000000</v>
      </c>
      <c r="D32" s="52">
        <v>931331722</v>
      </c>
      <c r="E32" s="52">
        <v>931331722</v>
      </c>
      <c r="F32" s="52">
        <v>931331722</v>
      </c>
      <c r="G32" s="52">
        <v>931331722</v>
      </c>
      <c r="H32" s="52">
        <f t="shared" si="1"/>
        <v>71.640901692307693</v>
      </c>
      <c r="I32" s="52">
        <f t="shared" si="1"/>
        <v>100</v>
      </c>
      <c r="J32" s="53">
        <f t="shared" si="1"/>
        <v>100</v>
      </c>
      <c r="K32" s="54">
        <f t="shared" si="1"/>
        <v>100</v>
      </c>
    </row>
    <row r="33" spans="1:11" x14ac:dyDescent="0.2">
      <c r="A33" s="55" t="s">
        <v>60</v>
      </c>
      <c r="B33" s="56" t="s">
        <v>61</v>
      </c>
      <c r="C33" s="52">
        <v>148150000</v>
      </c>
      <c r="D33" s="52">
        <v>45906360</v>
      </c>
      <c r="E33" s="52">
        <v>45906360</v>
      </c>
      <c r="F33" s="52">
        <v>45906360</v>
      </c>
      <c r="G33" s="52">
        <v>45906360</v>
      </c>
      <c r="H33" s="52">
        <f t="shared" si="1"/>
        <v>30.986405669929123</v>
      </c>
      <c r="I33" s="52">
        <f t="shared" si="1"/>
        <v>100</v>
      </c>
      <c r="J33" s="53">
        <f t="shared" si="1"/>
        <v>100</v>
      </c>
      <c r="K33" s="54">
        <f t="shared" si="1"/>
        <v>100</v>
      </c>
    </row>
    <row r="34" spans="1:11" x14ac:dyDescent="0.2">
      <c r="A34" s="55" t="s">
        <v>62</v>
      </c>
      <c r="B34" s="56" t="s">
        <v>63</v>
      </c>
      <c r="C34" s="52">
        <v>4400000000</v>
      </c>
      <c r="D34" s="52">
        <v>0</v>
      </c>
      <c r="E34" s="52">
        <v>0</v>
      </c>
      <c r="F34" s="52">
        <v>0</v>
      </c>
      <c r="G34" s="52">
        <v>0</v>
      </c>
      <c r="H34" s="52">
        <f t="shared" si="1"/>
        <v>0</v>
      </c>
      <c r="I34" s="52">
        <v>0</v>
      </c>
      <c r="J34" s="52">
        <v>0</v>
      </c>
      <c r="K34" s="69">
        <v>0</v>
      </c>
    </row>
    <row r="35" spans="1:11" x14ac:dyDescent="0.2">
      <c r="A35" s="55" t="s">
        <v>64</v>
      </c>
      <c r="B35" s="56" t="s">
        <v>65</v>
      </c>
      <c r="C35" s="52">
        <v>3200000000</v>
      </c>
      <c r="D35" s="52">
        <v>94678617</v>
      </c>
      <c r="E35" s="52">
        <v>94678617</v>
      </c>
      <c r="F35" s="52">
        <v>94678617</v>
      </c>
      <c r="G35" s="52">
        <v>94678617</v>
      </c>
      <c r="H35" s="52">
        <f t="shared" si="1"/>
        <v>2.9587067812500001</v>
      </c>
      <c r="I35" s="52">
        <f t="shared" si="1"/>
        <v>100</v>
      </c>
      <c r="J35" s="53">
        <f t="shared" si="1"/>
        <v>100</v>
      </c>
      <c r="K35" s="54">
        <f t="shared" si="1"/>
        <v>100</v>
      </c>
    </row>
    <row r="36" spans="1:11" x14ac:dyDescent="0.2">
      <c r="A36" s="55" t="s">
        <v>66</v>
      </c>
      <c r="B36" s="56" t="s">
        <v>67</v>
      </c>
      <c r="C36" s="52">
        <v>60419412</v>
      </c>
      <c r="D36" s="52">
        <v>22057610</v>
      </c>
      <c r="E36" s="52">
        <v>22057610</v>
      </c>
      <c r="F36" s="52">
        <v>22057610</v>
      </c>
      <c r="G36" s="52">
        <v>22057610</v>
      </c>
      <c r="H36" s="52">
        <f t="shared" si="1"/>
        <v>36.507488685921011</v>
      </c>
      <c r="I36" s="52">
        <f t="shared" si="1"/>
        <v>100</v>
      </c>
      <c r="J36" s="53">
        <f t="shared" si="1"/>
        <v>100</v>
      </c>
      <c r="K36" s="54">
        <f t="shared" si="1"/>
        <v>100</v>
      </c>
    </row>
    <row r="37" spans="1:11" x14ac:dyDescent="0.2">
      <c r="A37" s="55" t="s">
        <v>68</v>
      </c>
      <c r="B37" s="56" t="s">
        <v>69</v>
      </c>
      <c r="C37" s="52">
        <v>142031316</v>
      </c>
      <c r="D37" s="52">
        <v>73614775</v>
      </c>
      <c r="E37" s="52">
        <v>73614775</v>
      </c>
      <c r="F37" s="52">
        <v>73614775</v>
      </c>
      <c r="G37" s="52">
        <v>73614775</v>
      </c>
      <c r="H37" s="52">
        <f t="shared" si="1"/>
        <v>51.829960513778531</v>
      </c>
      <c r="I37" s="52">
        <f t="shared" si="1"/>
        <v>100</v>
      </c>
      <c r="J37" s="53">
        <f t="shared" si="1"/>
        <v>100</v>
      </c>
      <c r="K37" s="54">
        <f t="shared" si="1"/>
        <v>100</v>
      </c>
    </row>
    <row r="38" spans="1:11" x14ac:dyDescent="0.2">
      <c r="A38" s="55" t="s">
        <v>70</v>
      </c>
      <c r="B38" s="56" t="s">
        <v>71</v>
      </c>
      <c r="C38" s="52">
        <v>800738268</v>
      </c>
      <c r="D38" s="52">
        <v>187134625</v>
      </c>
      <c r="E38" s="52">
        <v>187134625</v>
      </c>
      <c r="F38" s="52">
        <v>187134625</v>
      </c>
      <c r="G38" s="52">
        <v>187134625</v>
      </c>
      <c r="H38" s="52">
        <f t="shared" si="1"/>
        <v>23.370261229977835</v>
      </c>
      <c r="I38" s="52">
        <f t="shared" si="1"/>
        <v>100</v>
      </c>
      <c r="J38" s="53">
        <f t="shared" si="1"/>
        <v>100</v>
      </c>
      <c r="K38" s="54">
        <f t="shared" si="1"/>
        <v>100</v>
      </c>
    </row>
    <row r="39" spans="1:11" x14ac:dyDescent="0.2">
      <c r="A39" s="55" t="s">
        <v>72</v>
      </c>
      <c r="B39" s="56" t="s">
        <v>73</v>
      </c>
      <c r="C39" s="52">
        <v>2100000000</v>
      </c>
      <c r="D39" s="52">
        <v>877557852</v>
      </c>
      <c r="E39" s="52">
        <v>877557852</v>
      </c>
      <c r="F39" s="52">
        <v>877557852</v>
      </c>
      <c r="G39" s="52">
        <v>877557852</v>
      </c>
      <c r="H39" s="52">
        <f t="shared" si="1"/>
        <v>41.788469142857146</v>
      </c>
      <c r="I39" s="52">
        <f t="shared" si="1"/>
        <v>100</v>
      </c>
      <c r="J39" s="53">
        <f t="shared" si="1"/>
        <v>100</v>
      </c>
      <c r="K39" s="54">
        <f t="shared" si="1"/>
        <v>100</v>
      </c>
    </row>
    <row r="40" spans="1:11" x14ac:dyDescent="0.2">
      <c r="A40" s="55" t="s">
        <v>74</v>
      </c>
      <c r="B40" s="56" t="s">
        <v>75</v>
      </c>
      <c r="C40" s="52">
        <v>565785432</v>
      </c>
      <c r="D40" s="52">
        <v>188241391</v>
      </c>
      <c r="E40" s="52">
        <v>188241391</v>
      </c>
      <c r="F40" s="52">
        <v>188241391</v>
      </c>
      <c r="G40" s="52">
        <v>188241391</v>
      </c>
      <c r="H40" s="52">
        <f t="shared" si="1"/>
        <v>33.270809100648599</v>
      </c>
      <c r="I40" s="52">
        <f t="shared" si="1"/>
        <v>100</v>
      </c>
      <c r="J40" s="53">
        <f t="shared" si="1"/>
        <v>100</v>
      </c>
      <c r="K40" s="54">
        <f t="shared" si="1"/>
        <v>100</v>
      </c>
    </row>
    <row r="41" spans="1:11" ht="22.5" x14ac:dyDescent="0.2">
      <c r="A41" s="55" t="s">
        <v>76</v>
      </c>
      <c r="B41" s="56" t="s">
        <v>77</v>
      </c>
      <c r="C41" s="52">
        <v>600000000</v>
      </c>
      <c r="D41" s="52">
        <v>210395279</v>
      </c>
      <c r="E41" s="52">
        <v>210395279</v>
      </c>
      <c r="F41" s="52">
        <v>210395279</v>
      </c>
      <c r="G41" s="52">
        <v>210395279</v>
      </c>
      <c r="H41" s="52">
        <f t="shared" si="1"/>
        <v>35.065879833333334</v>
      </c>
      <c r="I41" s="52">
        <f t="shared" si="1"/>
        <v>100</v>
      </c>
      <c r="J41" s="53">
        <f t="shared" si="1"/>
        <v>100</v>
      </c>
      <c r="K41" s="54">
        <f t="shared" si="1"/>
        <v>100</v>
      </c>
    </row>
    <row r="42" spans="1:11" x14ac:dyDescent="0.2">
      <c r="A42" s="55" t="s">
        <v>78</v>
      </c>
      <c r="B42" s="56" t="s">
        <v>79</v>
      </c>
      <c r="C42" s="52">
        <v>170000000</v>
      </c>
      <c r="D42" s="52">
        <v>46555068</v>
      </c>
      <c r="E42" s="52">
        <v>46555068</v>
      </c>
      <c r="F42" s="52">
        <v>46555068</v>
      </c>
      <c r="G42" s="52">
        <v>46555068</v>
      </c>
      <c r="H42" s="52">
        <f t="shared" si="1"/>
        <v>27.385334117647059</v>
      </c>
      <c r="I42" s="52">
        <f t="shared" si="1"/>
        <v>100</v>
      </c>
      <c r="J42" s="53">
        <f t="shared" si="1"/>
        <v>100</v>
      </c>
      <c r="K42" s="54">
        <f t="shared" si="1"/>
        <v>100</v>
      </c>
    </row>
    <row r="43" spans="1:11" x14ac:dyDescent="0.2">
      <c r="A43" s="55" t="s">
        <v>80</v>
      </c>
      <c r="B43" s="56" t="s">
        <v>81</v>
      </c>
      <c r="C43" s="52">
        <v>80000000</v>
      </c>
      <c r="D43" s="52">
        <v>9000000</v>
      </c>
      <c r="E43" s="52">
        <v>0</v>
      </c>
      <c r="F43" s="52">
        <v>0</v>
      </c>
      <c r="G43" s="52">
        <v>0</v>
      </c>
      <c r="H43" s="52">
        <f t="shared" si="1"/>
        <v>11.25</v>
      </c>
      <c r="I43" s="52">
        <f t="shared" si="1"/>
        <v>0</v>
      </c>
      <c r="J43" s="52">
        <v>0</v>
      </c>
      <c r="K43" s="69">
        <v>0</v>
      </c>
    </row>
    <row r="44" spans="1:11" ht="22.5" x14ac:dyDescent="0.2">
      <c r="A44" s="70" t="s">
        <v>82</v>
      </c>
      <c r="B44" s="71" t="s">
        <v>83</v>
      </c>
      <c r="C44" s="72">
        <f>C45+C46+C47+C48+C49</f>
        <v>13896048219</v>
      </c>
      <c r="D44" s="72">
        <v>13896048219</v>
      </c>
      <c r="E44" s="72">
        <v>7114382642</v>
      </c>
      <c r="F44" s="72">
        <v>7114382642</v>
      </c>
      <c r="G44" s="72">
        <v>6884972883</v>
      </c>
      <c r="H44" s="72">
        <f t="shared" si="1"/>
        <v>100</v>
      </c>
      <c r="I44" s="72">
        <f t="shared" si="1"/>
        <v>51.197164329586442</v>
      </c>
      <c r="J44" s="73">
        <f t="shared" si="1"/>
        <v>100</v>
      </c>
      <c r="K44" s="74">
        <f t="shared" si="1"/>
        <v>96.775408766381616</v>
      </c>
    </row>
    <row r="45" spans="1:11" x14ac:dyDescent="0.2">
      <c r="A45" s="55" t="s">
        <v>84</v>
      </c>
      <c r="B45" s="56" t="s">
        <v>85</v>
      </c>
      <c r="C45" s="52">
        <v>3300000000</v>
      </c>
      <c r="D45" s="52">
        <v>3300000000</v>
      </c>
      <c r="E45" s="52">
        <v>1306088434</v>
      </c>
      <c r="F45" s="52">
        <v>1306088434</v>
      </c>
      <c r="G45" s="52">
        <v>1086805293</v>
      </c>
      <c r="H45" s="52">
        <f t="shared" si="1"/>
        <v>100</v>
      </c>
      <c r="I45" s="52">
        <f t="shared" si="1"/>
        <v>39.578437393939389</v>
      </c>
      <c r="J45" s="53">
        <f t="shared" si="1"/>
        <v>100</v>
      </c>
      <c r="K45" s="54">
        <f t="shared" si="1"/>
        <v>83.210697278098706</v>
      </c>
    </row>
    <row r="46" spans="1:11" x14ac:dyDescent="0.2">
      <c r="A46" s="55" t="s">
        <v>86</v>
      </c>
      <c r="B46" s="56" t="s">
        <v>87</v>
      </c>
      <c r="C46" s="52">
        <v>4500000000</v>
      </c>
      <c r="D46" s="52">
        <v>4500000000</v>
      </c>
      <c r="E46" s="52">
        <v>1728287099</v>
      </c>
      <c r="F46" s="52">
        <v>1728287099</v>
      </c>
      <c r="G46" s="52">
        <v>1718160481</v>
      </c>
      <c r="H46" s="52">
        <f t="shared" si="1"/>
        <v>100</v>
      </c>
      <c r="I46" s="52">
        <f t="shared" si="1"/>
        <v>38.406379977777775</v>
      </c>
      <c r="J46" s="53">
        <f t="shared" si="1"/>
        <v>100</v>
      </c>
      <c r="K46" s="54">
        <f t="shared" si="1"/>
        <v>99.414066215858497</v>
      </c>
    </row>
    <row r="47" spans="1:11" x14ac:dyDescent="0.2">
      <c r="A47" s="55" t="s">
        <v>88</v>
      </c>
      <c r="B47" s="56" t="s">
        <v>89</v>
      </c>
      <c r="C47" s="52">
        <v>1270000000</v>
      </c>
      <c r="D47" s="52">
        <v>1270000000</v>
      </c>
      <c r="E47" s="52">
        <v>431774300</v>
      </c>
      <c r="F47" s="52">
        <v>431774300</v>
      </c>
      <c r="G47" s="52">
        <v>431774300</v>
      </c>
      <c r="H47" s="52">
        <f t="shared" si="1"/>
        <v>100</v>
      </c>
      <c r="I47" s="52">
        <f t="shared" si="1"/>
        <v>33.997976377952753</v>
      </c>
      <c r="J47" s="53">
        <f t="shared" si="1"/>
        <v>100</v>
      </c>
      <c r="K47" s="54">
        <f t="shared" si="1"/>
        <v>100</v>
      </c>
    </row>
    <row r="48" spans="1:11" ht="22.5" x14ac:dyDescent="0.2">
      <c r="A48" s="55" t="s">
        <v>90</v>
      </c>
      <c r="B48" s="56" t="s">
        <v>91</v>
      </c>
      <c r="C48" s="52">
        <v>426048219</v>
      </c>
      <c r="D48" s="52">
        <v>426048219</v>
      </c>
      <c r="E48" s="52">
        <v>160178800</v>
      </c>
      <c r="F48" s="52">
        <v>160178800</v>
      </c>
      <c r="G48" s="52">
        <v>160178800</v>
      </c>
      <c r="H48" s="52">
        <f t="shared" si="1"/>
        <v>100</v>
      </c>
      <c r="I48" s="52">
        <f t="shared" si="1"/>
        <v>37.596401734987658</v>
      </c>
      <c r="J48" s="53">
        <f t="shared" si="1"/>
        <v>100</v>
      </c>
      <c r="K48" s="54">
        <f t="shared" si="1"/>
        <v>100</v>
      </c>
    </row>
    <row r="49" spans="1:11" x14ac:dyDescent="0.2">
      <c r="A49" s="55" t="s">
        <v>92</v>
      </c>
      <c r="B49" s="56" t="s">
        <v>93</v>
      </c>
      <c r="C49" s="52">
        <v>4400000000</v>
      </c>
      <c r="D49" s="52">
        <v>4400000000</v>
      </c>
      <c r="E49" s="52">
        <v>3488054009</v>
      </c>
      <c r="F49" s="52">
        <v>3488054009</v>
      </c>
      <c r="G49" s="52">
        <v>3488054009</v>
      </c>
      <c r="H49" s="52">
        <f t="shared" si="1"/>
        <v>100</v>
      </c>
      <c r="I49" s="52">
        <f t="shared" si="1"/>
        <v>79.273954750000001</v>
      </c>
      <c r="J49" s="53">
        <f t="shared" si="1"/>
        <v>100</v>
      </c>
      <c r="K49" s="54">
        <f t="shared" si="1"/>
        <v>100</v>
      </c>
    </row>
    <row r="50" spans="1:11" ht="22.5" x14ac:dyDescent="0.2">
      <c r="A50" s="70" t="s">
        <v>94</v>
      </c>
      <c r="B50" s="71" t="s">
        <v>95</v>
      </c>
      <c r="C50" s="72">
        <f>C51+C52+C53+C54+C55+C56+C57</f>
        <v>23796269382</v>
      </c>
      <c r="D50" s="72">
        <v>17134536831</v>
      </c>
      <c r="E50" s="72">
        <v>7623788574</v>
      </c>
      <c r="F50" s="72">
        <v>7269438950</v>
      </c>
      <c r="G50" s="72">
        <v>7267084662</v>
      </c>
      <c r="H50" s="72">
        <f t="shared" si="1"/>
        <v>72.005138939807622</v>
      </c>
      <c r="I50" s="72">
        <f t="shared" si="1"/>
        <v>44.493695097768587</v>
      </c>
      <c r="J50" s="73">
        <f t="shared" si="1"/>
        <v>95.352053371358352</v>
      </c>
      <c r="K50" s="74">
        <f t="shared" si="1"/>
        <v>99.967613896805602</v>
      </c>
    </row>
    <row r="51" spans="1:11" ht="22.5" x14ac:dyDescent="0.2">
      <c r="A51" s="55" t="s">
        <v>96</v>
      </c>
      <c r="B51" s="56" t="s">
        <v>97</v>
      </c>
      <c r="C51" s="52">
        <v>3602921412</v>
      </c>
      <c r="D51" s="52">
        <v>3601406234</v>
      </c>
      <c r="E51" s="52">
        <v>1702485833</v>
      </c>
      <c r="F51" s="52">
        <v>1702485833</v>
      </c>
      <c r="G51" s="52">
        <v>1702485833</v>
      </c>
      <c r="H51" s="52">
        <f t="shared" si="1"/>
        <v>99.957945849305702</v>
      </c>
      <c r="I51" s="52">
        <f t="shared" si="1"/>
        <v>47.272807408596272</v>
      </c>
      <c r="J51" s="53">
        <f t="shared" si="1"/>
        <v>100</v>
      </c>
      <c r="K51" s="54">
        <f t="shared" si="1"/>
        <v>100</v>
      </c>
    </row>
    <row r="52" spans="1:11" x14ac:dyDescent="0.2">
      <c r="A52" s="55" t="s">
        <v>98</v>
      </c>
      <c r="B52" s="56" t="s">
        <v>99</v>
      </c>
      <c r="C52" s="52">
        <v>1201347970</v>
      </c>
      <c r="D52" s="52">
        <v>1201347970</v>
      </c>
      <c r="E52" s="52">
        <v>239648944</v>
      </c>
      <c r="F52" s="52">
        <v>239648944</v>
      </c>
      <c r="G52" s="52">
        <v>239648944</v>
      </c>
      <c r="H52" s="52">
        <f t="shared" si="1"/>
        <v>100</v>
      </c>
      <c r="I52" s="52">
        <f t="shared" si="1"/>
        <v>19.94833719992052</v>
      </c>
      <c r="J52" s="53">
        <f t="shared" si="1"/>
        <v>100</v>
      </c>
      <c r="K52" s="54">
        <f t="shared" si="1"/>
        <v>100</v>
      </c>
    </row>
    <row r="53" spans="1:11" x14ac:dyDescent="0.2">
      <c r="A53" s="55" t="s">
        <v>100</v>
      </c>
      <c r="B53" s="56" t="s">
        <v>101</v>
      </c>
      <c r="C53" s="52">
        <v>18000000000</v>
      </c>
      <c r="D53" s="52">
        <v>11737057379</v>
      </c>
      <c r="E53" s="52">
        <v>5213615080</v>
      </c>
      <c r="F53" s="52">
        <v>5213615080</v>
      </c>
      <c r="G53" s="52">
        <v>5211260792</v>
      </c>
      <c r="H53" s="52">
        <f t="shared" si="1"/>
        <v>65.205874327777778</v>
      </c>
      <c r="I53" s="52">
        <f t="shared" si="1"/>
        <v>44.420120918282514</v>
      </c>
      <c r="J53" s="53">
        <f t="shared" si="1"/>
        <v>100</v>
      </c>
      <c r="K53" s="54">
        <f t="shared" si="1"/>
        <v>99.954843463434202</v>
      </c>
    </row>
    <row r="54" spans="1:11" x14ac:dyDescent="0.2">
      <c r="A54" s="55" t="s">
        <v>102</v>
      </c>
      <c r="B54" s="56" t="s">
        <v>103</v>
      </c>
      <c r="C54" s="52">
        <v>132000000</v>
      </c>
      <c r="D54" s="52">
        <v>70000000</v>
      </c>
      <c r="E54" s="52">
        <v>17210257</v>
      </c>
      <c r="F54" s="52">
        <v>17210257</v>
      </c>
      <c r="G54" s="52">
        <v>17210257</v>
      </c>
      <c r="H54" s="52">
        <f t="shared" si="1"/>
        <v>53.030303030303031</v>
      </c>
      <c r="I54" s="52">
        <f t="shared" si="1"/>
        <v>24.586081428571429</v>
      </c>
      <c r="J54" s="53">
        <f t="shared" si="1"/>
        <v>100</v>
      </c>
      <c r="K54" s="54">
        <f t="shared" si="1"/>
        <v>100</v>
      </c>
    </row>
    <row r="55" spans="1:11" x14ac:dyDescent="0.2">
      <c r="A55" s="55" t="s">
        <v>104</v>
      </c>
      <c r="B55" s="56" t="s">
        <v>105</v>
      </c>
      <c r="C55" s="52">
        <v>120000000</v>
      </c>
      <c r="D55" s="52">
        <v>70000000</v>
      </c>
      <c r="E55" s="52">
        <v>25329212</v>
      </c>
      <c r="F55" s="52">
        <v>25329212</v>
      </c>
      <c r="G55" s="52">
        <v>25329212</v>
      </c>
      <c r="H55" s="52">
        <f t="shared" si="1"/>
        <v>58.333333333333336</v>
      </c>
      <c r="I55" s="52">
        <f t="shared" si="1"/>
        <v>36.18458857142857</v>
      </c>
      <c r="J55" s="53">
        <f t="shared" si="1"/>
        <v>100</v>
      </c>
      <c r="K55" s="54">
        <f t="shared" si="1"/>
        <v>100</v>
      </c>
    </row>
    <row r="56" spans="1:11" x14ac:dyDescent="0.2">
      <c r="A56" s="55" t="s">
        <v>106</v>
      </c>
      <c r="B56" s="56" t="s">
        <v>107</v>
      </c>
      <c r="C56" s="52">
        <v>60000000</v>
      </c>
      <c r="D56" s="52">
        <v>25000000</v>
      </c>
      <c r="E56" s="52">
        <v>9000000</v>
      </c>
      <c r="F56" s="52">
        <v>9000000</v>
      </c>
      <c r="G56" s="52">
        <v>9000000</v>
      </c>
      <c r="H56" s="52">
        <f t="shared" si="1"/>
        <v>41.666666666666671</v>
      </c>
      <c r="I56" s="52">
        <f t="shared" si="1"/>
        <v>36</v>
      </c>
      <c r="J56" s="53">
        <f t="shared" si="1"/>
        <v>100</v>
      </c>
      <c r="K56" s="54">
        <f t="shared" si="1"/>
        <v>100</v>
      </c>
    </row>
    <row r="57" spans="1:11" x14ac:dyDescent="0.2">
      <c r="A57" s="55" t="s">
        <v>108</v>
      </c>
      <c r="B57" s="56" t="s">
        <v>109</v>
      </c>
      <c r="C57" s="52">
        <v>680000000</v>
      </c>
      <c r="D57" s="52">
        <v>429725248</v>
      </c>
      <c r="E57" s="52">
        <v>416499248</v>
      </c>
      <c r="F57" s="52">
        <v>62149624</v>
      </c>
      <c r="G57" s="52">
        <v>62149624</v>
      </c>
      <c r="H57" s="52">
        <f t="shared" si="1"/>
        <v>63.194889411764713</v>
      </c>
      <c r="I57" s="52">
        <f t="shared" si="1"/>
        <v>96.922219473592577</v>
      </c>
      <c r="J57" s="53">
        <f t="shared" si="1"/>
        <v>14.921905453236256</v>
      </c>
      <c r="K57" s="54">
        <f t="shared" si="1"/>
        <v>100</v>
      </c>
    </row>
    <row r="58" spans="1:11" ht="15.75" customHeight="1" x14ac:dyDescent="0.2">
      <c r="A58" s="57" t="s">
        <v>110</v>
      </c>
      <c r="B58" s="58" t="s">
        <v>111</v>
      </c>
      <c r="C58" s="45">
        <f>C59+C61+C67+C69</f>
        <v>14068608131</v>
      </c>
      <c r="D58" s="45">
        <v>7238171966</v>
      </c>
      <c r="E58" s="45">
        <v>6431293190</v>
      </c>
      <c r="F58" s="45">
        <v>1883466856</v>
      </c>
      <c r="G58" s="45">
        <v>1818633540</v>
      </c>
      <c r="H58" s="45">
        <f t="shared" si="1"/>
        <v>51.449097868116603</v>
      </c>
      <c r="I58" s="45">
        <f t="shared" si="1"/>
        <v>88.852450870327942</v>
      </c>
      <c r="J58" s="46">
        <f t="shared" si="1"/>
        <v>29.285974070169864</v>
      </c>
      <c r="K58" s="47">
        <f t="shared" si="1"/>
        <v>96.557767088204074</v>
      </c>
    </row>
    <row r="59" spans="1:11" x14ac:dyDescent="0.2">
      <c r="A59" s="70" t="s">
        <v>112</v>
      </c>
      <c r="B59" s="71" t="s">
        <v>113</v>
      </c>
      <c r="C59" s="72">
        <f>C60</f>
        <v>1485000000</v>
      </c>
      <c r="D59" s="72">
        <v>890024263</v>
      </c>
      <c r="E59" s="72">
        <v>456931496</v>
      </c>
      <c r="F59" s="72">
        <v>135360072</v>
      </c>
      <c r="G59" s="72">
        <v>121803500</v>
      </c>
      <c r="H59" s="72">
        <f t="shared" si="1"/>
        <v>59.934293804713803</v>
      </c>
      <c r="I59" s="72">
        <f t="shared" si="1"/>
        <v>51.339217928713929</v>
      </c>
      <c r="J59" s="73">
        <f t="shared" si="1"/>
        <v>29.623712347463133</v>
      </c>
      <c r="K59" s="74">
        <f t="shared" si="1"/>
        <v>89.984807336686401</v>
      </c>
    </row>
    <row r="60" spans="1:11" x14ac:dyDescent="0.2">
      <c r="A60" s="55" t="s">
        <v>114</v>
      </c>
      <c r="B60" s="56" t="s">
        <v>115</v>
      </c>
      <c r="C60" s="52">
        <v>1485000000</v>
      </c>
      <c r="D60" s="52">
        <v>890024263</v>
      </c>
      <c r="E60" s="52">
        <v>456931496</v>
      </c>
      <c r="F60" s="52">
        <v>135360072</v>
      </c>
      <c r="G60" s="52">
        <v>121803500</v>
      </c>
      <c r="H60" s="52">
        <f t="shared" si="1"/>
        <v>59.934293804713803</v>
      </c>
      <c r="I60" s="52">
        <f t="shared" si="1"/>
        <v>51.339217928713929</v>
      </c>
      <c r="J60" s="53">
        <f t="shared" si="1"/>
        <v>29.623712347463133</v>
      </c>
      <c r="K60" s="54">
        <f t="shared" si="1"/>
        <v>89.984807336686401</v>
      </c>
    </row>
    <row r="61" spans="1:11" ht="22.5" x14ac:dyDescent="0.2">
      <c r="A61" s="70" t="s">
        <v>116</v>
      </c>
      <c r="B61" s="71" t="s">
        <v>117</v>
      </c>
      <c r="C61" s="72">
        <f>C62+C63+C64+C65+C66</f>
        <v>5453608131</v>
      </c>
      <c r="D61" s="72">
        <v>1578718755</v>
      </c>
      <c r="E61" s="72">
        <v>1465377869</v>
      </c>
      <c r="F61" s="72">
        <v>1248165209</v>
      </c>
      <c r="G61" s="72">
        <v>1246888465</v>
      </c>
      <c r="H61" s="72">
        <f t="shared" si="1"/>
        <v>28.948151702101093</v>
      </c>
      <c r="I61" s="72">
        <f t="shared" si="1"/>
        <v>92.820704407226728</v>
      </c>
      <c r="J61" s="73">
        <f t="shared" si="1"/>
        <v>85.177020576390319</v>
      </c>
      <c r="K61" s="74">
        <f t="shared" si="1"/>
        <v>99.8977103358759</v>
      </c>
    </row>
    <row r="62" spans="1:11" ht="12" thickBot="1" x14ac:dyDescent="0.25">
      <c r="A62" s="75" t="s">
        <v>118</v>
      </c>
      <c r="B62" s="76" t="s">
        <v>119</v>
      </c>
      <c r="C62" s="77">
        <v>3150000000</v>
      </c>
      <c r="D62" s="77">
        <v>1000000000</v>
      </c>
      <c r="E62" s="77">
        <v>892003049</v>
      </c>
      <c r="F62" s="77">
        <v>891983039</v>
      </c>
      <c r="G62" s="77">
        <v>891983039</v>
      </c>
      <c r="H62" s="77">
        <f t="shared" si="1"/>
        <v>31.746031746031743</v>
      </c>
      <c r="I62" s="77">
        <f t="shared" si="1"/>
        <v>89.200304900000006</v>
      </c>
      <c r="J62" s="78">
        <f t="shared" si="1"/>
        <v>99.997756734125247</v>
      </c>
      <c r="K62" s="79">
        <f t="shared" si="1"/>
        <v>100</v>
      </c>
    </row>
    <row r="63" spans="1:11" ht="22.5" x14ac:dyDescent="0.2">
      <c r="A63" s="64" t="s">
        <v>120</v>
      </c>
      <c r="B63" s="65" t="s">
        <v>121</v>
      </c>
      <c r="C63" s="66">
        <v>1300000000</v>
      </c>
      <c r="D63" s="66">
        <v>0</v>
      </c>
      <c r="E63" s="66">
        <v>0</v>
      </c>
      <c r="F63" s="66">
        <v>0</v>
      </c>
      <c r="G63" s="66">
        <v>0</v>
      </c>
      <c r="H63" s="66">
        <f t="shared" si="1"/>
        <v>0</v>
      </c>
      <c r="I63" s="66">
        <v>0</v>
      </c>
      <c r="J63" s="66">
        <v>0</v>
      </c>
      <c r="K63" s="80">
        <v>0</v>
      </c>
    </row>
    <row r="64" spans="1:11" x14ac:dyDescent="0.2">
      <c r="A64" s="55" t="s">
        <v>122</v>
      </c>
      <c r="B64" s="56" t="s">
        <v>123</v>
      </c>
      <c r="C64" s="52">
        <v>130000000</v>
      </c>
      <c r="D64" s="52">
        <v>130000000</v>
      </c>
      <c r="E64" s="52">
        <v>130000000</v>
      </c>
      <c r="F64" s="52">
        <v>6102000</v>
      </c>
      <c r="G64" s="52">
        <v>6102000</v>
      </c>
      <c r="H64" s="52">
        <f t="shared" si="1"/>
        <v>100</v>
      </c>
      <c r="I64" s="52">
        <f t="shared" si="1"/>
        <v>100</v>
      </c>
      <c r="J64" s="53">
        <f t="shared" si="1"/>
        <v>4.6938461538461542</v>
      </c>
      <c r="K64" s="54">
        <f t="shared" si="1"/>
        <v>100</v>
      </c>
    </row>
    <row r="65" spans="1:11" ht="22.5" x14ac:dyDescent="0.2">
      <c r="A65" s="55" t="s">
        <v>124</v>
      </c>
      <c r="B65" s="56" t="s">
        <v>125</v>
      </c>
      <c r="C65" s="52">
        <v>300000000</v>
      </c>
      <c r="D65" s="52">
        <v>147032127</v>
      </c>
      <c r="E65" s="52">
        <v>141688192</v>
      </c>
      <c r="F65" s="52">
        <v>61688192</v>
      </c>
      <c r="G65" s="52">
        <v>60411448</v>
      </c>
      <c r="H65" s="52">
        <f t="shared" si="1"/>
        <v>49.010709000000006</v>
      </c>
      <c r="I65" s="52">
        <f t="shared" si="1"/>
        <v>96.365464399491401</v>
      </c>
      <c r="J65" s="53">
        <f t="shared" si="1"/>
        <v>43.537990801661159</v>
      </c>
      <c r="K65" s="54">
        <f t="shared" si="1"/>
        <v>97.930326763345562</v>
      </c>
    </row>
    <row r="66" spans="1:11" x14ac:dyDescent="0.2">
      <c r="A66" s="55" t="s">
        <v>126</v>
      </c>
      <c r="B66" s="56" t="s">
        <v>127</v>
      </c>
      <c r="C66" s="52">
        <v>573608131</v>
      </c>
      <c r="D66" s="52">
        <v>301686628</v>
      </c>
      <c r="E66" s="52">
        <v>301686628</v>
      </c>
      <c r="F66" s="52">
        <v>288391978</v>
      </c>
      <c r="G66" s="52">
        <v>288391978</v>
      </c>
      <c r="H66" s="52">
        <f t="shared" si="1"/>
        <v>52.594552220529799</v>
      </c>
      <c r="I66" s="52">
        <f t="shared" si="1"/>
        <v>100</v>
      </c>
      <c r="J66" s="53">
        <f t="shared" si="1"/>
        <v>95.59322529866985</v>
      </c>
      <c r="K66" s="54">
        <f t="shared" si="1"/>
        <v>100</v>
      </c>
    </row>
    <row r="67" spans="1:11" ht="24" customHeight="1" x14ac:dyDescent="0.2">
      <c r="A67" s="70" t="s">
        <v>128</v>
      </c>
      <c r="B67" s="71" t="s">
        <v>129</v>
      </c>
      <c r="C67" s="72">
        <f>C68</f>
        <v>2500000000</v>
      </c>
      <c r="D67" s="72">
        <v>2442511243</v>
      </c>
      <c r="E67" s="72">
        <v>2375224936</v>
      </c>
      <c r="F67" s="72">
        <v>380582686</v>
      </c>
      <c r="G67" s="72">
        <v>380582686</v>
      </c>
      <c r="H67" s="72">
        <f t="shared" si="1"/>
        <v>97.700449720000009</v>
      </c>
      <c r="I67" s="72">
        <f t="shared" si="1"/>
        <v>97.245199702034697</v>
      </c>
      <c r="J67" s="73">
        <f t="shared" si="1"/>
        <v>16.023016609152002</v>
      </c>
      <c r="K67" s="74">
        <f t="shared" si="1"/>
        <v>100</v>
      </c>
    </row>
    <row r="68" spans="1:11" x14ac:dyDescent="0.2">
      <c r="A68" s="55" t="s">
        <v>130</v>
      </c>
      <c r="B68" s="56" t="s">
        <v>131</v>
      </c>
      <c r="C68" s="52">
        <v>2500000000</v>
      </c>
      <c r="D68" s="52">
        <v>2442511243</v>
      </c>
      <c r="E68" s="52">
        <v>2375224936</v>
      </c>
      <c r="F68" s="52">
        <v>380582686</v>
      </c>
      <c r="G68" s="52">
        <v>380582686</v>
      </c>
      <c r="H68" s="52">
        <f t="shared" si="1"/>
        <v>97.700449720000009</v>
      </c>
      <c r="I68" s="52">
        <f t="shared" si="1"/>
        <v>97.245199702034697</v>
      </c>
      <c r="J68" s="53">
        <f t="shared" si="1"/>
        <v>16.023016609152002</v>
      </c>
      <c r="K68" s="54">
        <f t="shared" si="1"/>
        <v>100</v>
      </c>
    </row>
    <row r="69" spans="1:11" ht="22.5" x14ac:dyDescent="0.2">
      <c r="A69" s="70" t="s">
        <v>132</v>
      </c>
      <c r="B69" s="71" t="s">
        <v>133</v>
      </c>
      <c r="C69" s="72">
        <f>C70</f>
        <v>4630000000</v>
      </c>
      <c r="D69" s="72">
        <v>2326917705</v>
      </c>
      <c r="E69" s="72">
        <v>2133758889</v>
      </c>
      <c r="F69" s="72">
        <v>119358889</v>
      </c>
      <c r="G69" s="72">
        <v>69358889</v>
      </c>
      <c r="H69" s="72">
        <f t="shared" si="1"/>
        <v>50.25740183585313</v>
      </c>
      <c r="I69" s="72">
        <f t="shared" si="1"/>
        <v>91.698940809769638</v>
      </c>
      <c r="J69" s="73">
        <f t="shared" si="1"/>
        <v>5.5938320686241321</v>
      </c>
      <c r="K69" s="74">
        <f t="shared" si="1"/>
        <v>58.109529655558369</v>
      </c>
    </row>
    <row r="70" spans="1:11" x14ac:dyDescent="0.2">
      <c r="A70" s="55" t="s">
        <v>134</v>
      </c>
      <c r="B70" s="56" t="s">
        <v>135</v>
      </c>
      <c r="C70" s="52">
        <v>4630000000</v>
      </c>
      <c r="D70" s="52">
        <v>2326917705</v>
      </c>
      <c r="E70" s="52">
        <v>2133758889</v>
      </c>
      <c r="F70" s="52">
        <v>119358889</v>
      </c>
      <c r="G70" s="52">
        <v>69358889</v>
      </c>
      <c r="H70" s="52">
        <f t="shared" si="1"/>
        <v>50.25740183585313</v>
      </c>
      <c r="I70" s="52">
        <f t="shared" si="1"/>
        <v>91.698940809769638</v>
      </c>
      <c r="J70" s="53">
        <f t="shared" si="1"/>
        <v>5.5938320686241321</v>
      </c>
      <c r="K70" s="54">
        <f t="shared" si="1"/>
        <v>58.109529655558369</v>
      </c>
    </row>
    <row r="71" spans="1:11" ht="22.5" x14ac:dyDescent="0.2">
      <c r="A71" s="57" t="s">
        <v>44</v>
      </c>
      <c r="B71" s="58" t="s">
        <v>45</v>
      </c>
      <c r="C71" s="45">
        <f>C72+C75</f>
        <v>929316680</v>
      </c>
      <c r="D71" s="45">
        <v>741985385</v>
      </c>
      <c r="E71" s="45">
        <v>635750067</v>
      </c>
      <c r="F71" s="45">
        <v>634459387</v>
      </c>
      <c r="G71" s="45">
        <v>634459387</v>
      </c>
      <c r="H71" s="45">
        <f t="shared" si="1"/>
        <v>79.842038883881855</v>
      </c>
      <c r="I71" s="45">
        <f t="shared" si="1"/>
        <v>85.682289685530662</v>
      </c>
      <c r="J71" s="46">
        <f t="shared" si="1"/>
        <v>99.796983112233008</v>
      </c>
      <c r="K71" s="47">
        <f t="shared" si="1"/>
        <v>100</v>
      </c>
    </row>
    <row r="72" spans="1:11" x14ac:dyDescent="0.2">
      <c r="A72" s="57" t="s">
        <v>136</v>
      </c>
      <c r="B72" s="58" t="s">
        <v>137</v>
      </c>
      <c r="C72" s="45">
        <f>C73</f>
        <v>634459387</v>
      </c>
      <c r="D72" s="45">
        <v>634459387</v>
      </c>
      <c r="E72" s="45">
        <v>634459387</v>
      </c>
      <c r="F72" s="45">
        <v>634459387</v>
      </c>
      <c r="G72" s="45">
        <v>634459387</v>
      </c>
      <c r="H72" s="45">
        <f t="shared" si="1"/>
        <v>100</v>
      </c>
      <c r="I72" s="45">
        <f t="shared" si="1"/>
        <v>100</v>
      </c>
      <c r="J72" s="46">
        <f t="shared" si="1"/>
        <v>100</v>
      </c>
      <c r="K72" s="47">
        <f t="shared" si="1"/>
        <v>100</v>
      </c>
    </row>
    <row r="73" spans="1:11" ht="45" x14ac:dyDescent="0.2">
      <c r="A73" s="70" t="s">
        <v>138</v>
      </c>
      <c r="B73" s="71" t="s">
        <v>139</v>
      </c>
      <c r="C73" s="72">
        <f>C74</f>
        <v>634459387</v>
      </c>
      <c r="D73" s="72">
        <v>634459387</v>
      </c>
      <c r="E73" s="72">
        <v>634459387</v>
      </c>
      <c r="F73" s="72">
        <v>634459387</v>
      </c>
      <c r="G73" s="72">
        <v>634459387</v>
      </c>
      <c r="H73" s="72">
        <f t="shared" si="1"/>
        <v>100</v>
      </c>
      <c r="I73" s="72">
        <f t="shared" si="1"/>
        <v>100</v>
      </c>
      <c r="J73" s="73">
        <f t="shared" si="1"/>
        <v>100</v>
      </c>
      <c r="K73" s="74">
        <f t="shared" si="1"/>
        <v>100</v>
      </c>
    </row>
    <row r="74" spans="1:11" ht="22.5" x14ac:dyDescent="0.2">
      <c r="A74" s="55" t="s">
        <v>140</v>
      </c>
      <c r="B74" s="56" t="s">
        <v>141</v>
      </c>
      <c r="C74" s="52">
        <v>634459387</v>
      </c>
      <c r="D74" s="52">
        <v>634459387</v>
      </c>
      <c r="E74" s="52">
        <v>634459387</v>
      </c>
      <c r="F74" s="52">
        <v>634459387</v>
      </c>
      <c r="G74" s="52">
        <v>634459387</v>
      </c>
      <c r="H74" s="52">
        <f t="shared" ref="H74:K139" si="9">D74/C74*100</f>
        <v>100</v>
      </c>
      <c r="I74" s="52">
        <f t="shared" si="9"/>
        <v>100</v>
      </c>
      <c r="J74" s="53">
        <f t="shared" si="9"/>
        <v>100</v>
      </c>
      <c r="K74" s="54">
        <f t="shared" si="9"/>
        <v>100</v>
      </c>
    </row>
    <row r="75" spans="1:11" ht="22.5" x14ac:dyDescent="0.2">
      <c r="A75" s="57" t="s">
        <v>142</v>
      </c>
      <c r="B75" s="58" t="s">
        <v>143</v>
      </c>
      <c r="C75" s="45">
        <f>C76+C79</f>
        <v>294857293</v>
      </c>
      <c r="D75" s="45">
        <v>107525998</v>
      </c>
      <c r="E75" s="45">
        <v>1290680</v>
      </c>
      <c r="F75" s="45">
        <v>0</v>
      </c>
      <c r="G75" s="45">
        <v>0</v>
      </c>
      <c r="H75" s="45">
        <f t="shared" si="9"/>
        <v>36.467131915234667</v>
      </c>
      <c r="I75" s="45">
        <f t="shared" si="9"/>
        <v>1.2003422651329401</v>
      </c>
      <c r="J75" s="46">
        <f t="shared" si="9"/>
        <v>0</v>
      </c>
      <c r="K75" s="49">
        <v>0</v>
      </c>
    </row>
    <row r="76" spans="1:11" ht="22.5" x14ac:dyDescent="0.2">
      <c r="A76" s="70" t="s">
        <v>144</v>
      </c>
      <c r="B76" s="71" t="s">
        <v>145</v>
      </c>
      <c r="C76" s="72">
        <f>C77+C78</f>
        <v>177871975</v>
      </c>
      <c r="D76" s="72">
        <v>1290680</v>
      </c>
      <c r="E76" s="72">
        <v>1290680</v>
      </c>
      <c r="F76" s="72">
        <v>0</v>
      </c>
      <c r="G76" s="72">
        <v>0</v>
      </c>
      <c r="H76" s="72">
        <f t="shared" si="9"/>
        <v>0.72562302183916261</v>
      </c>
      <c r="I76" s="72">
        <f t="shared" si="9"/>
        <v>100</v>
      </c>
      <c r="J76" s="73">
        <f t="shared" si="9"/>
        <v>0</v>
      </c>
      <c r="K76" s="81">
        <v>0</v>
      </c>
    </row>
    <row r="77" spans="1:11" ht="22.5" x14ac:dyDescent="0.2">
      <c r="A77" s="55" t="s">
        <v>146</v>
      </c>
      <c r="B77" s="56" t="s">
        <v>147</v>
      </c>
      <c r="C77" s="52">
        <v>176569523</v>
      </c>
      <c r="D77" s="52">
        <v>0</v>
      </c>
      <c r="E77" s="52">
        <v>0</v>
      </c>
      <c r="F77" s="52">
        <v>0</v>
      </c>
      <c r="G77" s="52">
        <v>0</v>
      </c>
      <c r="H77" s="52">
        <f t="shared" si="9"/>
        <v>0</v>
      </c>
      <c r="I77" s="52">
        <v>0</v>
      </c>
      <c r="J77" s="52">
        <v>0</v>
      </c>
      <c r="K77" s="69">
        <v>0</v>
      </c>
    </row>
    <row r="78" spans="1:11" ht="45" x14ac:dyDescent="0.2">
      <c r="A78" s="55" t="s">
        <v>148</v>
      </c>
      <c r="B78" s="56" t="s">
        <v>149</v>
      </c>
      <c r="C78" s="52">
        <v>1302452</v>
      </c>
      <c r="D78" s="52">
        <v>1290680</v>
      </c>
      <c r="E78" s="52">
        <v>1290680</v>
      </c>
      <c r="F78" s="52">
        <v>0</v>
      </c>
      <c r="G78" s="52">
        <v>0</v>
      </c>
      <c r="H78" s="52">
        <f t="shared" si="9"/>
        <v>99.096166307856265</v>
      </c>
      <c r="I78" s="52">
        <f t="shared" si="9"/>
        <v>100</v>
      </c>
      <c r="J78" s="53">
        <f t="shared" si="9"/>
        <v>0</v>
      </c>
      <c r="K78" s="69">
        <v>0</v>
      </c>
    </row>
    <row r="79" spans="1:11" ht="22.5" x14ac:dyDescent="0.2">
      <c r="A79" s="70" t="s">
        <v>150</v>
      </c>
      <c r="B79" s="71" t="s">
        <v>151</v>
      </c>
      <c r="C79" s="72">
        <f>C80</f>
        <v>116985318</v>
      </c>
      <c r="D79" s="72">
        <v>106235318</v>
      </c>
      <c r="E79" s="72">
        <v>0</v>
      </c>
      <c r="F79" s="72">
        <v>0</v>
      </c>
      <c r="G79" s="72">
        <v>0</v>
      </c>
      <c r="H79" s="72">
        <f t="shared" si="9"/>
        <v>90.810812686768088</v>
      </c>
      <c r="I79" s="72">
        <f t="shared" si="9"/>
        <v>0</v>
      </c>
      <c r="J79" s="72">
        <v>0</v>
      </c>
      <c r="K79" s="81">
        <v>0</v>
      </c>
    </row>
    <row r="80" spans="1:11" ht="33.75" x14ac:dyDescent="0.2">
      <c r="A80" s="55" t="s">
        <v>152</v>
      </c>
      <c r="B80" s="56" t="s">
        <v>153</v>
      </c>
      <c r="C80" s="52">
        <v>116985318</v>
      </c>
      <c r="D80" s="52">
        <v>106235318</v>
      </c>
      <c r="E80" s="52">
        <v>0</v>
      </c>
      <c r="F80" s="52">
        <v>0</v>
      </c>
      <c r="G80" s="52">
        <v>0</v>
      </c>
      <c r="H80" s="52">
        <f t="shared" si="9"/>
        <v>90.810812686768088</v>
      </c>
      <c r="I80" s="52">
        <f t="shared" si="9"/>
        <v>0</v>
      </c>
      <c r="J80" s="52">
        <v>0</v>
      </c>
      <c r="K80" s="69">
        <v>0</v>
      </c>
    </row>
    <row r="81" spans="1:11" ht="22.5" x14ac:dyDescent="0.2">
      <c r="A81" s="57" t="s">
        <v>46</v>
      </c>
      <c r="B81" s="58" t="s">
        <v>47</v>
      </c>
      <c r="C81" s="45">
        <f>C82</f>
        <v>3100000000</v>
      </c>
      <c r="D81" s="45">
        <v>2000000000</v>
      </c>
      <c r="E81" s="45">
        <v>1350000000</v>
      </c>
      <c r="F81" s="45">
        <v>1100000000</v>
      </c>
      <c r="G81" s="45">
        <v>1100000000</v>
      </c>
      <c r="H81" s="45">
        <f t="shared" si="9"/>
        <v>64.516129032258064</v>
      </c>
      <c r="I81" s="45">
        <f t="shared" si="9"/>
        <v>67.5</v>
      </c>
      <c r="J81" s="46">
        <f t="shared" si="9"/>
        <v>81.481481481481481</v>
      </c>
      <c r="K81" s="47">
        <f t="shared" si="9"/>
        <v>100</v>
      </c>
    </row>
    <row r="82" spans="1:11" ht="38.25" customHeight="1" thickBot="1" x14ac:dyDescent="0.25">
      <c r="A82" s="82" t="s">
        <v>154</v>
      </c>
      <c r="B82" s="83" t="s">
        <v>155</v>
      </c>
      <c r="C82" s="84">
        <f>C83+C85</f>
        <v>3100000000</v>
      </c>
      <c r="D82" s="84">
        <v>2000000000</v>
      </c>
      <c r="E82" s="84">
        <v>1350000000</v>
      </c>
      <c r="F82" s="84">
        <v>1100000000</v>
      </c>
      <c r="G82" s="84">
        <v>1100000000</v>
      </c>
      <c r="H82" s="84">
        <f t="shared" si="9"/>
        <v>64.516129032258064</v>
      </c>
      <c r="I82" s="84">
        <f t="shared" si="9"/>
        <v>67.5</v>
      </c>
      <c r="J82" s="85">
        <f t="shared" si="9"/>
        <v>81.481481481481481</v>
      </c>
      <c r="K82" s="86">
        <f t="shared" si="9"/>
        <v>100</v>
      </c>
    </row>
    <row r="83" spans="1:11" ht="22.5" x14ac:dyDescent="0.2">
      <c r="A83" s="87" t="s">
        <v>156</v>
      </c>
      <c r="B83" s="88" t="s">
        <v>157</v>
      </c>
      <c r="C83" s="89">
        <f>C84</f>
        <v>900000000</v>
      </c>
      <c r="D83" s="89">
        <v>900000000</v>
      </c>
      <c r="E83" s="89">
        <v>250000000</v>
      </c>
      <c r="F83" s="89">
        <v>0</v>
      </c>
      <c r="G83" s="89">
        <v>0</v>
      </c>
      <c r="H83" s="89">
        <f t="shared" si="9"/>
        <v>100</v>
      </c>
      <c r="I83" s="89">
        <f t="shared" si="9"/>
        <v>27.777777777777779</v>
      </c>
      <c r="J83" s="90">
        <f t="shared" si="9"/>
        <v>0</v>
      </c>
      <c r="K83" s="91">
        <v>0</v>
      </c>
    </row>
    <row r="84" spans="1:11" ht="22.5" x14ac:dyDescent="0.2">
      <c r="A84" s="55" t="s">
        <v>158</v>
      </c>
      <c r="B84" s="56" t="s">
        <v>159</v>
      </c>
      <c r="C84" s="52">
        <v>900000000</v>
      </c>
      <c r="D84" s="52">
        <v>900000000</v>
      </c>
      <c r="E84" s="52">
        <v>250000000</v>
      </c>
      <c r="F84" s="52">
        <v>0</v>
      </c>
      <c r="G84" s="52">
        <v>0</v>
      </c>
      <c r="H84" s="52">
        <f t="shared" si="9"/>
        <v>100</v>
      </c>
      <c r="I84" s="52">
        <f t="shared" si="9"/>
        <v>27.777777777777779</v>
      </c>
      <c r="J84" s="53">
        <f t="shared" si="9"/>
        <v>0</v>
      </c>
      <c r="K84" s="69">
        <v>0</v>
      </c>
    </row>
    <row r="85" spans="1:11" ht="36.75" customHeight="1" x14ac:dyDescent="0.2">
      <c r="A85" s="70" t="s">
        <v>160</v>
      </c>
      <c r="B85" s="71" t="s">
        <v>161</v>
      </c>
      <c r="C85" s="72">
        <f>C86</f>
        <v>2200000000</v>
      </c>
      <c r="D85" s="72">
        <v>1100000000</v>
      </c>
      <c r="E85" s="72">
        <v>1100000000</v>
      </c>
      <c r="F85" s="72">
        <v>1100000000</v>
      </c>
      <c r="G85" s="72">
        <v>1100000000</v>
      </c>
      <c r="H85" s="72">
        <f t="shared" si="9"/>
        <v>50</v>
      </c>
      <c r="I85" s="72">
        <f t="shared" si="9"/>
        <v>100</v>
      </c>
      <c r="J85" s="73">
        <f t="shared" si="9"/>
        <v>100</v>
      </c>
      <c r="K85" s="74">
        <f t="shared" si="9"/>
        <v>100</v>
      </c>
    </row>
    <row r="86" spans="1:11" ht="22.5" x14ac:dyDescent="0.2">
      <c r="A86" s="55" t="s">
        <v>162</v>
      </c>
      <c r="B86" s="56" t="s">
        <v>163</v>
      </c>
      <c r="C86" s="52">
        <v>2200000000</v>
      </c>
      <c r="D86" s="52">
        <v>1100000000</v>
      </c>
      <c r="E86" s="52">
        <v>1100000000</v>
      </c>
      <c r="F86" s="52">
        <v>1100000000</v>
      </c>
      <c r="G86" s="52">
        <v>1100000000</v>
      </c>
      <c r="H86" s="52">
        <f t="shared" si="9"/>
        <v>50</v>
      </c>
      <c r="I86" s="52">
        <f t="shared" si="9"/>
        <v>100</v>
      </c>
      <c r="J86" s="53">
        <f t="shared" si="9"/>
        <v>100</v>
      </c>
      <c r="K86" s="54">
        <f t="shared" si="9"/>
        <v>100</v>
      </c>
    </row>
    <row r="87" spans="1:11" x14ac:dyDescent="0.2">
      <c r="A87" s="57" t="s">
        <v>50</v>
      </c>
      <c r="B87" s="58" t="s">
        <v>51</v>
      </c>
      <c r="C87" s="45">
        <f>C88+C106</f>
        <v>12866368418</v>
      </c>
      <c r="D87" s="45">
        <v>9929949035</v>
      </c>
      <c r="E87" s="45">
        <v>5671239543</v>
      </c>
      <c r="F87" s="45">
        <v>2527388704</v>
      </c>
      <c r="G87" s="45">
        <v>2262865023</v>
      </c>
      <c r="H87" s="45">
        <f t="shared" si="9"/>
        <v>77.177558673883766</v>
      </c>
      <c r="I87" s="45">
        <f t="shared" si="9"/>
        <v>57.112473820466093</v>
      </c>
      <c r="J87" s="46">
        <f t="shared" si="9"/>
        <v>44.565014135570259</v>
      </c>
      <c r="K87" s="47">
        <f t="shared" si="9"/>
        <v>89.533715942413266</v>
      </c>
    </row>
    <row r="88" spans="1:11" ht="22.5" x14ac:dyDescent="0.2">
      <c r="A88" s="57" t="s">
        <v>164</v>
      </c>
      <c r="B88" s="58" t="s">
        <v>165</v>
      </c>
      <c r="C88" s="45">
        <f>C89+C92+C94</f>
        <v>2741042695</v>
      </c>
      <c r="D88" s="45">
        <v>1174425099</v>
      </c>
      <c r="E88" s="45">
        <v>1054380040</v>
      </c>
      <c r="F88" s="45">
        <v>1054380040</v>
      </c>
      <c r="G88" s="45">
        <v>1054380040</v>
      </c>
      <c r="H88" s="45">
        <f t="shared" si="9"/>
        <v>42.845925061375226</v>
      </c>
      <c r="I88" s="45">
        <f t="shared" si="9"/>
        <v>89.778398034730685</v>
      </c>
      <c r="J88" s="46">
        <f t="shared" si="9"/>
        <v>100</v>
      </c>
      <c r="K88" s="47">
        <f t="shared" si="9"/>
        <v>100</v>
      </c>
    </row>
    <row r="89" spans="1:11" ht="33.75" x14ac:dyDescent="0.2">
      <c r="A89" s="70" t="s">
        <v>166</v>
      </c>
      <c r="B89" s="71" t="s">
        <v>167</v>
      </c>
      <c r="C89" s="72">
        <f>C90+C91</f>
        <v>467051757</v>
      </c>
      <c r="D89" s="72">
        <v>38280860</v>
      </c>
      <c r="E89" s="72">
        <v>38280860</v>
      </c>
      <c r="F89" s="72">
        <v>38280860</v>
      </c>
      <c r="G89" s="72">
        <v>38280860</v>
      </c>
      <c r="H89" s="72">
        <f t="shared" si="9"/>
        <v>8.1962779127282026</v>
      </c>
      <c r="I89" s="72">
        <f t="shared" si="9"/>
        <v>100</v>
      </c>
      <c r="J89" s="73">
        <f t="shared" si="9"/>
        <v>100</v>
      </c>
      <c r="K89" s="74">
        <f t="shared" si="9"/>
        <v>100</v>
      </c>
    </row>
    <row r="90" spans="1:11" ht="22.5" x14ac:dyDescent="0.2">
      <c r="A90" s="55" t="s">
        <v>168</v>
      </c>
      <c r="B90" s="56" t="s">
        <v>57</v>
      </c>
      <c r="C90" s="52">
        <v>428770897</v>
      </c>
      <c r="D90" s="52">
        <v>0</v>
      </c>
      <c r="E90" s="52">
        <v>0</v>
      </c>
      <c r="F90" s="52">
        <v>0</v>
      </c>
      <c r="G90" s="52">
        <v>0</v>
      </c>
      <c r="H90" s="52">
        <f t="shared" si="9"/>
        <v>0</v>
      </c>
      <c r="I90" s="52">
        <v>0</v>
      </c>
      <c r="J90" s="52">
        <v>0</v>
      </c>
      <c r="K90" s="69">
        <v>0</v>
      </c>
    </row>
    <row r="91" spans="1:11" x14ac:dyDescent="0.2">
      <c r="A91" s="55" t="s">
        <v>169</v>
      </c>
      <c r="B91" s="56" t="s">
        <v>170</v>
      </c>
      <c r="C91" s="52">
        <v>38280860</v>
      </c>
      <c r="D91" s="52">
        <v>38280860</v>
      </c>
      <c r="E91" s="52">
        <v>38280860</v>
      </c>
      <c r="F91" s="52">
        <v>38280860</v>
      </c>
      <c r="G91" s="52">
        <v>38280860</v>
      </c>
      <c r="H91" s="52">
        <f t="shared" si="9"/>
        <v>100</v>
      </c>
      <c r="I91" s="52">
        <f t="shared" si="9"/>
        <v>100</v>
      </c>
      <c r="J91" s="53">
        <f t="shared" si="9"/>
        <v>100</v>
      </c>
      <c r="K91" s="54">
        <f t="shared" si="9"/>
        <v>100</v>
      </c>
    </row>
    <row r="92" spans="1:11" ht="22.5" x14ac:dyDescent="0.2">
      <c r="A92" s="70" t="s">
        <v>171</v>
      </c>
      <c r="B92" s="71" t="s">
        <v>172</v>
      </c>
      <c r="C92" s="72">
        <f>C93</f>
        <v>400000000</v>
      </c>
      <c r="D92" s="72">
        <v>140645059</v>
      </c>
      <c r="E92" s="72">
        <v>25500000</v>
      </c>
      <c r="F92" s="72">
        <v>25500000</v>
      </c>
      <c r="G92" s="72">
        <v>25500000</v>
      </c>
      <c r="H92" s="72">
        <f t="shared" si="9"/>
        <v>35.161264750000001</v>
      </c>
      <c r="I92" s="72">
        <f t="shared" si="9"/>
        <v>18.130747131330079</v>
      </c>
      <c r="J92" s="73">
        <f t="shared" si="9"/>
        <v>100</v>
      </c>
      <c r="K92" s="74">
        <f t="shared" si="9"/>
        <v>100</v>
      </c>
    </row>
    <row r="93" spans="1:11" x14ac:dyDescent="0.2">
      <c r="A93" s="55" t="s">
        <v>173</v>
      </c>
      <c r="B93" s="56" t="s">
        <v>93</v>
      </c>
      <c r="C93" s="52">
        <v>400000000</v>
      </c>
      <c r="D93" s="52">
        <v>140645059</v>
      </c>
      <c r="E93" s="52">
        <v>25500000</v>
      </c>
      <c r="F93" s="52">
        <v>25500000</v>
      </c>
      <c r="G93" s="52">
        <v>25500000</v>
      </c>
      <c r="H93" s="52">
        <f t="shared" si="9"/>
        <v>35.161264750000001</v>
      </c>
      <c r="I93" s="52">
        <f t="shared" si="9"/>
        <v>18.130747131330079</v>
      </c>
      <c r="J93" s="53">
        <f t="shared" si="9"/>
        <v>100</v>
      </c>
      <c r="K93" s="54">
        <f t="shared" si="9"/>
        <v>100</v>
      </c>
    </row>
    <row r="94" spans="1:11" x14ac:dyDescent="0.2">
      <c r="A94" s="70" t="s">
        <v>174</v>
      </c>
      <c r="B94" s="71" t="s">
        <v>175</v>
      </c>
      <c r="C94" s="72">
        <f>C95+C96+C97+C98+C99+C100+C101+C102+C103+C104+C105</f>
        <v>1873990938</v>
      </c>
      <c r="D94" s="72">
        <v>995499180</v>
      </c>
      <c r="E94" s="72">
        <v>990599180</v>
      </c>
      <c r="F94" s="72">
        <v>990599180</v>
      </c>
      <c r="G94" s="72">
        <v>990599180</v>
      </c>
      <c r="H94" s="72">
        <f t="shared" si="9"/>
        <v>53.121878009849802</v>
      </c>
      <c r="I94" s="72">
        <f t="shared" si="9"/>
        <v>99.507784627205822</v>
      </c>
      <c r="J94" s="73">
        <f t="shared" si="9"/>
        <v>100</v>
      </c>
      <c r="K94" s="74">
        <f t="shared" si="9"/>
        <v>100</v>
      </c>
    </row>
    <row r="95" spans="1:11" x14ac:dyDescent="0.2">
      <c r="A95" s="55" t="s">
        <v>176</v>
      </c>
      <c r="B95" s="56" t="s">
        <v>177</v>
      </c>
      <c r="C95" s="52">
        <v>36838000</v>
      </c>
      <c r="D95" s="52">
        <v>10748946</v>
      </c>
      <c r="E95" s="52">
        <v>10748946</v>
      </c>
      <c r="F95" s="52">
        <v>10748946</v>
      </c>
      <c r="G95" s="52">
        <v>10748946</v>
      </c>
      <c r="H95" s="52">
        <f t="shared" si="9"/>
        <v>29.178961941473482</v>
      </c>
      <c r="I95" s="52">
        <f t="shared" si="9"/>
        <v>100</v>
      </c>
      <c r="J95" s="53">
        <f t="shared" si="9"/>
        <v>100</v>
      </c>
      <c r="K95" s="54">
        <f t="shared" si="9"/>
        <v>100</v>
      </c>
    </row>
    <row r="96" spans="1:11" x14ac:dyDescent="0.2">
      <c r="A96" s="55" t="s">
        <v>178</v>
      </c>
      <c r="B96" s="56" t="s">
        <v>179</v>
      </c>
      <c r="C96" s="52">
        <v>291854905</v>
      </c>
      <c r="D96" s="52">
        <v>256186468</v>
      </c>
      <c r="E96" s="52">
        <v>256186468</v>
      </c>
      <c r="F96" s="52">
        <v>256186468</v>
      </c>
      <c r="G96" s="52">
        <v>256186468</v>
      </c>
      <c r="H96" s="52">
        <f t="shared" si="9"/>
        <v>87.778709081486923</v>
      </c>
      <c r="I96" s="52">
        <f t="shared" si="9"/>
        <v>100</v>
      </c>
      <c r="J96" s="53">
        <f t="shared" si="9"/>
        <v>100</v>
      </c>
      <c r="K96" s="54">
        <f t="shared" si="9"/>
        <v>100</v>
      </c>
    </row>
    <row r="97" spans="1:11" x14ac:dyDescent="0.2">
      <c r="A97" s="55" t="s">
        <v>180</v>
      </c>
      <c r="B97" s="56" t="s">
        <v>181</v>
      </c>
      <c r="C97" s="52">
        <v>20000000</v>
      </c>
      <c r="D97" s="52">
        <v>3714925</v>
      </c>
      <c r="E97" s="52">
        <v>3714925</v>
      </c>
      <c r="F97" s="52">
        <v>3714925</v>
      </c>
      <c r="G97" s="52">
        <v>3714925</v>
      </c>
      <c r="H97" s="52">
        <f t="shared" si="9"/>
        <v>18.574625000000001</v>
      </c>
      <c r="I97" s="52">
        <f t="shared" si="9"/>
        <v>100</v>
      </c>
      <c r="J97" s="53">
        <f t="shared" si="9"/>
        <v>100</v>
      </c>
      <c r="K97" s="54">
        <f t="shared" si="9"/>
        <v>100</v>
      </c>
    </row>
    <row r="98" spans="1:11" x14ac:dyDescent="0.2">
      <c r="A98" s="55" t="s">
        <v>182</v>
      </c>
      <c r="B98" s="56" t="s">
        <v>183</v>
      </c>
      <c r="C98" s="52">
        <v>255082489</v>
      </c>
      <c r="D98" s="52">
        <v>0</v>
      </c>
      <c r="E98" s="52">
        <v>0</v>
      </c>
      <c r="F98" s="52">
        <v>0</v>
      </c>
      <c r="G98" s="52">
        <v>0</v>
      </c>
      <c r="H98" s="52">
        <f t="shared" si="9"/>
        <v>0</v>
      </c>
      <c r="I98" s="52">
        <v>0</v>
      </c>
      <c r="J98" s="52">
        <v>0</v>
      </c>
      <c r="K98" s="69">
        <v>0</v>
      </c>
    </row>
    <row r="99" spans="1:11" x14ac:dyDescent="0.2">
      <c r="A99" s="55" t="s">
        <v>184</v>
      </c>
      <c r="B99" s="56" t="s">
        <v>185</v>
      </c>
      <c r="C99" s="52">
        <v>133287525</v>
      </c>
      <c r="D99" s="52">
        <v>0</v>
      </c>
      <c r="E99" s="52">
        <v>0</v>
      </c>
      <c r="F99" s="52">
        <v>0</v>
      </c>
      <c r="G99" s="52">
        <v>0</v>
      </c>
      <c r="H99" s="52">
        <f t="shared" si="9"/>
        <v>0</v>
      </c>
      <c r="I99" s="52">
        <v>0</v>
      </c>
      <c r="J99" s="52">
        <v>0</v>
      </c>
      <c r="K99" s="69">
        <v>0</v>
      </c>
    </row>
    <row r="100" spans="1:11" ht="22.5" x14ac:dyDescent="0.2">
      <c r="A100" s="55" t="s">
        <v>186</v>
      </c>
      <c r="B100" s="56" t="s">
        <v>187</v>
      </c>
      <c r="C100" s="52">
        <v>100000000</v>
      </c>
      <c r="D100" s="52">
        <v>7866892</v>
      </c>
      <c r="E100" s="52">
        <v>2966892</v>
      </c>
      <c r="F100" s="52">
        <v>2966892</v>
      </c>
      <c r="G100" s="52">
        <v>2966892</v>
      </c>
      <c r="H100" s="52">
        <f t="shared" si="9"/>
        <v>7.866892</v>
      </c>
      <c r="I100" s="52">
        <f t="shared" si="9"/>
        <v>37.713648541253647</v>
      </c>
      <c r="J100" s="53">
        <f t="shared" si="9"/>
        <v>100</v>
      </c>
      <c r="K100" s="54">
        <f t="shared" si="9"/>
        <v>100</v>
      </c>
    </row>
    <row r="101" spans="1:11" ht="22.5" x14ac:dyDescent="0.2">
      <c r="A101" s="55" t="s">
        <v>188</v>
      </c>
      <c r="B101" s="56" t="s">
        <v>189</v>
      </c>
      <c r="C101" s="52">
        <v>248683237</v>
      </c>
      <c r="D101" s="52">
        <v>248683237</v>
      </c>
      <c r="E101" s="52">
        <v>248683237</v>
      </c>
      <c r="F101" s="52">
        <v>248683237</v>
      </c>
      <c r="G101" s="52">
        <v>248683237</v>
      </c>
      <c r="H101" s="52">
        <f t="shared" si="9"/>
        <v>100</v>
      </c>
      <c r="I101" s="52">
        <f t="shared" si="9"/>
        <v>100</v>
      </c>
      <c r="J101" s="53">
        <f t="shared" si="9"/>
        <v>100</v>
      </c>
      <c r="K101" s="54">
        <f t="shared" si="9"/>
        <v>100</v>
      </c>
    </row>
    <row r="102" spans="1:11" x14ac:dyDescent="0.2">
      <c r="A102" s="55" t="s">
        <v>190</v>
      </c>
      <c r="B102" s="56" t="s">
        <v>191</v>
      </c>
      <c r="C102" s="52">
        <v>444899756</v>
      </c>
      <c r="D102" s="52">
        <v>429068836</v>
      </c>
      <c r="E102" s="52">
        <v>429068836</v>
      </c>
      <c r="F102" s="52">
        <v>429068836</v>
      </c>
      <c r="G102" s="52">
        <v>429068836</v>
      </c>
      <c r="H102" s="52">
        <f t="shared" si="9"/>
        <v>96.44168831596302</v>
      </c>
      <c r="I102" s="52">
        <f t="shared" si="9"/>
        <v>100</v>
      </c>
      <c r="J102" s="53">
        <f t="shared" si="9"/>
        <v>100</v>
      </c>
      <c r="K102" s="54">
        <f t="shared" si="9"/>
        <v>100</v>
      </c>
    </row>
    <row r="103" spans="1:11" ht="14.25" customHeight="1" x14ac:dyDescent="0.2">
      <c r="A103" s="55" t="s">
        <v>192</v>
      </c>
      <c r="B103" s="56" t="s">
        <v>193</v>
      </c>
      <c r="C103" s="52">
        <v>40000000</v>
      </c>
      <c r="D103" s="52">
        <v>39229876</v>
      </c>
      <c r="E103" s="52">
        <v>39229876</v>
      </c>
      <c r="F103" s="52">
        <v>39229876</v>
      </c>
      <c r="G103" s="52">
        <v>39229876</v>
      </c>
      <c r="H103" s="52">
        <f t="shared" si="9"/>
        <v>98.074690000000004</v>
      </c>
      <c r="I103" s="52">
        <f t="shared" si="9"/>
        <v>100</v>
      </c>
      <c r="J103" s="53">
        <f t="shared" si="9"/>
        <v>100</v>
      </c>
      <c r="K103" s="54">
        <f t="shared" si="9"/>
        <v>100</v>
      </c>
    </row>
    <row r="104" spans="1:11" ht="22.5" x14ac:dyDescent="0.2">
      <c r="A104" s="55" t="s">
        <v>194</v>
      </c>
      <c r="B104" s="56" t="s">
        <v>195</v>
      </c>
      <c r="C104" s="52">
        <v>31720835</v>
      </c>
      <c r="D104" s="52">
        <v>0</v>
      </c>
      <c r="E104" s="52">
        <v>0</v>
      </c>
      <c r="F104" s="52">
        <v>0</v>
      </c>
      <c r="G104" s="52">
        <v>0</v>
      </c>
      <c r="H104" s="52">
        <f t="shared" si="9"/>
        <v>0</v>
      </c>
      <c r="I104" s="52">
        <v>0</v>
      </c>
      <c r="J104" s="52">
        <v>0</v>
      </c>
      <c r="K104" s="69">
        <v>0</v>
      </c>
    </row>
    <row r="105" spans="1:11" ht="15.75" customHeight="1" x14ac:dyDescent="0.2">
      <c r="A105" s="55" t="s">
        <v>196</v>
      </c>
      <c r="B105" s="56" t="s">
        <v>197</v>
      </c>
      <c r="C105" s="52">
        <v>271624191</v>
      </c>
      <c r="D105" s="52">
        <v>0</v>
      </c>
      <c r="E105" s="52">
        <v>0</v>
      </c>
      <c r="F105" s="52">
        <v>0</v>
      </c>
      <c r="G105" s="52">
        <v>0</v>
      </c>
      <c r="H105" s="52">
        <f t="shared" si="9"/>
        <v>0</v>
      </c>
      <c r="I105" s="52">
        <v>0</v>
      </c>
      <c r="J105" s="52">
        <v>0</v>
      </c>
      <c r="K105" s="69">
        <v>0</v>
      </c>
    </row>
    <row r="106" spans="1:11" ht="22.5" x14ac:dyDescent="0.2">
      <c r="A106" s="57" t="s">
        <v>198</v>
      </c>
      <c r="B106" s="58" t="s">
        <v>199</v>
      </c>
      <c r="C106" s="45">
        <f>C107+C116+C120+C129</f>
        <v>10125325723</v>
      </c>
      <c r="D106" s="45">
        <v>8755523936</v>
      </c>
      <c r="E106" s="45">
        <v>4616859503</v>
      </c>
      <c r="F106" s="45">
        <v>1473008664</v>
      </c>
      <c r="G106" s="45">
        <v>1208484983</v>
      </c>
      <c r="H106" s="45">
        <f t="shared" si="9"/>
        <v>86.471528674989173</v>
      </c>
      <c r="I106" s="45">
        <f t="shared" si="9"/>
        <v>52.730819271898795</v>
      </c>
      <c r="J106" s="46">
        <f t="shared" si="9"/>
        <v>31.904992193131505</v>
      </c>
      <c r="K106" s="47">
        <f t="shared" si="9"/>
        <v>82.041946699642764</v>
      </c>
    </row>
    <row r="107" spans="1:11" ht="23.25" thickBot="1" x14ac:dyDescent="0.25">
      <c r="A107" s="59" t="s">
        <v>200</v>
      </c>
      <c r="B107" s="60" t="s">
        <v>201</v>
      </c>
      <c r="C107" s="61">
        <f>C108+C109+C110+C111+C112+C113+C114+C115</f>
        <v>7374113303</v>
      </c>
      <c r="D107" s="61">
        <v>7032265770</v>
      </c>
      <c r="E107" s="61">
        <v>3719414917</v>
      </c>
      <c r="F107" s="61">
        <v>1178754418</v>
      </c>
      <c r="G107" s="61">
        <v>914230737</v>
      </c>
      <c r="H107" s="61">
        <f t="shared" si="9"/>
        <v>95.36422185348134</v>
      </c>
      <c r="I107" s="61">
        <f t="shared" si="9"/>
        <v>52.89070462705223</v>
      </c>
      <c r="J107" s="62">
        <f t="shared" si="9"/>
        <v>31.691931239302495</v>
      </c>
      <c r="K107" s="63">
        <f t="shared" si="9"/>
        <v>77.559050726713792</v>
      </c>
    </row>
    <row r="108" spans="1:11" ht="22.5" x14ac:dyDescent="0.2">
      <c r="A108" s="64" t="s">
        <v>202</v>
      </c>
      <c r="B108" s="65" t="s">
        <v>203</v>
      </c>
      <c r="C108" s="66">
        <v>619000000</v>
      </c>
      <c r="D108" s="66">
        <v>562569017</v>
      </c>
      <c r="E108" s="66">
        <v>522569017</v>
      </c>
      <c r="F108" s="66">
        <v>56000000</v>
      </c>
      <c r="G108" s="66">
        <v>15430650</v>
      </c>
      <c r="H108" s="66">
        <f t="shared" si="9"/>
        <v>90.88352455573505</v>
      </c>
      <c r="I108" s="66">
        <f t="shared" si="9"/>
        <v>92.889761293057489</v>
      </c>
      <c r="J108" s="67">
        <f t="shared" si="9"/>
        <v>10.716287835334869</v>
      </c>
      <c r="K108" s="68">
        <f t="shared" si="9"/>
        <v>27.554732142857141</v>
      </c>
    </row>
    <row r="109" spans="1:11" x14ac:dyDescent="0.2">
      <c r="A109" s="55" t="s">
        <v>204</v>
      </c>
      <c r="B109" s="56" t="s">
        <v>205</v>
      </c>
      <c r="C109" s="52">
        <v>260000000</v>
      </c>
      <c r="D109" s="52">
        <v>190000000</v>
      </c>
      <c r="E109" s="52">
        <v>110000000</v>
      </c>
      <c r="F109" s="52">
        <v>26429841</v>
      </c>
      <c r="G109" s="52">
        <v>26429841</v>
      </c>
      <c r="H109" s="52">
        <f t="shared" si="9"/>
        <v>73.076923076923066</v>
      </c>
      <c r="I109" s="52">
        <f t="shared" si="9"/>
        <v>57.894736842105267</v>
      </c>
      <c r="J109" s="53">
        <f t="shared" si="9"/>
        <v>24.027128181818185</v>
      </c>
      <c r="K109" s="54">
        <f t="shared" si="9"/>
        <v>100</v>
      </c>
    </row>
    <row r="110" spans="1:11" x14ac:dyDescent="0.2">
      <c r="A110" s="55" t="s">
        <v>206</v>
      </c>
      <c r="B110" s="56" t="s">
        <v>207</v>
      </c>
      <c r="C110" s="52">
        <v>2762524725</v>
      </c>
      <c r="D110" s="52">
        <v>2756020660</v>
      </c>
      <c r="E110" s="52">
        <v>926740553</v>
      </c>
      <c r="F110" s="52">
        <v>593416268</v>
      </c>
      <c r="G110" s="52">
        <v>385961937</v>
      </c>
      <c r="H110" s="52">
        <f t="shared" si="9"/>
        <v>99.764560840265432</v>
      </c>
      <c r="I110" s="52">
        <f t="shared" si="9"/>
        <v>33.626037948496368</v>
      </c>
      <c r="J110" s="53">
        <f t="shared" si="9"/>
        <v>64.032621220580168</v>
      </c>
      <c r="K110" s="54">
        <f t="shared" si="9"/>
        <v>65.04067343836283</v>
      </c>
    </row>
    <row r="111" spans="1:11" ht="15" customHeight="1" x14ac:dyDescent="0.2">
      <c r="A111" s="55" t="s">
        <v>208</v>
      </c>
      <c r="B111" s="56" t="s">
        <v>209</v>
      </c>
      <c r="C111" s="52">
        <v>3150000000</v>
      </c>
      <c r="D111" s="52">
        <v>3130000000</v>
      </c>
      <c r="E111" s="52">
        <v>1842560854</v>
      </c>
      <c r="F111" s="52">
        <v>486408309</v>
      </c>
      <c r="G111" s="52">
        <v>486408309</v>
      </c>
      <c r="H111" s="52">
        <f t="shared" si="9"/>
        <v>99.365079365079367</v>
      </c>
      <c r="I111" s="52">
        <f t="shared" si="9"/>
        <v>58.867758913738022</v>
      </c>
      <c r="J111" s="53">
        <f t="shared" si="9"/>
        <v>26.398493593525568</v>
      </c>
      <c r="K111" s="54">
        <f t="shared" si="9"/>
        <v>100</v>
      </c>
    </row>
    <row r="112" spans="1:11" x14ac:dyDescent="0.2">
      <c r="A112" s="55" t="s">
        <v>210</v>
      </c>
      <c r="B112" s="56" t="s">
        <v>211</v>
      </c>
      <c r="C112" s="52">
        <v>184476709</v>
      </c>
      <c r="D112" s="52">
        <v>184476709</v>
      </c>
      <c r="E112" s="52">
        <v>108345109</v>
      </c>
      <c r="F112" s="52">
        <v>0</v>
      </c>
      <c r="G112" s="52">
        <v>0</v>
      </c>
      <c r="H112" s="52">
        <f t="shared" si="9"/>
        <v>100</v>
      </c>
      <c r="I112" s="52">
        <f t="shared" si="9"/>
        <v>58.731050433038675</v>
      </c>
      <c r="J112" s="53">
        <f t="shared" si="9"/>
        <v>0</v>
      </c>
      <c r="K112" s="69">
        <v>0</v>
      </c>
    </row>
    <row r="113" spans="1:11" x14ac:dyDescent="0.2">
      <c r="A113" s="55" t="s">
        <v>212</v>
      </c>
      <c r="B113" s="56" t="s">
        <v>213</v>
      </c>
      <c r="C113" s="52">
        <v>200000000</v>
      </c>
      <c r="D113" s="52">
        <v>133199384</v>
      </c>
      <c r="E113" s="52">
        <v>133199384</v>
      </c>
      <c r="F113" s="52">
        <v>16500000</v>
      </c>
      <c r="G113" s="52">
        <v>0</v>
      </c>
      <c r="H113" s="52">
        <f t="shared" si="9"/>
        <v>66.599692000000005</v>
      </c>
      <c r="I113" s="52">
        <f t="shared" si="9"/>
        <v>100</v>
      </c>
      <c r="J113" s="53">
        <f t="shared" si="9"/>
        <v>12.387444674669066</v>
      </c>
      <c r="K113" s="54">
        <f t="shared" si="9"/>
        <v>0</v>
      </c>
    </row>
    <row r="114" spans="1:11" ht="22.5" x14ac:dyDescent="0.2">
      <c r="A114" s="55" t="s">
        <v>214</v>
      </c>
      <c r="B114" s="56" t="s">
        <v>215</v>
      </c>
      <c r="C114" s="52">
        <v>26000000</v>
      </c>
      <c r="D114" s="52">
        <v>26000000</v>
      </c>
      <c r="E114" s="52">
        <v>26000000</v>
      </c>
      <c r="F114" s="52">
        <v>0</v>
      </c>
      <c r="G114" s="52">
        <v>0</v>
      </c>
      <c r="H114" s="52">
        <f t="shared" si="9"/>
        <v>100</v>
      </c>
      <c r="I114" s="52">
        <f t="shared" si="9"/>
        <v>100</v>
      </c>
      <c r="J114" s="53">
        <f t="shared" si="9"/>
        <v>0</v>
      </c>
      <c r="K114" s="69">
        <v>0</v>
      </c>
    </row>
    <row r="115" spans="1:11" x14ac:dyDescent="0.2">
      <c r="A115" s="55" t="s">
        <v>216</v>
      </c>
      <c r="B115" s="56" t="s">
        <v>127</v>
      </c>
      <c r="C115" s="52">
        <v>172111869</v>
      </c>
      <c r="D115" s="52">
        <v>50000000</v>
      </c>
      <c r="E115" s="52">
        <v>50000000</v>
      </c>
      <c r="F115" s="52">
        <v>0</v>
      </c>
      <c r="G115" s="52">
        <v>0</v>
      </c>
      <c r="H115" s="52">
        <f t="shared" si="9"/>
        <v>29.050872720462991</v>
      </c>
      <c r="I115" s="52">
        <f t="shared" si="9"/>
        <v>100</v>
      </c>
      <c r="J115" s="53">
        <f t="shared" si="9"/>
        <v>0</v>
      </c>
      <c r="K115" s="69">
        <v>0</v>
      </c>
    </row>
    <row r="116" spans="1:11" ht="22.5" x14ac:dyDescent="0.2">
      <c r="A116" s="70" t="s">
        <v>217</v>
      </c>
      <c r="B116" s="71" t="s">
        <v>218</v>
      </c>
      <c r="C116" s="72">
        <f>C117+C118+C119</f>
        <v>1400000000</v>
      </c>
      <c r="D116" s="72">
        <v>1260954893</v>
      </c>
      <c r="E116" s="72">
        <v>678963262</v>
      </c>
      <c r="F116" s="72">
        <v>184343822</v>
      </c>
      <c r="G116" s="72">
        <v>184343822</v>
      </c>
      <c r="H116" s="72">
        <f t="shared" si="9"/>
        <v>90.068206642857135</v>
      </c>
      <c r="I116" s="72">
        <f t="shared" si="9"/>
        <v>53.845166529680135</v>
      </c>
      <c r="J116" s="73">
        <f t="shared" si="9"/>
        <v>27.150780066801318</v>
      </c>
      <c r="K116" s="74">
        <f t="shared" si="9"/>
        <v>100</v>
      </c>
    </row>
    <row r="117" spans="1:11" x14ac:dyDescent="0.2">
      <c r="A117" s="55" t="s">
        <v>219</v>
      </c>
      <c r="B117" s="56" t="s">
        <v>131</v>
      </c>
      <c r="C117" s="52">
        <v>1300000000</v>
      </c>
      <c r="D117" s="52">
        <v>1192494338</v>
      </c>
      <c r="E117" s="52">
        <v>676371307</v>
      </c>
      <c r="F117" s="52">
        <v>181751867</v>
      </c>
      <c r="G117" s="52">
        <v>181751867</v>
      </c>
      <c r="H117" s="52">
        <f t="shared" si="9"/>
        <v>91.730333692307696</v>
      </c>
      <c r="I117" s="52">
        <f t="shared" si="9"/>
        <v>56.719037185063769</v>
      </c>
      <c r="J117" s="53">
        <f t="shared" si="9"/>
        <v>26.871611069095806</v>
      </c>
      <c r="K117" s="54">
        <f t="shared" si="9"/>
        <v>100</v>
      </c>
    </row>
    <row r="118" spans="1:11" x14ac:dyDescent="0.2">
      <c r="A118" s="55" t="s">
        <v>220</v>
      </c>
      <c r="B118" s="56" t="s">
        <v>221</v>
      </c>
      <c r="C118" s="52">
        <v>65000000</v>
      </c>
      <c r="D118" s="52">
        <v>55144555</v>
      </c>
      <c r="E118" s="52">
        <v>2591955</v>
      </c>
      <c r="F118" s="52">
        <v>2591955</v>
      </c>
      <c r="G118" s="52">
        <v>2591955</v>
      </c>
      <c r="H118" s="52">
        <f t="shared" si="9"/>
        <v>84.83777692307693</v>
      </c>
      <c r="I118" s="52">
        <f t="shared" si="9"/>
        <v>4.7002918057820944</v>
      </c>
      <c r="J118" s="53">
        <f t="shared" si="9"/>
        <v>100</v>
      </c>
      <c r="K118" s="54">
        <f t="shared" si="9"/>
        <v>100</v>
      </c>
    </row>
    <row r="119" spans="1:11" x14ac:dyDescent="0.2">
      <c r="A119" s="55" t="s">
        <v>222</v>
      </c>
      <c r="B119" s="56" t="s">
        <v>223</v>
      </c>
      <c r="C119" s="52">
        <v>35000000</v>
      </c>
      <c r="D119" s="52">
        <v>13316000</v>
      </c>
      <c r="E119" s="52">
        <v>0</v>
      </c>
      <c r="F119" s="52">
        <v>0</v>
      </c>
      <c r="G119" s="52">
        <v>0</v>
      </c>
      <c r="H119" s="52">
        <f t="shared" si="9"/>
        <v>38.04571428571429</v>
      </c>
      <c r="I119" s="52">
        <f t="shared" si="9"/>
        <v>0</v>
      </c>
      <c r="J119" s="52">
        <v>0</v>
      </c>
      <c r="K119" s="69">
        <v>0</v>
      </c>
    </row>
    <row r="120" spans="1:11" ht="22.5" x14ac:dyDescent="0.2">
      <c r="A120" s="70" t="s">
        <v>224</v>
      </c>
      <c r="B120" s="71" t="s">
        <v>225</v>
      </c>
      <c r="C120" s="72">
        <f>C121+C122+C123+C124+C125+C126+C127+C128</f>
        <v>951212420</v>
      </c>
      <c r="D120" s="72">
        <v>333708273</v>
      </c>
      <c r="E120" s="72">
        <v>93688424</v>
      </c>
      <c r="F120" s="72">
        <v>93688424</v>
      </c>
      <c r="G120" s="72">
        <v>93688424</v>
      </c>
      <c r="H120" s="72">
        <f t="shared" si="9"/>
        <v>35.082413347798806</v>
      </c>
      <c r="I120" s="72">
        <f t="shared" si="9"/>
        <v>28.07494796510484</v>
      </c>
      <c r="J120" s="73">
        <f t="shared" si="9"/>
        <v>100</v>
      </c>
      <c r="K120" s="74">
        <f t="shared" si="9"/>
        <v>100</v>
      </c>
    </row>
    <row r="121" spans="1:11" x14ac:dyDescent="0.2">
      <c r="A121" s="55" t="s">
        <v>226</v>
      </c>
      <c r="B121" s="56" t="s">
        <v>227</v>
      </c>
      <c r="C121" s="52">
        <v>150000000</v>
      </c>
      <c r="D121" s="52">
        <v>9502456</v>
      </c>
      <c r="E121" s="52">
        <v>9502456</v>
      </c>
      <c r="F121" s="52">
        <v>9502456</v>
      </c>
      <c r="G121" s="52">
        <v>9502456</v>
      </c>
      <c r="H121" s="52">
        <f t="shared" si="9"/>
        <v>6.334970666666667</v>
      </c>
      <c r="I121" s="52">
        <f t="shared" si="9"/>
        <v>100</v>
      </c>
      <c r="J121" s="53">
        <f t="shared" si="9"/>
        <v>100</v>
      </c>
      <c r="K121" s="54">
        <f t="shared" si="9"/>
        <v>100</v>
      </c>
    </row>
    <row r="122" spans="1:11" ht="22.5" x14ac:dyDescent="0.2">
      <c r="A122" s="55" t="s">
        <v>228</v>
      </c>
      <c r="B122" s="56" t="s">
        <v>229</v>
      </c>
      <c r="C122" s="52">
        <v>130000000</v>
      </c>
      <c r="D122" s="52">
        <v>47406142</v>
      </c>
      <c r="E122" s="52">
        <v>47406142</v>
      </c>
      <c r="F122" s="52">
        <v>47406142</v>
      </c>
      <c r="G122" s="52">
        <v>47406142</v>
      </c>
      <c r="H122" s="52">
        <f t="shared" si="9"/>
        <v>36.466263076923077</v>
      </c>
      <c r="I122" s="52">
        <f t="shared" si="9"/>
        <v>100</v>
      </c>
      <c r="J122" s="53">
        <f t="shared" si="9"/>
        <v>100</v>
      </c>
      <c r="K122" s="54">
        <f t="shared" si="9"/>
        <v>100</v>
      </c>
    </row>
    <row r="123" spans="1:11" x14ac:dyDescent="0.2">
      <c r="A123" s="55" t="s">
        <v>230</v>
      </c>
      <c r="B123" s="56" t="s">
        <v>231</v>
      </c>
      <c r="C123" s="52">
        <v>25000000</v>
      </c>
      <c r="D123" s="52">
        <v>0</v>
      </c>
      <c r="E123" s="52">
        <v>0</v>
      </c>
      <c r="F123" s="52">
        <v>0</v>
      </c>
      <c r="G123" s="52">
        <v>0</v>
      </c>
      <c r="H123" s="52">
        <f t="shared" si="9"/>
        <v>0</v>
      </c>
      <c r="I123" s="52">
        <v>0</v>
      </c>
      <c r="J123" s="52">
        <v>0</v>
      </c>
      <c r="K123" s="69">
        <v>0</v>
      </c>
    </row>
    <row r="124" spans="1:11" x14ac:dyDescent="0.2">
      <c r="A124" s="55" t="s">
        <v>232</v>
      </c>
      <c r="B124" s="56" t="s">
        <v>233</v>
      </c>
      <c r="C124" s="52">
        <v>348000000</v>
      </c>
      <c r="D124" s="52">
        <v>135799675</v>
      </c>
      <c r="E124" s="52">
        <v>3301115</v>
      </c>
      <c r="F124" s="52">
        <v>3301115</v>
      </c>
      <c r="G124" s="52">
        <v>3301115</v>
      </c>
      <c r="H124" s="52">
        <f t="shared" si="9"/>
        <v>39.022895114942528</v>
      </c>
      <c r="I124" s="52">
        <f t="shared" si="9"/>
        <v>2.4308710606266177</v>
      </c>
      <c r="J124" s="53">
        <f t="shared" si="9"/>
        <v>100</v>
      </c>
      <c r="K124" s="54">
        <f t="shared" si="9"/>
        <v>100</v>
      </c>
    </row>
    <row r="125" spans="1:11" ht="22.5" x14ac:dyDescent="0.2">
      <c r="A125" s="55" t="s">
        <v>234</v>
      </c>
      <c r="B125" s="56" t="s">
        <v>235</v>
      </c>
      <c r="C125" s="52">
        <v>140000000</v>
      </c>
      <c r="D125" s="52">
        <v>140000000</v>
      </c>
      <c r="E125" s="52">
        <v>32478711</v>
      </c>
      <c r="F125" s="52">
        <v>32478711</v>
      </c>
      <c r="G125" s="52">
        <v>32478711</v>
      </c>
      <c r="H125" s="52">
        <f t="shared" si="9"/>
        <v>100</v>
      </c>
      <c r="I125" s="52">
        <f t="shared" si="9"/>
        <v>23.199079285714287</v>
      </c>
      <c r="J125" s="53">
        <f t="shared" si="9"/>
        <v>100</v>
      </c>
      <c r="K125" s="54">
        <f t="shared" si="9"/>
        <v>100</v>
      </c>
    </row>
    <row r="126" spans="1:11" ht="22.5" x14ac:dyDescent="0.2">
      <c r="A126" s="55" t="s">
        <v>236</v>
      </c>
      <c r="B126" s="56" t="s">
        <v>237</v>
      </c>
      <c r="C126" s="52">
        <v>20000000</v>
      </c>
      <c r="D126" s="52">
        <v>1000000</v>
      </c>
      <c r="E126" s="52">
        <v>1000000</v>
      </c>
      <c r="F126" s="52">
        <v>1000000</v>
      </c>
      <c r="G126" s="52">
        <v>1000000</v>
      </c>
      <c r="H126" s="52">
        <f t="shared" si="9"/>
        <v>5</v>
      </c>
      <c r="I126" s="52">
        <f t="shared" si="9"/>
        <v>100</v>
      </c>
      <c r="J126" s="53">
        <f t="shared" si="9"/>
        <v>100</v>
      </c>
      <c r="K126" s="54">
        <f t="shared" si="9"/>
        <v>100</v>
      </c>
    </row>
    <row r="127" spans="1:11" ht="22.5" x14ac:dyDescent="0.2">
      <c r="A127" s="55" t="s">
        <v>238</v>
      </c>
      <c r="B127" s="56" t="s">
        <v>239</v>
      </c>
      <c r="C127" s="52">
        <v>58212420</v>
      </c>
      <c r="D127" s="52">
        <v>0</v>
      </c>
      <c r="E127" s="52">
        <v>0</v>
      </c>
      <c r="F127" s="52">
        <v>0</v>
      </c>
      <c r="G127" s="52">
        <v>0</v>
      </c>
      <c r="H127" s="52">
        <f t="shared" si="9"/>
        <v>0</v>
      </c>
      <c r="I127" s="52">
        <v>0</v>
      </c>
      <c r="J127" s="52">
        <v>0</v>
      </c>
      <c r="K127" s="69">
        <v>0</v>
      </c>
    </row>
    <row r="128" spans="1:11" x14ac:dyDescent="0.2">
      <c r="A128" s="55" t="s">
        <v>240</v>
      </c>
      <c r="B128" s="56" t="s">
        <v>241</v>
      </c>
      <c r="C128" s="52">
        <v>80000000</v>
      </c>
      <c r="D128" s="52">
        <v>0</v>
      </c>
      <c r="E128" s="52">
        <v>0</v>
      </c>
      <c r="F128" s="52">
        <v>0</v>
      </c>
      <c r="G128" s="52">
        <v>0</v>
      </c>
      <c r="H128" s="52">
        <f t="shared" si="9"/>
        <v>0</v>
      </c>
      <c r="I128" s="52">
        <v>0</v>
      </c>
      <c r="J128" s="52">
        <v>0</v>
      </c>
      <c r="K128" s="69">
        <v>0</v>
      </c>
    </row>
    <row r="129" spans="1:11" ht="22.5" x14ac:dyDescent="0.2">
      <c r="A129" s="70" t="s">
        <v>242</v>
      </c>
      <c r="B129" s="71" t="s">
        <v>243</v>
      </c>
      <c r="C129" s="72">
        <f>C130+C131+C132</f>
        <v>400000000</v>
      </c>
      <c r="D129" s="72">
        <v>128595000</v>
      </c>
      <c r="E129" s="72">
        <v>124792900</v>
      </c>
      <c r="F129" s="72">
        <v>16222000</v>
      </c>
      <c r="G129" s="72">
        <v>16222000</v>
      </c>
      <c r="H129" s="72">
        <f t="shared" si="9"/>
        <v>32.14875</v>
      </c>
      <c r="I129" s="72">
        <f t="shared" si="9"/>
        <v>97.043353163031227</v>
      </c>
      <c r="J129" s="73">
        <f t="shared" si="9"/>
        <v>12.999136970132113</v>
      </c>
      <c r="K129" s="74">
        <f t="shared" si="9"/>
        <v>100</v>
      </c>
    </row>
    <row r="130" spans="1:11" x14ac:dyDescent="0.2">
      <c r="A130" s="55" t="s">
        <v>244</v>
      </c>
      <c r="B130" s="56" t="s">
        <v>245</v>
      </c>
      <c r="C130" s="52">
        <v>150000000</v>
      </c>
      <c r="D130" s="52">
        <v>38800000</v>
      </c>
      <c r="E130" s="52">
        <v>34997900</v>
      </c>
      <c r="F130" s="52">
        <v>0</v>
      </c>
      <c r="G130" s="52">
        <v>0</v>
      </c>
      <c r="H130" s="52">
        <f t="shared" si="9"/>
        <v>25.866666666666667</v>
      </c>
      <c r="I130" s="52">
        <f t="shared" si="9"/>
        <v>90.200773195876295</v>
      </c>
      <c r="J130" s="53">
        <f t="shared" si="9"/>
        <v>0</v>
      </c>
      <c r="K130" s="69">
        <v>0</v>
      </c>
    </row>
    <row r="131" spans="1:11" x14ac:dyDescent="0.2">
      <c r="A131" s="55" t="s">
        <v>246</v>
      </c>
      <c r="B131" s="56" t="s">
        <v>247</v>
      </c>
      <c r="C131" s="52">
        <v>30000000</v>
      </c>
      <c r="D131" s="52">
        <v>795000</v>
      </c>
      <c r="E131" s="52">
        <v>795000</v>
      </c>
      <c r="F131" s="52">
        <v>795000</v>
      </c>
      <c r="G131" s="52">
        <v>795000</v>
      </c>
      <c r="H131" s="52">
        <f t="shared" si="9"/>
        <v>2.65</v>
      </c>
      <c r="I131" s="52">
        <f t="shared" si="9"/>
        <v>100</v>
      </c>
      <c r="J131" s="53">
        <f t="shared" si="9"/>
        <v>100</v>
      </c>
      <c r="K131" s="54">
        <f t="shared" si="9"/>
        <v>100</v>
      </c>
    </row>
    <row r="132" spans="1:11" ht="22.5" x14ac:dyDescent="0.2">
      <c r="A132" s="55" t="s">
        <v>248</v>
      </c>
      <c r="B132" s="56" t="s">
        <v>249</v>
      </c>
      <c r="C132" s="52">
        <v>220000000</v>
      </c>
      <c r="D132" s="52">
        <v>89000000</v>
      </c>
      <c r="E132" s="52">
        <v>89000000</v>
      </c>
      <c r="F132" s="52">
        <v>15427000</v>
      </c>
      <c r="G132" s="52">
        <v>15427000</v>
      </c>
      <c r="H132" s="52">
        <f t="shared" si="9"/>
        <v>40.454545454545453</v>
      </c>
      <c r="I132" s="52">
        <f t="shared" si="9"/>
        <v>100</v>
      </c>
      <c r="J132" s="53">
        <f t="shared" si="9"/>
        <v>17.333707865168542</v>
      </c>
      <c r="K132" s="54">
        <f t="shared" si="9"/>
        <v>100</v>
      </c>
    </row>
    <row r="133" spans="1:11" x14ac:dyDescent="0.2">
      <c r="A133" s="55"/>
      <c r="B133" s="56"/>
      <c r="C133" s="52"/>
      <c r="D133" s="52"/>
      <c r="E133" s="52"/>
      <c r="F133" s="52"/>
      <c r="G133" s="52"/>
      <c r="H133" s="52"/>
      <c r="I133" s="52"/>
      <c r="J133" s="53"/>
      <c r="K133" s="54"/>
    </row>
    <row r="134" spans="1:11" x14ac:dyDescent="0.2">
      <c r="A134" s="57" t="s">
        <v>250</v>
      </c>
      <c r="B134" s="58" t="s">
        <v>251</v>
      </c>
      <c r="C134" s="45">
        <f>C136+C142</f>
        <v>65001679715</v>
      </c>
      <c r="D134" s="45">
        <v>7888512724</v>
      </c>
      <c r="E134" s="45">
        <v>7888512724</v>
      </c>
      <c r="F134" s="45">
        <v>7888512724</v>
      </c>
      <c r="G134" s="45">
        <v>7888512724</v>
      </c>
      <c r="H134" s="45">
        <f t="shared" si="9"/>
        <v>12.135859809449849</v>
      </c>
      <c r="I134" s="45">
        <f t="shared" si="9"/>
        <v>100</v>
      </c>
      <c r="J134" s="46">
        <f t="shared" si="9"/>
        <v>100</v>
      </c>
      <c r="K134" s="47">
        <f t="shared" si="9"/>
        <v>100</v>
      </c>
    </row>
    <row r="135" spans="1:11" x14ac:dyDescent="0.2">
      <c r="A135" s="57"/>
      <c r="B135" s="58"/>
      <c r="C135" s="45"/>
      <c r="D135" s="45"/>
      <c r="E135" s="45"/>
      <c r="F135" s="45"/>
      <c r="G135" s="45"/>
      <c r="H135" s="45"/>
      <c r="I135" s="45"/>
      <c r="J135" s="46"/>
      <c r="K135" s="47"/>
    </row>
    <row r="136" spans="1:11" x14ac:dyDescent="0.2">
      <c r="A136" s="57" t="s">
        <v>252</v>
      </c>
      <c r="B136" s="58" t="s">
        <v>253</v>
      </c>
      <c r="C136" s="45">
        <f>C137+C140</f>
        <v>46141083947</v>
      </c>
      <c r="D136" s="45">
        <v>5228146985</v>
      </c>
      <c r="E136" s="45">
        <v>5228146985</v>
      </c>
      <c r="F136" s="45">
        <v>5228146985</v>
      </c>
      <c r="G136" s="45">
        <v>5228146985</v>
      </c>
      <c r="H136" s="45">
        <f t="shared" si="9"/>
        <v>11.330784926954287</v>
      </c>
      <c r="I136" s="45">
        <f t="shared" si="9"/>
        <v>100</v>
      </c>
      <c r="J136" s="46">
        <f t="shared" si="9"/>
        <v>100</v>
      </c>
      <c r="K136" s="47">
        <f t="shared" si="9"/>
        <v>100</v>
      </c>
    </row>
    <row r="137" spans="1:11" ht="12" thickBot="1" x14ac:dyDescent="0.25">
      <c r="A137" s="82" t="s">
        <v>254</v>
      </c>
      <c r="B137" s="83" t="s">
        <v>255</v>
      </c>
      <c r="C137" s="84">
        <f>C138+C139</f>
        <v>46066083947</v>
      </c>
      <c r="D137" s="84">
        <v>5228146985</v>
      </c>
      <c r="E137" s="84">
        <v>5228146985</v>
      </c>
      <c r="F137" s="84">
        <v>5228146985</v>
      </c>
      <c r="G137" s="84">
        <v>5228146985</v>
      </c>
      <c r="H137" s="84">
        <f t="shared" si="9"/>
        <v>11.349232530846541</v>
      </c>
      <c r="I137" s="84">
        <f t="shared" si="9"/>
        <v>100</v>
      </c>
      <c r="J137" s="85">
        <f t="shared" si="9"/>
        <v>100</v>
      </c>
      <c r="K137" s="86">
        <f t="shared" si="9"/>
        <v>100</v>
      </c>
    </row>
    <row r="138" spans="1:11" ht="22.5" x14ac:dyDescent="0.2">
      <c r="A138" s="64" t="s">
        <v>256</v>
      </c>
      <c r="B138" s="65" t="s">
        <v>257</v>
      </c>
      <c r="C138" s="66">
        <v>42553470345</v>
      </c>
      <c r="D138" s="66">
        <v>5228146985</v>
      </c>
      <c r="E138" s="66">
        <v>5228146985</v>
      </c>
      <c r="F138" s="66">
        <v>5228146985</v>
      </c>
      <c r="G138" s="66">
        <v>5228146985</v>
      </c>
      <c r="H138" s="66">
        <f t="shared" si="9"/>
        <v>12.28606490284594</v>
      </c>
      <c r="I138" s="66">
        <f t="shared" si="9"/>
        <v>100</v>
      </c>
      <c r="J138" s="67">
        <f t="shared" si="9"/>
        <v>100</v>
      </c>
      <c r="K138" s="68">
        <f t="shared" si="9"/>
        <v>100</v>
      </c>
    </row>
    <row r="139" spans="1:11" ht="22.5" x14ac:dyDescent="0.2">
      <c r="A139" s="55" t="s">
        <v>258</v>
      </c>
      <c r="B139" s="56" t="s">
        <v>259</v>
      </c>
      <c r="C139" s="52">
        <v>3512613602</v>
      </c>
      <c r="D139" s="52">
        <v>0</v>
      </c>
      <c r="E139" s="52">
        <v>0</v>
      </c>
      <c r="F139" s="52">
        <v>0</v>
      </c>
      <c r="G139" s="52">
        <v>0</v>
      </c>
      <c r="H139" s="52">
        <f t="shared" si="9"/>
        <v>0</v>
      </c>
      <c r="I139" s="52">
        <v>0</v>
      </c>
      <c r="J139" s="52">
        <v>0</v>
      </c>
      <c r="K139" s="69">
        <v>0</v>
      </c>
    </row>
    <row r="140" spans="1:11" ht="22.5" x14ac:dyDescent="0.2">
      <c r="A140" s="57" t="s">
        <v>260</v>
      </c>
      <c r="B140" s="58" t="s">
        <v>261</v>
      </c>
      <c r="C140" s="45">
        <f>C141</f>
        <v>75000000</v>
      </c>
      <c r="D140" s="45">
        <v>0</v>
      </c>
      <c r="E140" s="45">
        <v>0</v>
      </c>
      <c r="F140" s="45">
        <v>0</v>
      </c>
      <c r="G140" s="45">
        <v>0</v>
      </c>
      <c r="H140" s="45">
        <f t="shared" ref="H140:K205" si="10">D140/C140*100</f>
        <v>0</v>
      </c>
      <c r="I140" s="45">
        <v>0</v>
      </c>
      <c r="J140" s="45">
        <v>0</v>
      </c>
      <c r="K140" s="49">
        <v>0</v>
      </c>
    </row>
    <row r="141" spans="1:11" ht="22.5" x14ac:dyDescent="0.2">
      <c r="A141" s="55" t="s">
        <v>262</v>
      </c>
      <c r="B141" s="56" t="s">
        <v>263</v>
      </c>
      <c r="C141" s="52">
        <v>75000000</v>
      </c>
      <c r="D141" s="52">
        <v>0</v>
      </c>
      <c r="E141" s="52">
        <v>0</v>
      </c>
      <c r="F141" s="52">
        <v>0</v>
      </c>
      <c r="G141" s="52">
        <v>0</v>
      </c>
      <c r="H141" s="52">
        <f t="shared" si="10"/>
        <v>0</v>
      </c>
      <c r="I141" s="52">
        <v>0</v>
      </c>
      <c r="J141" s="52">
        <v>0</v>
      </c>
      <c r="K141" s="69">
        <v>0</v>
      </c>
    </row>
    <row r="142" spans="1:11" ht="22.5" x14ac:dyDescent="0.2">
      <c r="A142" s="57" t="s">
        <v>264</v>
      </c>
      <c r="B142" s="58" t="s">
        <v>261</v>
      </c>
      <c r="C142" s="45">
        <f>C143+C145</f>
        <v>18860595768</v>
      </c>
      <c r="D142" s="45">
        <v>2660365739</v>
      </c>
      <c r="E142" s="45">
        <v>2660365739</v>
      </c>
      <c r="F142" s="45">
        <v>2660365739</v>
      </c>
      <c r="G142" s="45">
        <v>2660365739</v>
      </c>
      <c r="H142" s="45">
        <f t="shared" si="10"/>
        <v>14.105417303485893</v>
      </c>
      <c r="I142" s="45">
        <f t="shared" si="10"/>
        <v>100</v>
      </c>
      <c r="J142" s="46">
        <f t="shared" si="10"/>
        <v>100</v>
      </c>
      <c r="K142" s="47">
        <f t="shared" si="10"/>
        <v>100</v>
      </c>
    </row>
    <row r="143" spans="1:11" ht="22.5" x14ac:dyDescent="0.2">
      <c r="A143" s="57" t="s">
        <v>265</v>
      </c>
      <c r="B143" s="58" t="s">
        <v>266</v>
      </c>
      <c r="C143" s="45">
        <f>C144</f>
        <v>18855494436</v>
      </c>
      <c r="D143" s="45">
        <v>2660365739</v>
      </c>
      <c r="E143" s="45">
        <v>2660365739</v>
      </c>
      <c r="F143" s="45">
        <v>2660365739</v>
      </c>
      <c r="G143" s="45">
        <v>2660365739</v>
      </c>
      <c r="H143" s="45">
        <f t="shared" si="10"/>
        <v>14.109233507664884</v>
      </c>
      <c r="I143" s="45">
        <f t="shared" si="10"/>
        <v>100</v>
      </c>
      <c r="J143" s="46">
        <f t="shared" si="10"/>
        <v>100</v>
      </c>
      <c r="K143" s="47">
        <f t="shared" si="10"/>
        <v>100</v>
      </c>
    </row>
    <row r="144" spans="1:11" ht="33.75" x14ac:dyDescent="0.2">
      <c r="A144" s="55" t="s">
        <v>267</v>
      </c>
      <c r="B144" s="56" t="s">
        <v>268</v>
      </c>
      <c r="C144" s="52">
        <v>18855494436</v>
      </c>
      <c r="D144" s="52">
        <v>2660365739</v>
      </c>
      <c r="E144" s="52">
        <v>2660365739</v>
      </c>
      <c r="F144" s="52">
        <v>2660365739</v>
      </c>
      <c r="G144" s="52">
        <v>2660365739</v>
      </c>
      <c r="H144" s="52">
        <f t="shared" si="10"/>
        <v>14.109233507664884</v>
      </c>
      <c r="I144" s="52">
        <f t="shared" si="10"/>
        <v>100</v>
      </c>
      <c r="J144" s="53">
        <f t="shared" si="10"/>
        <v>100</v>
      </c>
      <c r="K144" s="54">
        <f t="shared" si="10"/>
        <v>100</v>
      </c>
    </row>
    <row r="145" spans="1:11" ht="22.5" x14ac:dyDescent="0.2">
      <c r="A145" s="57" t="s">
        <v>269</v>
      </c>
      <c r="B145" s="58" t="s">
        <v>270</v>
      </c>
      <c r="C145" s="45">
        <f>C146</f>
        <v>5101332</v>
      </c>
      <c r="D145" s="45">
        <v>0</v>
      </c>
      <c r="E145" s="45">
        <v>0</v>
      </c>
      <c r="F145" s="45">
        <v>0</v>
      </c>
      <c r="G145" s="45">
        <v>0</v>
      </c>
      <c r="H145" s="45">
        <f t="shared" si="10"/>
        <v>0</v>
      </c>
      <c r="I145" s="45">
        <v>0</v>
      </c>
      <c r="J145" s="45">
        <v>0</v>
      </c>
      <c r="K145" s="49">
        <v>0</v>
      </c>
    </row>
    <row r="146" spans="1:11" ht="26.25" customHeight="1" x14ac:dyDescent="0.2">
      <c r="A146" s="55" t="s">
        <v>271</v>
      </c>
      <c r="B146" s="56" t="s">
        <v>272</v>
      </c>
      <c r="C146" s="52">
        <v>5101332</v>
      </c>
      <c r="D146" s="52">
        <v>0</v>
      </c>
      <c r="E146" s="52">
        <v>0</v>
      </c>
      <c r="F146" s="52">
        <v>0</v>
      </c>
      <c r="G146" s="52">
        <v>0</v>
      </c>
      <c r="H146" s="52">
        <f t="shared" si="10"/>
        <v>0</v>
      </c>
      <c r="I146" s="52">
        <v>0</v>
      </c>
      <c r="J146" s="52">
        <v>0</v>
      </c>
      <c r="K146" s="69">
        <v>0</v>
      </c>
    </row>
    <row r="147" spans="1:11" x14ac:dyDescent="0.2">
      <c r="A147" s="55"/>
      <c r="B147" s="56"/>
      <c r="C147" s="52"/>
      <c r="D147" s="52"/>
      <c r="E147" s="52"/>
      <c r="F147" s="52"/>
      <c r="G147" s="52"/>
      <c r="H147" s="52"/>
      <c r="I147" s="52"/>
      <c r="J147" s="52"/>
      <c r="K147" s="69"/>
    </row>
    <row r="148" spans="1:11" x14ac:dyDescent="0.2">
      <c r="A148" s="57" t="s">
        <v>273</v>
      </c>
      <c r="B148" s="58" t="s">
        <v>274</v>
      </c>
      <c r="C148" s="45">
        <f>C150+C170+C197+C202</f>
        <v>37176227952</v>
      </c>
      <c r="D148" s="45">
        <v>9737290306</v>
      </c>
      <c r="E148" s="45">
        <v>7419879572</v>
      </c>
      <c r="F148" s="45">
        <v>2435382146</v>
      </c>
      <c r="G148" s="45">
        <v>2405742146</v>
      </c>
      <c r="H148" s="45">
        <f t="shared" si="10"/>
        <v>26.19224930128005</v>
      </c>
      <c r="I148" s="45">
        <f t="shared" si="10"/>
        <v>76.200660952133276</v>
      </c>
      <c r="J148" s="46">
        <f t="shared" si="10"/>
        <v>32.822394519585878</v>
      </c>
      <c r="K148" s="47">
        <f t="shared" si="10"/>
        <v>98.782942543588803</v>
      </c>
    </row>
    <row r="149" spans="1:11" x14ac:dyDescent="0.2">
      <c r="A149" s="57"/>
      <c r="B149" s="58"/>
      <c r="C149" s="45"/>
      <c r="D149" s="45"/>
      <c r="E149" s="45"/>
      <c r="F149" s="45"/>
      <c r="G149" s="45"/>
      <c r="H149" s="45"/>
      <c r="I149" s="45"/>
      <c r="J149" s="46"/>
      <c r="K149" s="47"/>
    </row>
    <row r="150" spans="1:11" ht="17.25" customHeight="1" x14ac:dyDescent="0.2">
      <c r="A150" s="57" t="s">
        <v>275</v>
      </c>
      <c r="B150" s="58" t="s">
        <v>276</v>
      </c>
      <c r="C150" s="45">
        <f>C151+C154+C166</f>
        <v>7505680123</v>
      </c>
      <c r="D150" s="45">
        <v>755800948</v>
      </c>
      <c r="E150" s="45">
        <v>319076787</v>
      </c>
      <c r="F150" s="45">
        <v>113230083</v>
      </c>
      <c r="G150" s="45">
        <v>102990083</v>
      </c>
      <c r="H150" s="45">
        <f t="shared" si="10"/>
        <v>10.069719673823622</v>
      </c>
      <c r="I150" s="45">
        <f t="shared" si="10"/>
        <v>42.217039796568237</v>
      </c>
      <c r="J150" s="46">
        <f t="shared" si="10"/>
        <v>35.486781744483345</v>
      </c>
      <c r="K150" s="47">
        <f t="shared" si="10"/>
        <v>90.956466931142316</v>
      </c>
    </row>
    <row r="151" spans="1:11" x14ac:dyDescent="0.2">
      <c r="A151" s="57" t="s">
        <v>277</v>
      </c>
      <c r="B151" s="58" t="s">
        <v>278</v>
      </c>
      <c r="C151" s="45">
        <f>C152</f>
        <v>1942009787</v>
      </c>
      <c r="D151" s="45">
        <v>172068569</v>
      </c>
      <c r="E151" s="45">
        <v>90767477</v>
      </c>
      <c r="F151" s="45">
        <v>767477</v>
      </c>
      <c r="G151" s="45">
        <v>767477</v>
      </c>
      <c r="H151" s="45">
        <f t="shared" si="10"/>
        <v>8.8603348011860454</v>
      </c>
      <c r="I151" s="45">
        <f t="shared" si="10"/>
        <v>52.750759495187062</v>
      </c>
      <c r="J151" s="46">
        <f t="shared" si="10"/>
        <v>0.84554184534621357</v>
      </c>
      <c r="K151" s="47">
        <f t="shared" si="10"/>
        <v>100</v>
      </c>
    </row>
    <row r="152" spans="1:11" x14ac:dyDescent="0.2">
      <c r="A152" s="70" t="s">
        <v>279</v>
      </c>
      <c r="B152" s="71" t="s">
        <v>280</v>
      </c>
      <c r="C152" s="72">
        <f>C153</f>
        <v>1942009787</v>
      </c>
      <c r="D152" s="72">
        <v>172068569</v>
      </c>
      <c r="E152" s="72">
        <v>90767477</v>
      </c>
      <c r="F152" s="72">
        <v>767477</v>
      </c>
      <c r="G152" s="72">
        <v>767477</v>
      </c>
      <c r="H152" s="72">
        <f t="shared" si="10"/>
        <v>8.8603348011860454</v>
      </c>
      <c r="I152" s="72">
        <f t="shared" si="10"/>
        <v>52.750759495187062</v>
      </c>
      <c r="J152" s="73">
        <f t="shared" si="10"/>
        <v>0.84554184534621357</v>
      </c>
      <c r="K152" s="74">
        <f t="shared" si="10"/>
        <v>100</v>
      </c>
    </row>
    <row r="153" spans="1:11" x14ac:dyDescent="0.2">
      <c r="A153" s="55" t="s">
        <v>281</v>
      </c>
      <c r="B153" s="56" t="s">
        <v>282</v>
      </c>
      <c r="C153" s="52">
        <v>1942009787</v>
      </c>
      <c r="D153" s="52">
        <v>172068569</v>
      </c>
      <c r="E153" s="52">
        <v>90767477</v>
      </c>
      <c r="F153" s="52">
        <v>767477</v>
      </c>
      <c r="G153" s="52">
        <v>767477</v>
      </c>
      <c r="H153" s="52">
        <f t="shared" si="10"/>
        <v>8.8603348011860454</v>
      </c>
      <c r="I153" s="52">
        <f t="shared" si="10"/>
        <v>52.750759495187062</v>
      </c>
      <c r="J153" s="53">
        <f t="shared" si="10"/>
        <v>0.84554184534621357</v>
      </c>
      <c r="K153" s="54">
        <f t="shared" si="10"/>
        <v>100</v>
      </c>
    </row>
    <row r="154" spans="1:11" ht="20.25" customHeight="1" x14ac:dyDescent="0.2">
      <c r="A154" s="57" t="s">
        <v>283</v>
      </c>
      <c r="B154" s="58" t="s">
        <v>284</v>
      </c>
      <c r="C154" s="45">
        <f>C155+C164</f>
        <v>5057882124</v>
      </c>
      <c r="D154" s="45">
        <v>558935509</v>
      </c>
      <c r="E154" s="45">
        <v>221512440</v>
      </c>
      <c r="F154" s="45">
        <v>105665736</v>
      </c>
      <c r="G154" s="45">
        <v>95425736</v>
      </c>
      <c r="H154" s="45">
        <f t="shared" si="10"/>
        <v>11.050781637393493</v>
      </c>
      <c r="I154" s="45">
        <f t="shared" si="10"/>
        <v>39.631126745965965</v>
      </c>
      <c r="J154" s="46">
        <f t="shared" si="10"/>
        <v>47.701942157289224</v>
      </c>
      <c r="K154" s="47">
        <f t="shared" si="10"/>
        <v>90.309062911367974</v>
      </c>
    </row>
    <row r="155" spans="1:11" ht="22.5" x14ac:dyDescent="0.2">
      <c r="A155" s="70" t="s">
        <v>285</v>
      </c>
      <c r="B155" s="71" t="s">
        <v>286</v>
      </c>
      <c r="C155" s="72">
        <f>C156+C157+C158+C159+C160+C161+C162+C163</f>
        <v>2471358793</v>
      </c>
      <c r="D155" s="72">
        <v>388935509</v>
      </c>
      <c r="E155" s="72">
        <v>221512440</v>
      </c>
      <c r="F155" s="72">
        <v>105665736</v>
      </c>
      <c r="G155" s="72">
        <v>95425736</v>
      </c>
      <c r="H155" s="72">
        <f t="shared" si="10"/>
        <v>15.737719270129466</v>
      </c>
      <c r="I155" s="72">
        <f t="shared" si="10"/>
        <v>56.953514110741686</v>
      </c>
      <c r="J155" s="73">
        <f t="shared" si="10"/>
        <v>47.701942157289224</v>
      </c>
      <c r="K155" s="74">
        <f t="shared" si="10"/>
        <v>90.309062911367974</v>
      </c>
    </row>
    <row r="156" spans="1:11" x14ac:dyDescent="0.2">
      <c r="A156" s="55" t="s">
        <v>287</v>
      </c>
      <c r="B156" s="56" t="s">
        <v>288</v>
      </c>
      <c r="C156" s="52">
        <v>600000000</v>
      </c>
      <c r="D156" s="52">
        <v>66048775</v>
      </c>
      <c r="E156" s="52">
        <v>20219278</v>
      </c>
      <c r="F156" s="52">
        <v>20219278</v>
      </c>
      <c r="G156" s="52">
        <v>9979278</v>
      </c>
      <c r="H156" s="52">
        <f t="shared" si="10"/>
        <v>11.008129166666667</v>
      </c>
      <c r="I156" s="52">
        <f t="shared" si="10"/>
        <v>30.61264648738754</v>
      </c>
      <c r="J156" s="53">
        <f t="shared" si="10"/>
        <v>100</v>
      </c>
      <c r="K156" s="54">
        <f t="shared" si="10"/>
        <v>49.355263822971324</v>
      </c>
    </row>
    <row r="157" spans="1:11" ht="22.5" x14ac:dyDescent="0.2">
      <c r="A157" s="55" t="s">
        <v>289</v>
      </c>
      <c r="B157" s="56" t="s">
        <v>290</v>
      </c>
      <c r="C157" s="52">
        <v>152000000</v>
      </c>
      <c r="D157" s="52">
        <v>0</v>
      </c>
      <c r="E157" s="52">
        <v>0</v>
      </c>
      <c r="F157" s="52">
        <v>0</v>
      </c>
      <c r="G157" s="52">
        <v>0</v>
      </c>
      <c r="H157" s="52">
        <f t="shared" si="10"/>
        <v>0</v>
      </c>
      <c r="I157" s="52">
        <v>0</v>
      </c>
      <c r="J157" s="52">
        <v>0</v>
      </c>
      <c r="K157" s="69">
        <v>0</v>
      </c>
    </row>
    <row r="158" spans="1:11" x14ac:dyDescent="0.2">
      <c r="A158" s="55" t="s">
        <v>291</v>
      </c>
      <c r="B158" s="56" t="s">
        <v>292</v>
      </c>
      <c r="C158" s="52">
        <v>568000000</v>
      </c>
      <c r="D158" s="52">
        <v>119346831</v>
      </c>
      <c r="E158" s="52">
        <v>53969131</v>
      </c>
      <c r="F158" s="52">
        <v>9719121</v>
      </c>
      <c r="G158" s="52">
        <v>9719121</v>
      </c>
      <c r="H158" s="52">
        <f t="shared" si="10"/>
        <v>21.011766021126761</v>
      </c>
      <c r="I158" s="52">
        <f t="shared" si="10"/>
        <v>45.220413937928519</v>
      </c>
      <c r="J158" s="53">
        <f t="shared" si="10"/>
        <v>18.008666843273797</v>
      </c>
      <c r="K158" s="54">
        <f t="shared" si="10"/>
        <v>100</v>
      </c>
    </row>
    <row r="159" spans="1:11" ht="22.5" x14ac:dyDescent="0.2">
      <c r="A159" s="55" t="s">
        <v>293</v>
      </c>
      <c r="B159" s="56" t="s">
        <v>294</v>
      </c>
      <c r="C159" s="52">
        <v>400000000</v>
      </c>
      <c r="D159" s="52">
        <v>0</v>
      </c>
      <c r="E159" s="52">
        <v>0</v>
      </c>
      <c r="F159" s="52">
        <v>0</v>
      </c>
      <c r="G159" s="52">
        <v>0</v>
      </c>
      <c r="H159" s="52">
        <f t="shared" si="10"/>
        <v>0</v>
      </c>
      <c r="I159" s="52">
        <v>0</v>
      </c>
      <c r="J159" s="52">
        <v>0</v>
      </c>
      <c r="K159" s="69">
        <v>0</v>
      </c>
    </row>
    <row r="160" spans="1:11" ht="22.5" x14ac:dyDescent="0.2">
      <c r="A160" s="55" t="s">
        <v>295</v>
      </c>
      <c r="B160" s="56" t="s">
        <v>296</v>
      </c>
      <c r="C160" s="52">
        <v>160358793</v>
      </c>
      <c r="D160" s="52">
        <v>68822184</v>
      </c>
      <c r="E160" s="52">
        <v>68822184</v>
      </c>
      <c r="F160" s="52">
        <v>0</v>
      </c>
      <c r="G160" s="52">
        <v>0</v>
      </c>
      <c r="H160" s="52">
        <f t="shared" si="10"/>
        <v>42.917624105589269</v>
      </c>
      <c r="I160" s="52">
        <f t="shared" si="10"/>
        <v>100</v>
      </c>
      <c r="J160" s="53">
        <f t="shared" si="10"/>
        <v>0</v>
      </c>
      <c r="K160" s="69">
        <v>0</v>
      </c>
    </row>
    <row r="161" spans="1:11" ht="22.5" x14ac:dyDescent="0.2">
      <c r="A161" s="55" t="s">
        <v>297</v>
      </c>
      <c r="B161" s="56" t="s">
        <v>298</v>
      </c>
      <c r="C161" s="52">
        <v>357000000</v>
      </c>
      <c r="D161" s="52">
        <v>66153783</v>
      </c>
      <c r="E161" s="52">
        <v>63337911</v>
      </c>
      <c r="F161" s="52">
        <v>63337911</v>
      </c>
      <c r="G161" s="52">
        <v>63337911</v>
      </c>
      <c r="H161" s="52">
        <f t="shared" si="10"/>
        <v>18.530471428571431</v>
      </c>
      <c r="I161" s="52">
        <f t="shared" si="10"/>
        <v>95.743445238800632</v>
      </c>
      <c r="J161" s="53">
        <f t="shared" si="10"/>
        <v>100</v>
      </c>
      <c r="K161" s="54">
        <f t="shared" si="10"/>
        <v>100</v>
      </c>
    </row>
    <row r="162" spans="1:11" ht="12" thickBot="1" x14ac:dyDescent="0.25">
      <c r="A162" s="75" t="s">
        <v>299</v>
      </c>
      <c r="B162" s="76" t="s">
        <v>300</v>
      </c>
      <c r="C162" s="77">
        <v>104000000</v>
      </c>
      <c r="D162" s="77">
        <v>53519334</v>
      </c>
      <c r="E162" s="77">
        <v>119334</v>
      </c>
      <c r="F162" s="77">
        <v>0</v>
      </c>
      <c r="G162" s="77">
        <v>0</v>
      </c>
      <c r="H162" s="77">
        <f t="shared" si="10"/>
        <v>51.46089807692308</v>
      </c>
      <c r="I162" s="77">
        <f t="shared" si="10"/>
        <v>0.22297362668974915</v>
      </c>
      <c r="J162" s="78">
        <f t="shared" si="10"/>
        <v>0</v>
      </c>
      <c r="K162" s="92">
        <v>0</v>
      </c>
    </row>
    <row r="163" spans="1:11" x14ac:dyDescent="0.2">
      <c r="A163" s="64" t="s">
        <v>301</v>
      </c>
      <c r="B163" s="65" t="s">
        <v>302</v>
      </c>
      <c r="C163" s="66">
        <v>130000000</v>
      </c>
      <c r="D163" s="66">
        <v>15044602</v>
      </c>
      <c r="E163" s="66">
        <v>15044602</v>
      </c>
      <c r="F163" s="66">
        <v>12389426</v>
      </c>
      <c r="G163" s="66">
        <v>12389426</v>
      </c>
      <c r="H163" s="66">
        <f t="shared" si="10"/>
        <v>11.57277076923077</v>
      </c>
      <c r="I163" s="66">
        <f t="shared" si="10"/>
        <v>100</v>
      </c>
      <c r="J163" s="67">
        <f t="shared" si="10"/>
        <v>82.351304474521825</v>
      </c>
      <c r="K163" s="68">
        <f t="shared" si="10"/>
        <v>100</v>
      </c>
    </row>
    <row r="164" spans="1:11" ht="22.5" x14ac:dyDescent="0.2">
      <c r="A164" s="70" t="s">
        <v>303</v>
      </c>
      <c r="B164" s="71" t="s">
        <v>304</v>
      </c>
      <c r="C164" s="72">
        <f>C165</f>
        <v>2586523331</v>
      </c>
      <c r="D164" s="72">
        <v>170000000</v>
      </c>
      <c r="E164" s="72">
        <v>0</v>
      </c>
      <c r="F164" s="72">
        <v>0</v>
      </c>
      <c r="G164" s="72">
        <v>0</v>
      </c>
      <c r="H164" s="72">
        <f t="shared" si="10"/>
        <v>6.5725291538071966</v>
      </c>
      <c r="I164" s="72">
        <f t="shared" si="10"/>
        <v>0</v>
      </c>
      <c r="J164" s="72">
        <v>0</v>
      </c>
      <c r="K164" s="81">
        <v>0</v>
      </c>
    </row>
    <row r="165" spans="1:11" ht="22.5" x14ac:dyDescent="0.2">
      <c r="A165" s="55" t="s">
        <v>305</v>
      </c>
      <c r="B165" s="56" t="s">
        <v>306</v>
      </c>
      <c r="C165" s="52">
        <v>2586523331</v>
      </c>
      <c r="D165" s="52">
        <v>170000000</v>
      </c>
      <c r="E165" s="52">
        <v>0</v>
      </c>
      <c r="F165" s="52">
        <v>0</v>
      </c>
      <c r="G165" s="52">
        <v>0</v>
      </c>
      <c r="H165" s="52">
        <f t="shared" si="10"/>
        <v>6.5725291538071966</v>
      </c>
      <c r="I165" s="52">
        <f t="shared" si="10"/>
        <v>0</v>
      </c>
      <c r="J165" s="52">
        <v>0</v>
      </c>
      <c r="K165" s="69">
        <v>0</v>
      </c>
    </row>
    <row r="166" spans="1:11" x14ac:dyDescent="0.2">
      <c r="A166" s="57" t="s">
        <v>307</v>
      </c>
      <c r="B166" s="58" t="s">
        <v>308</v>
      </c>
      <c r="C166" s="45">
        <f>C167</f>
        <v>505788212</v>
      </c>
      <c r="D166" s="45">
        <v>24796870</v>
      </c>
      <c r="E166" s="45">
        <v>6796870</v>
      </c>
      <c r="F166" s="45">
        <v>6796870</v>
      </c>
      <c r="G166" s="45">
        <v>6796870</v>
      </c>
      <c r="H166" s="45">
        <f t="shared" si="10"/>
        <v>4.9026192014138914</v>
      </c>
      <c r="I166" s="45">
        <f t="shared" si="10"/>
        <v>27.410193302622467</v>
      </c>
      <c r="J166" s="46">
        <f t="shared" si="10"/>
        <v>100</v>
      </c>
      <c r="K166" s="47">
        <f t="shared" si="10"/>
        <v>100</v>
      </c>
    </row>
    <row r="167" spans="1:11" x14ac:dyDescent="0.2">
      <c r="A167" s="70" t="s">
        <v>309</v>
      </c>
      <c r="B167" s="71" t="s">
        <v>310</v>
      </c>
      <c r="C167" s="72">
        <f>C168+C169</f>
        <v>505788212</v>
      </c>
      <c r="D167" s="72">
        <v>24796870</v>
      </c>
      <c r="E167" s="72">
        <v>6796870</v>
      </c>
      <c r="F167" s="72">
        <v>6796870</v>
      </c>
      <c r="G167" s="72">
        <v>6796870</v>
      </c>
      <c r="H167" s="72">
        <f t="shared" si="10"/>
        <v>4.9026192014138914</v>
      </c>
      <c r="I167" s="72">
        <f t="shared" si="10"/>
        <v>27.410193302622467</v>
      </c>
      <c r="J167" s="73">
        <f t="shared" si="10"/>
        <v>100</v>
      </c>
      <c r="K167" s="74">
        <f t="shared" si="10"/>
        <v>100</v>
      </c>
    </row>
    <row r="168" spans="1:11" ht="22.5" x14ac:dyDescent="0.2">
      <c r="A168" s="55" t="s">
        <v>311</v>
      </c>
      <c r="B168" s="56" t="s">
        <v>312</v>
      </c>
      <c r="C168" s="52">
        <v>340000000</v>
      </c>
      <c r="D168" s="52">
        <v>0</v>
      </c>
      <c r="E168" s="52">
        <v>0</v>
      </c>
      <c r="F168" s="52">
        <v>0</v>
      </c>
      <c r="G168" s="52">
        <v>0</v>
      </c>
      <c r="H168" s="52">
        <f t="shared" si="10"/>
        <v>0</v>
      </c>
      <c r="I168" s="52">
        <v>0</v>
      </c>
      <c r="J168" s="52">
        <v>0</v>
      </c>
      <c r="K168" s="69">
        <v>0</v>
      </c>
    </row>
    <row r="169" spans="1:11" x14ac:dyDescent="0.2">
      <c r="A169" s="55" t="s">
        <v>313</v>
      </c>
      <c r="B169" s="56" t="s">
        <v>314</v>
      </c>
      <c r="C169" s="52">
        <v>165788212</v>
      </c>
      <c r="D169" s="52">
        <v>24796870</v>
      </c>
      <c r="E169" s="52">
        <v>6796870</v>
      </c>
      <c r="F169" s="52">
        <v>6796870</v>
      </c>
      <c r="G169" s="52">
        <v>6796870</v>
      </c>
      <c r="H169" s="52">
        <f t="shared" si="10"/>
        <v>14.956956047031861</v>
      </c>
      <c r="I169" s="52">
        <f t="shared" si="10"/>
        <v>27.410193302622467</v>
      </c>
      <c r="J169" s="53">
        <f t="shared" si="10"/>
        <v>100</v>
      </c>
      <c r="K169" s="54">
        <f t="shared" si="10"/>
        <v>100</v>
      </c>
    </row>
    <row r="170" spans="1:11" ht="22.5" x14ac:dyDescent="0.2">
      <c r="A170" s="57" t="s">
        <v>315</v>
      </c>
      <c r="B170" s="58" t="s">
        <v>316</v>
      </c>
      <c r="C170" s="45">
        <f>C171+C178+C190</f>
        <v>20461200641</v>
      </c>
      <c r="D170" s="45">
        <v>6153925602</v>
      </c>
      <c r="E170" s="45">
        <v>4847981716</v>
      </c>
      <c r="F170" s="45">
        <v>1802440063</v>
      </c>
      <c r="G170" s="45">
        <v>1783040063</v>
      </c>
      <c r="H170" s="45">
        <f t="shared" si="10"/>
        <v>30.07607280712946</v>
      </c>
      <c r="I170" s="45">
        <f t="shared" si="10"/>
        <v>78.778685826562906</v>
      </c>
      <c r="J170" s="46">
        <f t="shared" si="10"/>
        <v>37.179184423310232</v>
      </c>
      <c r="K170" s="47">
        <f t="shared" si="10"/>
        <v>98.923681269727751</v>
      </c>
    </row>
    <row r="171" spans="1:11" ht="22.5" x14ac:dyDescent="0.2">
      <c r="A171" s="57" t="s">
        <v>317</v>
      </c>
      <c r="B171" s="58" t="s">
        <v>318</v>
      </c>
      <c r="C171" s="45">
        <f>C172</f>
        <v>2106098590</v>
      </c>
      <c r="D171" s="45">
        <v>1633229101</v>
      </c>
      <c r="E171" s="45">
        <v>1037489576</v>
      </c>
      <c r="F171" s="45">
        <v>2458977</v>
      </c>
      <c r="G171" s="45">
        <v>2458977</v>
      </c>
      <c r="H171" s="45">
        <f t="shared" si="10"/>
        <v>77.547609060409656</v>
      </c>
      <c r="I171" s="45">
        <f t="shared" si="10"/>
        <v>63.523823777372193</v>
      </c>
      <c r="J171" s="46">
        <f t="shared" si="10"/>
        <v>0.23701221264125741</v>
      </c>
      <c r="K171" s="47">
        <f t="shared" si="10"/>
        <v>100</v>
      </c>
    </row>
    <row r="172" spans="1:11" ht="22.5" x14ac:dyDescent="0.2">
      <c r="A172" s="70" t="s">
        <v>319</v>
      </c>
      <c r="B172" s="71" t="s">
        <v>320</v>
      </c>
      <c r="C172" s="72">
        <f>C173+C174+C175+C176+C177</f>
        <v>2106098590</v>
      </c>
      <c r="D172" s="72">
        <v>1633229101</v>
      </c>
      <c r="E172" s="72">
        <v>1037489576</v>
      </c>
      <c r="F172" s="72">
        <v>2458977</v>
      </c>
      <c r="G172" s="72">
        <v>2458977</v>
      </c>
      <c r="H172" s="72">
        <f t="shared" si="10"/>
        <v>77.547609060409656</v>
      </c>
      <c r="I172" s="72">
        <f t="shared" si="10"/>
        <v>63.523823777372193</v>
      </c>
      <c r="J172" s="73">
        <f t="shared" si="10"/>
        <v>0.23701221264125741</v>
      </c>
      <c r="K172" s="74">
        <f t="shared" si="10"/>
        <v>100</v>
      </c>
    </row>
    <row r="173" spans="1:11" ht="22.5" x14ac:dyDescent="0.2">
      <c r="A173" s="55" t="s">
        <v>321</v>
      </c>
      <c r="B173" s="56" t="s">
        <v>322</v>
      </c>
      <c r="C173" s="52">
        <v>345784841</v>
      </c>
      <c r="D173" s="52">
        <v>342813430</v>
      </c>
      <c r="E173" s="52">
        <v>259384522</v>
      </c>
      <c r="F173" s="52">
        <v>2458977</v>
      </c>
      <c r="G173" s="52">
        <v>2458977</v>
      </c>
      <c r="H173" s="52">
        <f t="shared" si="10"/>
        <v>99.14067632594687</v>
      </c>
      <c r="I173" s="52">
        <f t="shared" si="10"/>
        <v>75.663465693278127</v>
      </c>
      <c r="J173" s="53">
        <f t="shared" si="10"/>
        <v>0.94800452279878133</v>
      </c>
      <c r="K173" s="54">
        <f t="shared" si="10"/>
        <v>100</v>
      </c>
    </row>
    <row r="174" spans="1:11" ht="67.5" x14ac:dyDescent="0.2">
      <c r="A174" s="55" t="s">
        <v>323</v>
      </c>
      <c r="B174" s="56" t="s">
        <v>324</v>
      </c>
      <c r="C174" s="52">
        <v>426863904</v>
      </c>
      <c r="D174" s="52">
        <v>239949963</v>
      </c>
      <c r="E174" s="52">
        <v>225584563</v>
      </c>
      <c r="F174" s="52">
        <v>0</v>
      </c>
      <c r="G174" s="52">
        <v>0</v>
      </c>
      <c r="H174" s="52">
        <f t="shared" si="10"/>
        <v>56.212287043132136</v>
      </c>
      <c r="I174" s="52">
        <f t="shared" si="10"/>
        <v>94.013168487131622</v>
      </c>
      <c r="J174" s="53">
        <f t="shared" si="10"/>
        <v>0</v>
      </c>
      <c r="K174" s="69">
        <v>0</v>
      </c>
    </row>
    <row r="175" spans="1:11" ht="48.75" customHeight="1" x14ac:dyDescent="0.2">
      <c r="A175" s="55" t="s">
        <v>325</v>
      </c>
      <c r="B175" s="56" t="s">
        <v>326</v>
      </c>
      <c r="C175" s="52">
        <v>761137375</v>
      </c>
      <c r="D175" s="52">
        <v>617232231</v>
      </c>
      <c r="E175" s="52">
        <v>552520491</v>
      </c>
      <c r="F175" s="52">
        <v>0</v>
      </c>
      <c r="G175" s="52">
        <v>0</v>
      </c>
      <c r="H175" s="52">
        <f t="shared" si="10"/>
        <v>81.093407218375006</v>
      </c>
      <c r="I175" s="52">
        <f t="shared" si="10"/>
        <v>89.515819694775473</v>
      </c>
      <c r="J175" s="53">
        <f t="shared" si="10"/>
        <v>0</v>
      </c>
      <c r="K175" s="69">
        <v>0</v>
      </c>
    </row>
    <row r="176" spans="1:11" ht="33.75" x14ac:dyDescent="0.2">
      <c r="A176" s="55" t="s">
        <v>327</v>
      </c>
      <c r="B176" s="56" t="s">
        <v>328</v>
      </c>
      <c r="C176" s="52">
        <v>208226331</v>
      </c>
      <c r="D176" s="52">
        <v>208082330</v>
      </c>
      <c r="E176" s="52">
        <v>0</v>
      </c>
      <c r="F176" s="52">
        <v>0</v>
      </c>
      <c r="G176" s="52">
        <v>0</v>
      </c>
      <c r="H176" s="52">
        <f t="shared" si="10"/>
        <v>99.930844000704212</v>
      </c>
      <c r="I176" s="52">
        <f t="shared" si="10"/>
        <v>0</v>
      </c>
      <c r="J176" s="52">
        <v>0</v>
      </c>
      <c r="K176" s="69">
        <v>0</v>
      </c>
    </row>
    <row r="177" spans="1:11" ht="33.75" x14ac:dyDescent="0.2">
      <c r="A177" s="55" t="s">
        <v>329</v>
      </c>
      <c r="B177" s="56" t="s">
        <v>330</v>
      </c>
      <c r="C177" s="52">
        <v>364086139</v>
      </c>
      <c r="D177" s="52">
        <v>225151147</v>
      </c>
      <c r="E177" s="52">
        <v>0</v>
      </c>
      <c r="F177" s="52">
        <v>0</v>
      </c>
      <c r="G177" s="52">
        <v>0</v>
      </c>
      <c r="H177" s="52">
        <f t="shared" si="10"/>
        <v>61.840076531998932</v>
      </c>
      <c r="I177" s="52">
        <f t="shared" si="10"/>
        <v>0</v>
      </c>
      <c r="J177" s="52">
        <v>0</v>
      </c>
      <c r="K177" s="69">
        <v>0</v>
      </c>
    </row>
    <row r="178" spans="1:11" ht="33.75" x14ac:dyDescent="0.2">
      <c r="A178" s="57" t="s">
        <v>331</v>
      </c>
      <c r="B178" s="58" t="s">
        <v>332</v>
      </c>
      <c r="C178" s="45">
        <f>C179+C188+C189</f>
        <v>1917209331</v>
      </c>
      <c r="D178" s="45">
        <v>591816552</v>
      </c>
      <c r="E178" s="45">
        <v>345635815</v>
      </c>
      <c r="F178" s="45">
        <v>85102754</v>
      </c>
      <c r="G178" s="45">
        <v>85102754</v>
      </c>
      <c r="H178" s="45">
        <f t="shared" si="10"/>
        <v>30.868645506295007</v>
      </c>
      <c r="I178" s="45">
        <f t="shared" si="10"/>
        <v>58.402525889475285</v>
      </c>
      <c r="J178" s="46">
        <f t="shared" si="10"/>
        <v>24.62208784700162</v>
      </c>
      <c r="K178" s="47">
        <f t="shared" si="10"/>
        <v>100</v>
      </c>
    </row>
    <row r="179" spans="1:11" ht="22.5" x14ac:dyDescent="0.2">
      <c r="A179" s="70" t="s">
        <v>333</v>
      </c>
      <c r="B179" s="71" t="s">
        <v>334</v>
      </c>
      <c r="C179" s="72">
        <f>C180+C181+C182+C183+C184+C185+C186+C187</f>
        <v>850838284</v>
      </c>
      <c r="D179" s="72">
        <v>445454906</v>
      </c>
      <c r="E179" s="72">
        <v>228934496</v>
      </c>
      <c r="F179" s="72">
        <v>30730683</v>
      </c>
      <c r="G179" s="72">
        <v>30730683</v>
      </c>
      <c r="H179" s="72">
        <f t="shared" si="10"/>
        <v>52.354826337363072</v>
      </c>
      <c r="I179" s="72">
        <f t="shared" si="10"/>
        <v>51.393416688512126</v>
      </c>
      <c r="J179" s="73">
        <f t="shared" si="10"/>
        <v>13.423351891887888</v>
      </c>
      <c r="K179" s="74">
        <f t="shared" si="10"/>
        <v>100</v>
      </c>
    </row>
    <row r="180" spans="1:11" ht="23.25" thickBot="1" x14ac:dyDescent="0.25">
      <c r="A180" s="75" t="s">
        <v>335</v>
      </c>
      <c r="B180" s="76" t="s">
        <v>336</v>
      </c>
      <c r="C180" s="77">
        <v>124873743</v>
      </c>
      <c r="D180" s="77">
        <v>124873743</v>
      </c>
      <c r="E180" s="77">
        <v>0</v>
      </c>
      <c r="F180" s="77">
        <v>0</v>
      </c>
      <c r="G180" s="77">
        <v>0</v>
      </c>
      <c r="H180" s="77">
        <f t="shared" si="10"/>
        <v>100</v>
      </c>
      <c r="I180" s="77">
        <f t="shared" si="10"/>
        <v>0</v>
      </c>
      <c r="J180" s="77">
        <v>0</v>
      </c>
      <c r="K180" s="92">
        <v>0</v>
      </c>
    </row>
    <row r="181" spans="1:11" ht="22.5" x14ac:dyDescent="0.2">
      <c r="A181" s="64" t="s">
        <v>337</v>
      </c>
      <c r="B181" s="65" t="s">
        <v>338</v>
      </c>
      <c r="C181" s="66">
        <v>3935023</v>
      </c>
      <c r="D181" s="66">
        <v>0</v>
      </c>
      <c r="E181" s="66">
        <v>0</v>
      </c>
      <c r="F181" s="66">
        <v>0</v>
      </c>
      <c r="G181" s="66">
        <v>0</v>
      </c>
      <c r="H181" s="66">
        <f t="shared" si="10"/>
        <v>0</v>
      </c>
      <c r="I181" s="66">
        <v>0</v>
      </c>
      <c r="J181" s="66">
        <v>0</v>
      </c>
      <c r="K181" s="80">
        <v>0</v>
      </c>
    </row>
    <row r="182" spans="1:11" ht="22.5" x14ac:dyDescent="0.2">
      <c r="A182" s="55" t="s">
        <v>339</v>
      </c>
      <c r="B182" s="56" t="s">
        <v>340</v>
      </c>
      <c r="C182" s="52">
        <v>77349990</v>
      </c>
      <c r="D182" s="52">
        <v>77349990</v>
      </c>
      <c r="E182" s="52">
        <v>75703323</v>
      </c>
      <c r="F182" s="52">
        <v>2950000</v>
      </c>
      <c r="G182" s="52">
        <v>2950000</v>
      </c>
      <c r="H182" s="52">
        <f t="shared" si="10"/>
        <v>100</v>
      </c>
      <c r="I182" s="52">
        <f t="shared" si="10"/>
        <v>97.87114775321885</v>
      </c>
      <c r="J182" s="53">
        <f t="shared" si="10"/>
        <v>3.896790633615911</v>
      </c>
      <c r="K182" s="54">
        <f t="shared" si="10"/>
        <v>100</v>
      </c>
    </row>
    <row r="183" spans="1:11" ht="25.5" customHeight="1" x14ac:dyDescent="0.2">
      <c r="A183" s="55" t="s">
        <v>341</v>
      </c>
      <c r="B183" s="56" t="s">
        <v>342</v>
      </c>
      <c r="C183" s="52">
        <v>399495700</v>
      </c>
      <c r="D183" s="52">
        <v>0</v>
      </c>
      <c r="E183" s="52">
        <v>0</v>
      </c>
      <c r="F183" s="52">
        <v>0</v>
      </c>
      <c r="G183" s="52">
        <v>0</v>
      </c>
      <c r="H183" s="52">
        <f t="shared" si="10"/>
        <v>0</v>
      </c>
      <c r="I183" s="52">
        <v>0</v>
      </c>
      <c r="J183" s="52">
        <v>0</v>
      </c>
      <c r="K183" s="69">
        <v>0</v>
      </c>
    </row>
    <row r="184" spans="1:11" ht="33.75" x14ac:dyDescent="0.2">
      <c r="A184" s="55" t="s">
        <v>343</v>
      </c>
      <c r="B184" s="56" t="s">
        <v>344</v>
      </c>
      <c r="C184" s="52">
        <v>39085905</v>
      </c>
      <c r="D184" s="52">
        <v>37133250</v>
      </c>
      <c r="E184" s="52">
        <v>37133250</v>
      </c>
      <c r="F184" s="52">
        <v>908250</v>
      </c>
      <c r="G184" s="52">
        <v>908250</v>
      </c>
      <c r="H184" s="52">
        <f t="shared" si="10"/>
        <v>95.004196525576162</v>
      </c>
      <c r="I184" s="52">
        <f t="shared" si="10"/>
        <v>100</v>
      </c>
      <c r="J184" s="53">
        <f t="shared" si="10"/>
        <v>2.4459211084405483</v>
      </c>
      <c r="K184" s="54">
        <f t="shared" si="10"/>
        <v>100</v>
      </c>
    </row>
    <row r="185" spans="1:11" ht="22.5" x14ac:dyDescent="0.2">
      <c r="A185" s="55" t="s">
        <v>345</v>
      </c>
      <c r="B185" s="56" t="s">
        <v>346</v>
      </c>
      <c r="C185" s="52">
        <v>114670933</v>
      </c>
      <c r="D185" s="52">
        <v>114670933</v>
      </c>
      <c r="E185" s="52">
        <v>24670933</v>
      </c>
      <c r="F185" s="52">
        <v>24670933</v>
      </c>
      <c r="G185" s="52">
        <v>24670933</v>
      </c>
      <c r="H185" s="52">
        <f t="shared" si="10"/>
        <v>100</v>
      </c>
      <c r="I185" s="52">
        <f t="shared" si="10"/>
        <v>21.51454806773047</v>
      </c>
      <c r="J185" s="53">
        <f t="shared" si="10"/>
        <v>100</v>
      </c>
      <c r="K185" s="54">
        <f t="shared" si="10"/>
        <v>100</v>
      </c>
    </row>
    <row r="186" spans="1:11" x14ac:dyDescent="0.2">
      <c r="A186" s="55" t="s">
        <v>347</v>
      </c>
      <c r="B186" s="56" t="s">
        <v>348</v>
      </c>
      <c r="C186" s="52">
        <v>41880666</v>
      </c>
      <c r="D186" s="52">
        <v>41880666</v>
      </c>
      <c r="E186" s="52">
        <v>41880666</v>
      </c>
      <c r="F186" s="52">
        <v>0</v>
      </c>
      <c r="G186" s="52">
        <v>0</v>
      </c>
      <c r="H186" s="52">
        <f t="shared" si="10"/>
        <v>100</v>
      </c>
      <c r="I186" s="52">
        <f t="shared" si="10"/>
        <v>100</v>
      </c>
      <c r="J186" s="53">
        <f t="shared" si="10"/>
        <v>0</v>
      </c>
      <c r="K186" s="69">
        <v>0</v>
      </c>
    </row>
    <row r="187" spans="1:11" x14ac:dyDescent="0.2">
      <c r="A187" s="55" t="s">
        <v>349</v>
      </c>
      <c r="B187" s="56" t="s">
        <v>350</v>
      </c>
      <c r="C187" s="52">
        <v>49546324</v>
      </c>
      <c r="D187" s="52">
        <v>49546324</v>
      </c>
      <c r="E187" s="52">
        <v>49546324</v>
      </c>
      <c r="F187" s="52">
        <v>2201500</v>
      </c>
      <c r="G187" s="52">
        <v>2201500</v>
      </c>
      <c r="H187" s="52">
        <f t="shared" si="10"/>
        <v>100</v>
      </c>
      <c r="I187" s="52">
        <f t="shared" si="10"/>
        <v>100</v>
      </c>
      <c r="J187" s="53">
        <f t="shared" si="10"/>
        <v>4.4433165213225507</v>
      </c>
      <c r="K187" s="54">
        <f t="shared" si="10"/>
        <v>100</v>
      </c>
    </row>
    <row r="188" spans="1:11" ht="33.75" x14ac:dyDescent="0.2">
      <c r="A188" s="70" t="s">
        <v>351</v>
      </c>
      <c r="B188" s="71" t="s">
        <v>352</v>
      </c>
      <c r="C188" s="72">
        <v>44876029</v>
      </c>
      <c r="D188" s="72">
        <v>0</v>
      </c>
      <c r="E188" s="72">
        <v>0</v>
      </c>
      <c r="F188" s="72">
        <v>0</v>
      </c>
      <c r="G188" s="72">
        <v>0</v>
      </c>
      <c r="H188" s="72">
        <f t="shared" si="10"/>
        <v>0</v>
      </c>
      <c r="I188" s="72">
        <v>0</v>
      </c>
      <c r="J188" s="72">
        <v>0</v>
      </c>
      <c r="K188" s="81">
        <v>0</v>
      </c>
    </row>
    <row r="189" spans="1:11" ht="22.5" x14ac:dyDescent="0.2">
      <c r="A189" s="70" t="s">
        <v>353</v>
      </c>
      <c r="B189" s="71" t="s">
        <v>354</v>
      </c>
      <c r="C189" s="72">
        <v>1021495018</v>
      </c>
      <c r="D189" s="72">
        <v>146361646</v>
      </c>
      <c r="E189" s="72">
        <v>116701319</v>
      </c>
      <c r="F189" s="72">
        <v>54372071</v>
      </c>
      <c r="G189" s="72">
        <v>54372071</v>
      </c>
      <c r="H189" s="72">
        <f t="shared" si="10"/>
        <v>14.328180110615088</v>
      </c>
      <c r="I189" s="72">
        <f t="shared" si="10"/>
        <v>79.734904730437378</v>
      </c>
      <c r="J189" s="73">
        <f t="shared" si="10"/>
        <v>46.590793888113637</v>
      </c>
      <c r="K189" s="74">
        <f t="shared" si="10"/>
        <v>100</v>
      </c>
    </row>
    <row r="190" spans="1:11" ht="22.5" x14ac:dyDescent="0.2">
      <c r="A190" s="57" t="s">
        <v>355</v>
      </c>
      <c r="B190" s="58" t="s">
        <v>356</v>
      </c>
      <c r="C190" s="45">
        <f>C191+C192+C193+C194+C195</f>
        <v>16437892720</v>
      </c>
      <c r="D190" s="45">
        <v>3928879949</v>
      </c>
      <c r="E190" s="45">
        <v>3464856325</v>
      </c>
      <c r="F190" s="45">
        <v>1714878332</v>
      </c>
      <c r="G190" s="45">
        <v>1695478332</v>
      </c>
      <c r="H190" s="45">
        <f t="shared" si="10"/>
        <v>23.901360204278056</v>
      </c>
      <c r="I190" s="45">
        <f t="shared" si="10"/>
        <v>88.189417085189731</v>
      </c>
      <c r="J190" s="46">
        <f t="shared" si="10"/>
        <v>49.493490383039187</v>
      </c>
      <c r="K190" s="47">
        <f t="shared" si="10"/>
        <v>98.868724408140693</v>
      </c>
    </row>
    <row r="191" spans="1:11" ht="33.75" x14ac:dyDescent="0.2">
      <c r="A191" s="70" t="s">
        <v>357</v>
      </c>
      <c r="B191" s="71" t="s">
        <v>358</v>
      </c>
      <c r="C191" s="72">
        <v>185627636</v>
      </c>
      <c r="D191" s="72">
        <v>47536950</v>
      </c>
      <c r="E191" s="72">
        <v>14453955</v>
      </c>
      <c r="F191" s="72">
        <v>13373955</v>
      </c>
      <c r="G191" s="72">
        <v>13373955</v>
      </c>
      <c r="H191" s="72">
        <f t="shared" si="10"/>
        <v>25.608767651385701</v>
      </c>
      <c r="I191" s="72">
        <f t="shared" si="10"/>
        <v>30.405726492759843</v>
      </c>
      <c r="J191" s="73">
        <f t="shared" si="10"/>
        <v>92.527996662505174</v>
      </c>
      <c r="K191" s="74">
        <f t="shared" si="10"/>
        <v>100</v>
      </c>
    </row>
    <row r="192" spans="1:11" ht="33.75" x14ac:dyDescent="0.2">
      <c r="A192" s="70" t="s">
        <v>359</v>
      </c>
      <c r="B192" s="71" t="s">
        <v>360</v>
      </c>
      <c r="C192" s="72">
        <v>1611273572</v>
      </c>
      <c r="D192" s="72">
        <v>26066831</v>
      </c>
      <c r="E192" s="72">
        <v>16753781</v>
      </c>
      <c r="F192" s="72">
        <v>16753781</v>
      </c>
      <c r="G192" s="72">
        <v>16753781</v>
      </c>
      <c r="H192" s="72">
        <f t="shared" si="10"/>
        <v>1.6177781013092913</v>
      </c>
      <c r="I192" s="72">
        <f t="shared" si="10"/>
        <v>64.272411939909375</v>
      </c>
      <c r="J192" s="73">
        <f t="shared" si="10"/>
        <v>100</v>
      </c>
      <c r="K192" s="74">
        <f t="shared" si="10"/>
        <v>100</v>
      </c>
    </row>
    <row r="193" spans="1:11" ht="33.75" x14ac:dyDescent="0.2">
      <c r="A193" s="70" t="s">
        <v>361</v>
      </c>
      <c r="B193" s="71" t="s">
        <v>362</v>
      </c>
      <c r="C193" s="72">
        <v>14549008534</v>
      </c>
      <c r="D193" s="72">
        <v>3854086188</v>
      </c>
      <c r="E193" s="72">
        <v>3432458609</v>
      </c>
      <c r="F193" s="72">
        <v>1683560616</v>
      </c>
      <c r="G193" s="72">
        <v>1664160616</v>
      </c>
      <c r="H193" s="72">
        <f t="shared" si="10"/>
        <v>26.490369972587992</v>
      </c>
      <c r="I193" s="72">
        <f t="shared" si="10"/>
        <v>89.06024519345803</v>
      </c>
      <c r="J193" s="73">
        <f t="shared" si="10"/>
        <v>49.048242317785224</v>
      </c>
      <c r="K193" s="74">
        <f t="shared" si="10"/>
        <v>98.847680337991463</v>
      </c>
    </row>
    <row r="194" spans="1:11" ht="45" x14ac:dyDescent="0.2">
      <c r="A194" s="70" t="s">
        <v>363</v>
      </c>
      <c r="B194" s="71" t="s">
        <v>364</v>
      </c>
      <c r="C194" s="72">
        <v>90792998</v>
      </c>
      <c r="D194" s="72">
        <v>0</v>
      </c>
      <c r="E194" s="72">
        <v>0</v>
      </c>
      <c r="F194" s="72">
        <v>0</v>
      </c>
      <c r="G194" s="72">
        <v>0</v>
      </c>
      <c r="H194" s="72">
        <f t="shared" si="10"/>
        <v>0</v>
      </c>
      <c r="I194" s="72">
        <v>0</v>
      </c>
      <c r="J194" s="72">
        <v>0</v>
      </c>
      <c r="K194" s="81">
        <v>0</v>
      </c>
    </row>
    <row r="195" spans="1:11" ht="22.5" x14ac:dyDescent="0.2">
      <c r="A195" s="70" t="s">
        <v>365</v>
      </c>
      <c r="B195" s="71" t="s">
        <v>366</v>
      </c>
      <c r="C195" s="72">
        <v>1189980</v>
      </c>
      <c r="D195" s="72">
        <v>1189980</v>
      </c>
      <c r="E195" s="72">
        <v>1189980</v>
      </c>
      <c r="F195" s="72">
        <v>1189980</v>
      </c>
      <c r="G195" s="72">
        <v>1189980</v>
      </c>
      <c r="H195" s="72">
        <f t="shared" si="10"/>
        <v>100</v>
      </c>
      <c r="I195" s="72">
        <f t="shared" si="10"/>
        <v>100</v>
      </c>
      <c r="J195" s="73">
        <f t="shared" si="10"/>
        <v>100</v>
      </c>
      <c r="K195" s="74">
        <f t="shared" si="10"/>
        <v>100</v>
      </c>
    </row>
    <row r="196" spans="1:11" ht="22.5" x14ac:dyDescent="0.2">
      <c r="A196" s="55" t="s">
        <v>367</v>
      </c>
      <c r="B196" s="56" t="s">
        <v>368</v>
      </c>
      <c r="C196" s="93">
        <v>1189980</v>
      </c>
      <c r="D196" s="52">
        <v>1189980</v>
      </c>
      <c r="E196" s="52">
        <v>1189980</v>
      </c>
      <c r="F196" s="52">
        <v>1189980</v>
      </c>
      <c r="G196" s="52">
        <v>1189980</v>
      </c>
      <c r="H196" s="52">
        <f t="shared" si="10"/>
        <v>100</v>
      </c>
      <c r="I196" s="52">
        <f t="shared" si="10"/>
        <v>100</v>
      </c>
      <c r="J196" s="53">
        <f t="shared" si="10"/>
        <v>100</v>
      </c>
      <c r="K196" s="54">
        <f t="shared" si="10"/>
        <v>100</v>
      </c>
    </row>
    <row r="197" spans="1:11" ht="22.5" x14ac:dyDescent="0.2">
      <c r="A197" s="57" t="s">
        <v>369</v>
      </c>
      <c r="B197" s="58" t="s">
        <v>370</v>
      </c>
      <c r="C197" s="45">
        <f>C198</f>
        <v>8172772188</v>
      </c>
      <c r="D197" s="45">
        <v>1796808756</v>
      </c>
      <c r="E197" s="45">
        <v>1249088569</v>
      </c>
      <c r="F197" s="45">
        <v>25152000</v>
      </c>
      <c r="G197" s="45">
        <v>25152000</v>
      </c>
      <c r="H197" s="45">
        <f t="shared" si="10"/>
        <v>21.98530332997947</v>
      </c>
      <c r="I197" s="45">
        <f t="shared" si="10"/>
        <v>69.517057106326789</v>
      </c>
      <c r="J197" s="46">
        <f t="shared" si="10"/>
        <v>2.0136282265505225</v>
      </c>
      <c r="K197" s="47">
        <f t="shared" si="10"/>
        <v>100</v>
      </c>
    </row>
    <row r="198" spans="1:11" x14ac:dyDescent="0.2">
      <c r="A198" s="57" t="s">
        <v>371</v>
      </c>
      <c r="B198" s="58" t="s">
        <v>278</v>
      </c>
      <c r="C198" s="45">
        <f>C199</f>
        <v>8172772188</v>
      </c>
      <c r="D198" s="45">
        <v>1796808756</v>
      </c>
      <c r="E198" s="45">
        <v>1249088569</v>
      </c>
      <c r="F198" s="45">
        <v>25152000</v>
      </c>
      <c r="G198" s="45">
        <v>25152000</v>
      </c>
      <c r="H198" s="45">
        <f t="shared" si="10"/>
        <v>21.98530332997947</v>
      </c>
      <c r="I198" s="45">
        <f t="shared" si="10"/>
        <v>69.517057106326789</v>
      </c>
      <c r="J198" s="46">
        <f t="shared" si="10"/>
        <v>2.0136282265505225</v>
      </c>
      <c r="K198" s="47">
        <f t="shared" si="10"/>
        <v>100</v>
      </c>
    </row>
    <row r="199" spans="1:11" ht="12" thickBot="1" x14ac:dyDescent="0.25">
      <c r="A199" s="59" t="s">
        <v>372</v>
      </c>
      <c r="B199" s="60" t="s">
        <v>280</v>
      </c>
      <c r="C199" s="61">
        <f>C200+C201</f>
        <v>8172772188</v>
      </c>
      <c r="D199" s="61">
        <v>1796808756</v>
      </c>
      <c r="E199" s="61">
        <v>1249088569</v>
      </c>
      <c r="F199" s="61">
        <v>25152000</v>
      </c>
      <c r="G199" s="61">
        <v>25152000</v>
      </c>
      <c r="H199" s="61">
        <f t="shared" si="10"/>
        <v>21.98530332997947</v>
      </c>
      <c r="I199" s="61">
        <f t="shared" si="10"/>
        <v>69.517057106326789</v>
      </c>
      <c r="J199" s="62">
        <f t="shared" si="10"/>
        <v>2.0136282265505225</v>
      </c>
      <c r="K199" s="63">
        <f t="shared" si="10"/>
        <v>100</v>
      </c>
    </row>
    <row r="200" spans="1:11" ht="33.75" x14ac:dyDescent="0.2">
      <c r="A200" s="64" t="s">
        <v>373</v>
      </c>
      <c r="B200" s="65" t="s">
        <v>374</v>
      </c>
      <c r="C200" s="66">
        <v>4736386094</v>
      </c>
      <c r="D200" s="66">
        <v>1457877767</v>
      </c>
      <c r="E200" s="66">
        <v>1041081971</v>
      </c>
      <c r="F200" s="66">
        <v>21615000</v>
      </c>
      <c r="G200" s="66">
        <v>21615000</v>
      </c>
      <c r="H200" s="66">
        <f t="shared" si="10"/>
        <v>30.780382723587991</v>
      </c>
      <c r="I200" s="66">
        <f t="shared" si="10"/>
        <v>71.410785908500657</v>
      </c>
      <c r="J200" s="67">
        <f t="shared" si="10"/>
        <v>2.0762053903630608</v>
      </c>
      <c r="K200" s="68">
        <f t="shared" si="10"/>
        <v>100</v>
      </c>
    </row>
    <row r="201" spans="1:11" ht="22.5" x14ac:dyDescent="0.2">
      <c r="A201" s="55" t="s">
        <v>375</v>
      </c>
      <c r="B201" s="56" t="s">
        <v>376</v>
      </c>
      <c r="C201" s="52">
        <v>3436386094</v>
      </c>
      <c r="D201" s="52">
        <v>338930989</v>
      </c>
      <c r="E201" s="52">
        <v>208006598</v>
      </c>
      <c r="F201" s="52">
        <v>3537000</v>
      </c>
      <c r="G201" s="52">
        <v>3537000</v>
      </c>
      <c r="H201" s="52">
        <f t="shared" si="10"/>
        <v>9.8630066508469572</v>
      </c>
      <c r="I201" s="52">
        <f t="shared" si="10"/>
        <v>61.371371975667884</v>
      </c>
      <c r="J201" s="53">
        <f t="shared" si="10"/>
        <v>1.7004268297296992</v>
      </c>
      <c r="K201" s="54">
        <f t="shared" si="10"/>
        <v>100</v>
      </c>
    </row>
    <row r="202" spans="1:11" ht="22.5" x14ac:dyDescent="0.2">
      <c r="A202" s="57" t="s">
        <v>377</v>
      </c>
      <c r="B202" s="58" t="s">
        <v>378</v>
      </c>
      <c r="C202" s="45">
        <f>C203</f>
        <v>1036575000</v>
      </c>
      <c r="D202" s="45">
        <v>1030755000</v>
      </c>
      <c r="E202" s="45">
        <v>1003732500</v>
      </c>
      <c r="F202" s="45">
        <v>494560000</v>
      </c>
      <c r="G202" s="45">
        <v>494560000</v>
      </c>
      <c r="H202" s="45">
        <f t="shared" si="10"/>
        <v>99.4385355618262</v>
      </c>
      <c r="I202" s="45">
        <f t="shared" si="10"/>
        <v>97.378377985069193</v>
      </c>
      <c r="J202" s="46">
        <f t="shared" si="10"/>
        <v>49.272091916920097</v>
      </c>
      <c r="K202" s="47">
        <f t="shared" si="10"/>
        <v>100</v>
      </c>
    </row>
    <row r="203" spans="1:11" x14ac:dyDescent="0.2">
      <c r="A203" s="57" t="s">
        <v>379</v>
      </c>
      <c r="B203" s="58" t="s">
        <v>380</v>
      </c>
      <c r="C203" s="45">
        <f>C204</f>
        <v>1036575000</v>
      </c>
      <c r="D203" s="45">
        <v>1030755000</v>
      </c>
      <c r="E203" s="45">
        <v>1003732500</v>
      </c>
      <c r="F203" s="45">
        <v>494560000</v>
      </c>
      <c r="G203" s="45">
        <v>494560000</v>
      </c>
      <c r="H203" s="45">
        <f t="shared" si="10"/>
        <v>99.4385355618262</v>
      </c>
      <c r="I203" s="45">
        <f t="shared" si="10"/>
        <v>97.378377985069193</v>
      </c>
      <c r="J203" s="46">
        <f t="shared" si="10"/>
        <v>49.272091916920097</v>
      </c>
      <c r="K203" s="47">
        <f t="shared" si="10"/>
        <v>100</v>
      </c>
    </row>
    <row r="204" spans="1:11" ht="27" customHeight="1" x14ac:dyDescent="0.2">
      <c r="A204" s="70" t="s">
        <v>381</v>
      </c>
      <c r="B204" s="71" t="s">
        <v>382</v>
      </c>
      <c r="C204" s="72">
        <f>C205+C206</f>
        <v>1036575000</v>
      </c>
      <c r="D204" s="72">
        <v>1030755000</v>
      </c>
      <c r="E204" s="72">
        <v>1003732500</v>
      </c>
      <c r="F204" s="72">
        <v>494560000</v>
      </c>
      <c r="G204" s="72">
        <v>494560000</v>
      </c>
      <c r="H204" s="72">
        <f t="shared" si="10"/>
        <v>99.4385355618262</v>
      </c>
      <c r="I204" s="72">
        <f t="shared" si="10"/>
        <v>97.378377985069193</v>
      </c>
      <c r="J204" s="73">
        <f t="shared" si="10"/>
        <v>49.272091916920097</v>
      </c>
      <c r="K204" s="74">
        <f t="shared" si="10"/>
        <v>100</v>
      </c>
    </row>
    <row r="205" spans="1:11" ht="45" x14ac:dyDescent="0.2">
      <c r="A205" s="55" t="s">
        <v>383</v>
      </c>
      <c r="B205" s="56" t="s">
        <v>384</v>
      </c>
      <c r="C205" s="52">
        <v>1012000000</v>
      </c>
      <c r="D205" s="52">
        <v>1006180000</v>
      </c>
      <c r="E205" s="52">
        <v>979157500</v>
      </c>
      <c r="F205" s="52">
        <v>469985000</v>
      </c>
      <c r="G205" s="52">
        <v>469985000</v>
      </c>
      <c r="H205" s="52">
        <f t="shared" si="10"/>
        <v>99.42490118577075</v>
      </c>
      <c r="I205" s="52">
        <f t="shared" si="10"/>
        <v>97.314347333479105</v>
      </c>
      <c r="J205" s="53">
        <f t="shared" si="10"/>
        <v>47.998917436673878</v>
      </c>
      <c r="K205" s="54">
        <f t="shared" si="10"/>
        <v>100</v>
      </c>
    </row>
    <row r="206" spans="1:11" ht="22.5" x14ac:dyDescent="0.2">
      <c r="A206" s="55" t="s">
        <v>385</v>
      </c>
      <c r="B206" s="56" t="s">
        <v>386</v>
      </c>
      <c r="C206" s="52">
        <v>24575000</v>
      </c>
      <c r="D206" s="52">
        <v>24575000</v>
      </c>
      <c r="E206" s="52">
        <v>24575000</v>
      </c>
      <c r="F206" s="52">
        <v>24575000</v>
      </c>
      <c r="G206" s="52">
        <v>24575000</v>
      </c>
      <c r="H206" s="52">
        <f t="shared" ref="H206:K254" si="11">D206/C206*100</f>
        <v>100</v>
      </c>
      <c r="I206" s="52">
        <f t="shared" si="11"/>
        <v>100</v>
      </c>
      <c r="J206" s="53">
        <f t="shared" si="11"/>
        <v>100</v>
      </c>
      <c r="K206" s="54">
        <f t="shared" si="11"/>
        <v>100</v>
      </c>
    </row>
    <row r="207" spans="1:11" x14ac:dyDescent="0.2">
      <c r="A207" s="55"/>
      <c r="B207" s="56"/>
      <c r="C207" s="52"/>
      <c r="D207" s="52"/>
      <c r="E207" s="52"/>
      <c r="F207" s="52"/>
      <c r="G207" s="52"/>
      <c r="H207" s="52"/>
      <c r="I207" s="52"/>
      <c r="J207" s="53"/>
      <c r="K207" s="54"/>
    </row>
    <row r="208" spans="1:11" ht="33.75" x14ac:dyDescent="0.2">
      <c r="A208" s="57" t="s">
        <v>387</v>
      </c>
      <c r="B208" s="58" t="s">
        <v>388</v>
      </c>
      <c r="C208" s="45">
        <f>C210+C217</f>
        <v>21589277225</v>
      </c>
      <c r="D208" s="45">
        <v>16192697011</v>
      </c>
      <c r="E208" s="45">
        <v>5266799877</v>
      </c>
      <c r="F208" s="45">
        <v>2206465674</v>
      </c>
      <c r="G208" s="45">
        <v>2062793669</v>
      </c>
      <c r="H208" s="45">
        <f t="shared" si="11"/>
        <v>75.003423422851526</v>
      </c>
      <c r="I208" s="45">
        <f t="shared" si="11"/>
        <v>32.525773028558277</v>
      </c>
      <c r="J208" s="46">
        <f t="shared" si="11"/>
        <v>41.893858235160735</v>
      </c>
      <c r="K208" s="47">
        <f t="shared" si="11"/>
        <v>93.488590976376102</v>
      </c>
    </row>
    <row r="209" spans="1:11" x14ac:dyDescent="0.2">
      <c r="A209" s="57"/>
      <c r="B209" s="58"/>
      <c r="C209" s="45"/>
      <c r="D209" s="45"/>
      <c r="E209" s="45"/>
      <c r="F209" s="45"/>
      <c r="G209" s="45"/>
      <c r="H209" s="45"/>
      <c r="I209" s="45"/>
      <c r="J209" s="46"/>
      <c r="K209" s="47"/>
    </row>
    <row r="210" spans="1:11" ht="45" x14ac:dyDescent="0.2">
      <c r="A210" s="57" t="s">
        <v>389</v>
      </c>
      <c r="B210" s="58" t="s">
        <v>390</v>
      </c>
      <c r="C210" s="45">
        <f>C211+C214</f>
        <v>90359465</v>
      </c>
      <c r="D210" s="45">
        <v>27795668</v>
      </c>
      <c r="E210" s="45">
        <v>27795668</v>
      </c>
      <c r="F210" s="45">
        <v>27795668</v>
      </c>
      <c r="G210" s="45">
        <v>27795668</v>
      </c>
      <c r="H210" s="45">
        <f t="shared" si="11"/>
        <v>30.761213559642037</v>
      </c>
      <c r="I210" s="45">
        <f t="shared" si="11"/>
        <v>100</v>
      </c>
      <c r="J210" s="46">
        <f t="shared" si="11"/>
        <v>100</v>
      </c>
      <c r="K210" s="47">
        <f t="shared" si="11"/>
        <v>100</v>
      </c>
    </row>
    <row r="211" spans="1:11" ht="22.5" x14ac:dyDescent="0.2">
      <c r="A211" s="57" t="s">
        <v>391</v>
      </c>
      <c r="B211" s="58" t="s">
        <v>392</v>
      </c>
      <c r="C211" s="45">
        <f>C212</f>
        <v>65563797</v>
      </c>
      <c r="D211" s="45">
        <v>3000000</v>
      </c>
      <c r="E211" s="45">
        <v>3000000</v>
      </c>
      <c r="F211" s="45">
        <v>3000000</v>
      </c>
      <c r="G211" s="45">
        <v>3000000</v>
      </c>
      <c r="H211" s="45">
        <f t="shared" si="11"/>
        <v>4.5756959439063607</v>
      </c>
      <c r="I211" s="45">
        <f t="shared" si="11"/>
        <v>100</v>
      </c>
      <c r="J211" s="46">
        <f t="shared" si="11"/>
        <v>100</v>
      </c>
      <c r="K211" s="47">
        <f t="shared" si="11"/>
        <v>100</v>
      </c>
    </row>
    <row r="212" spans="1:11" ht="22.5" x14ac:dyDescent="0.2">
      <c r="A212" s="70" t="s">
        <v>393</v>
      </c>
      <c r="B212" s="71" t="s">
        <v>394</v>
      </c>
      <c r="C212" s="72">
        <f>C213</f>
        <v>65563797</v>
      </c>
      <c r="D212" s="72">
        <v>3000000</v>
      </c>
      <c r="E212" s="72">
        <v>3000000</v>
      </c>
      <c r="F212" s="72">
        <v>3000000</v>
      </c>
      <c r="G212" s="72">
        <v>3000000</v>
      </c>
      <c r="H212" s="72">
        <f t="shared" si="11"/>
        <v>4.5756959439063607</v>
      </c>
      <c r="I212" s="72">
        <f t="shared" si="11"/>
        <v>100</v>
      </c>
      <c r="J212" s="73">
        <f t="shared" si="11"/>
        <v>100</v>
      </c>
      <c r="K212" s="74">
        <f t="shared" si="11"/>
        <v>100</v>
      </c>
    </row>
    <row r="213" spans="1:11" x14ac:dyDescent="0.2">
      <c r="A213" s="55" t="s">
        <v>395</v>
      </c>
      <c r="B213" s="56" t="s">
        <v>396</v>
      </c>
      <c r="C213" s="52">
        <v>65563797</v>
      </c>
      <c r="D213" s="52">
        <v>3000000</v>
      </c>
      <c r="E213" s="52">
        <v>3000000</v>
      </c>
      <c r="F213" s="52">
        <v>3000000</v>
      </c>
      <c r="G213" s="52">
        <v>3000000</v>
      </c>
      <c r="H213" s="52">
        <f t="shared" si="11"/>
        <v>4.5756959439063607</v>
      </c>
      <c r="I213" s="52">
        <f t="shared" si="11"/>
        <v>100</v>
      </c>
      <c r="J213" s="53">
        <f t="shared" si="11"/>
        <v>100</v>
      </c>
      <c r="K213" s="54">
        <f t="shared" si="11"/>
        <v>100</v>
      </c>
    </row>
    <row r="214" spans="1:11" x14ac:dyDescent="0.2">
      <c r="A214" s="57" t="s">
        <v>397</v>
      </c>
      <c r="B214" s="58" t="s">
        <v>398</v>
      </c>
      <c r="C214" s="45">
        <f>C215</f>
        <v>24795668</v>
      </c>
      <c r="D214" s="45">
        <v>24795668</v>
      </c>
      <c r="E214" s="45">
        <v>24795668</v>
      </c>
      <c r="F214" s="45">
        <v>24795668</v>
      </c>
      <c r="G214" s="45">
        <v>24795668</v>
      </c>
      <c r="H214" s="45">
        <f t="shared" si="11"/>
        <v>100</v>
      </c>
      <c r="I214" s="45">
        <f t="shared" si="11"/>
        <v>100</v>
      </c>
      <c r="J214" s="46">
        <f t="shared" si="11"/>
        <v>100</v>
      </c>
      <c r="K214" s="47">
        <f t="shared" si="11"/>
        <v>100</v>
      </c>
    </row>
    <row r="215" spans="1:11" x14ac:dyDescent="0.2">
      <c r="A215" s="70" t="s">
        <v>399</v>
      </c>
      <c r="B215" s="71" t="s">
        <v>400</v>
      </c>
      <c r="C215" s="72">
        <f>C216</f>
        <v>24795668</v>
      </c>
      <c r="D215" s="72">
        <v>24795668</v>
      </c>
      <c r="E215" s="72">
        <v>24795668</v>
      </c>
      <c r="F215" s="72">
        <v>24795668</v>
      </c>
      <c r="G215" s="72">
        <v>24795668</v>
      </c>
      <c r="H215" s="72">
        <f t="shared" si="11"/>
        <v>100</v>
      </c>
      <c r="I215" s="72">
        <f t="shared" si="11"/>
        <v>100</v>
      </c>
      <c r="J215" s="73">
        <f t="shared" si="11"/>
        <v>100</v>
      </c>
      <c r="K215" s="74">
        <f t="shared" si="11"/>
        <v>100</v>
      </c>
    </row>
    <row r="216" spans="1:11" x14ac:dyDescent="0.2">
      <c r="A216" s="55" t="s">
        <v>401</v>
      </c>
      <c r="B216" s="56" t="s">
        <v>402</v>
      </c>
      <c r="C216" s="52">
        <v>24795668</v>
      </c>
      <c r="D216" s="52">
        <v>24795668</v>
      </c>
      <c r="E216" s="52">
        <v>24795668</v>
      </c>
      <c r="F216" s="52">
        <v>24795668</v>
      </c>
      <c r="G216" s="52">
        <v>24795668</v>
      </c>
      <c r="H216" s="52">
        <f t="shared" si="11"/>
        <v>100</v>
      </c>
      <c r="I216" s="52">
        <f t="shared" si="11"/>
        <v>100</v>
      </c>
      <c r="J216" s="53">
        <f t="shared" si="11"/>
        <v>100</v>
      </c>
      <c r="K216" s="54">
        <f t="shared" si="11"/>
        <v>100</v>
      </c>
    </row>
    <row r="217" spans="1:11" ht="35.25" customHeight="1" x14ac:dyDescent="0.2">
      <c r="A217" s="57" t="s">
        <v>403</v>
      </c>
      <c r="B217" s="58" t="s">
        <v>404</v>
      </c>
      <c r="C217" s="45">
        <f>C218+C222+C230</f>
        <v>21498917760</v>
      </c>
      <c r="D217" s="45">
        <v>16164901343</v>
      </c>
      <c r="E217" s="45">
        <v>5239004209</v>
      </c>
      <c r="F217" s="45">
        <v>2178670006</v>
      </c>
      <c r="G217" s="45">
        <v>2034998001</v>
      </c>
      <c r="H217" s="45">
        <f t="shared" si="11"/>
        <v>75.189372430065987</v>
      </c>
      <c r="I217" s="45">
        <f t="shared" si="11"/>
        <v>32.409750593799217</v>
      </c>
      <c r="J217" s="46">
        <f t="shared" si="11"/>
        <v>41.585574645221669</v>
      </c>
      <c r="K217" s="47">
        <f t="shared" si="11"/>
        <v>93.40551783407625</v>
      </c>
    </row>
    <row r="218" spans="1:11" x14ac:dyDescent="0.2">
      <c r="A218" s="57" t="s">
        <v>405</v>
      </c>
      <c r="B218" s="58" t="s">
        <v>406</v>
      </c>
      <c r="C218" s="45">
        <f>C219</f>
        <v>10825000000</v>
      </c>
      <c r="D218" s="45">
        <v>9093677872</v>
      </c>
      <c r="E218" s="45">
        <v>2263610011</v>
      </c>
      <c r="F218" s="45">
        <v>701391324</v>
      </c>
      <c r="G218" s="45">
        <v>651169144</v>
      </c>
      <c r="H218" s="45">
        <f t="shared" si="11"/>
        <v>84.006262096997688</v>
      </c>
      <c r="I218" s="45">
        <f t="shared" si="11"/>
        <v>24.892128826883081</v>
      </c>
      <c r="J218" s="46">
        <f t="shared" si="11"/>
        <v>30.985519616523732</v>
      </c>
      <c r="K218" s="47">
        <f t="shared" si="11"/>
        <v>92.839634839851541</v>
      </c>
    </row>
    <row r="219" spans="1:11" ht="22.5" x14ac:dyDescent="0.2">
      <c r="A219" s="70" t="s">
        <v>407</v>
      </c>
      <c r="B219" s="71" t="s">
        <v>408</v>
      </c>
      <c r="C219" s="72">
        <f>C220+C221</f>
        <v>10825000000</v>
      </c>
      <c r="D219" s="72">
        <v>9093677872</v>
      </c>
      <c r="E219" s="72">
        <v>2263610011</v>
      </c>
      <c r="F219" s="72">
        <v>701391324</v>
      </c>
      <c r="G219" s="72">
        <v>651169144</v>
      </c>
      <c r="H219" s="72">
        <f t="shared" si="11"/>
        <v>84.006262096997688</v>
      </c>
      <c r="I219" s="72">
        <f t="shared" si="11"/>
        <v>24.892128826883081</v>
      </c>
      <c r="J219" s="73">
        <f t="shared" si="11"/>
        <v>30.985519616523732</v>
      </c>
      <c r="K219" s="74">
        <f t="shared" si="11"/>
        <v>92.839634839851541</v>
      </c>
    </row>
    <row r="220" spans="1:11" x14ac:dyDescent="0.2">
      <c r="A220" s="55" t="s">
        <v>409</v>
      </c>
      <c r="B220" s="56" t="s">
        <v>410</v>
      </c>
      <c r="C220" s="52">
        <v>10800000000</v>
      </c>
      <c r="D220" s="52">
        <v>9093677872</v>
      </c>
      <c r="E220" s="52">
        <v>2263610011</v>
      </c>
      <c r="F220" s="52">
        <v>701391324</v>
      </c>
      <c r="G220" s="52">
        <v>651169144</v>
      </c>
      <c r="H220" s="52">
        <f t="shared" si="11"/>
        <v>84.200721037037042</v>
      </c>
      <c r="I220" s="52">
        <f t="shared" si="11"/>
        <v>24.892128826883081</v>
      </c>
      <c r="J220" s="53">
        <f t="shared" si="11"/>
        <v>30.985519616523732</v>
      </c>
      <c r="K220" s="54">
        <f t="shared" si="11"/>
        <v>92.839634839851541</v>
      </c>
    </row>
    <row r="221" spans="1:11" ht="12" thickBot="1" x14ac:dyDescent="0.25">
      <c r="A221" s="75" t="s">
        <v>411</v>
      </c>
      <c r="B221" s="76" t="s">
        <v>412</v>
      </c>
      <c r="C221" s="77">
        <v>25000000</v>
      </c>
      <c r="D221" s="77">
        <v>0</v>
      </c>
      <c r="E221" s="77">
        <v>0</v>
      </c>
      <c r="F221" s="77">
        <v>0</v>
      </c>
      <c r="G221" s="77">
        <v>0</v>
      </c>
      <c r="H221" s="77">
        <f t="shared" si="11"/>
        <v>0</v>
      </c>
      <c r="I221" s="77">
        <v>0</v>
      </c>
      <c r="J221" s="77">
        <v>0</v>
      </c>
      <c r="K221" s="92">
        <v>0</v>
      </c>
    </row>
    <row r="222" spans="1:11" ht="13.5" customHeight="1" x14ac:dyDescent="0.2">
      <c r="A222" s="94" t="s">
        <v>413</v>
      </c>
      <c r="B222" s="95" t="s">
        <v>414</v>
      </c>
      <c r="C222" s="96">
        <f>C223+C226</f>
        <v>8889133881</v>
      </c>
      <c r="D222" s="96">
        <v>6122078588</v>
      </c>
      <c r="E222" s="96">
        <v>2230753681</v>
      </c>
      <c r="F222" s="96">
        <v>1239765501</v>
      </c>
      <c r="G222" s="96">
        <v>1152105676</v>
      </c>
      <c r="H222" s="96">
        <f t="shared" si="11"/>
        <v>68.871485905793165</v>
      </c>
      <c r="I222" s="96">
        <f t="shared" si="11"/>
        <v>36.437847847502994</v>
      </c>
      <c r="J222" s="97">
        <f t="shared" si="11"/>
        <v>55.5760822702863</v>
      </c>
      <c r="K222" s="98">
        <f t="shared" si="11"/>
        <v>92.929322123474705</v>
      </c>
    </row>
    <row r="223" spans="1:11" x14ac:dyDescent="0.2">
      <c r="A223" s="70" t="s">
        <v>415</v>
      </c>
      <c r="B223" s="71" t="s">
        <v>416</v>
      </c>
      <c r="C223" s="72">
        <f>C224+C225</f>
        <v>5767658955</v>
      </c>
      <c r="D223" s="72">
        <v>4463590787</v>
      </c>
      <c r="E223" s="72">
        <v>1404478618</v>
      </c>
      <c r="F223" s="72">
        <v>492068618</v>
      </c>
      <c r="G223" s="72">
        <v>417108793</v>
      </c>
      <c r="H223" s="72">
        <f t="shared" si="11"/>
        <v>77.389991707649429</v>
      </c>
      <c r="I223" s="72">
        <f t="shared" si="11"/>
        <v>31.465219035994036</v>
      </c>
      <c r="J223" s="73">
        <f t="shared" si="11"/>
        <v>35.035678841498743</v>
      </c>
      <c r="K223" s="74">
        <f t="shared" si="11"/>
        <v>84.766387804881319</v>
      </c>
    </row>
    <row r="224" spans="1:11" x14ac:dyDescent="0.2">
      <c r="A224" s="55" t="s">
        <v>417</v>
      </c>
      <c r="B224" s="56" t="s">
        <v>418</v>
      </c>
      <c r="C224" s="52">
        <v>2824540160</v>
      </c>
      <c r="D224" s="52">
        <v>2170265960</v>
      </c>
      <c r="E224" s="52">
        <v>871080408</v>
      </c>
      <c r="F224" s="52">
        <v>274380408</v>
      </c>
      <c r="G224" s="52">
        <v>210880408</v>
      </c>
      <c r="H224" s="52">
        <f t="shared" si="11"/>
        <v>76.836080815363587</v>
      </c>
      <c r="I224" s="52">
        <f t="shared" si="11"/>
        <v>40.137035001922065</v>
      </c>
      <c r="J224" s="53">
        <f t="shared" si="11"/>
        <v>31.498861124655207</v>
      </c>
      <c r="K224" s="54">
        <f t="shared" si="11"/>
        <v>76.856948182685116</v>
      </c>
    </row>
    <row r="225" spans="1:11" x14ac:dyDescent="0.2">
      <c r="A225" s="55" t="s">
        <v>419</v>
      </c>
      <c r="B225" s="56" t="s">
        <v>420</v>
      </c>
      <c r="C225" s="52">
        <v>2943118795</v>
      </c>
      <c r="D225" s="52">
        <v>2293324827</v>
      </c>
      <c r="E225" s="52">
        <v>533398210</v>
      </c>
      <c r="F225" s="52">
        <v>217688210</v>
      </c>
      <c r="G225" s="52">
        <v>206228385</v>
      </c>
      <c r="H225" s="52">
        <f t="shared" si="11"/>
        <v>77.921585458802383</v>
      </c>
      <c r="I225" s="52">
        <f t="shared" si="11"/>
        <v>23.258729148184468</v>
      </c>
      <c r="J225" s="53">
        <f t="shared" si="11"/>
        <v>40.811574901985516</v>
      </c>
      <c r="K225" s="54">
        <f t="shared" si="11"/>
        <v>94.735670342459059</v>
      </c>
    </row>
    <row r="226" spans="1:11" x14ac:dyDescent="0.2">
      <c r="A226" s="70" t="s">
        <v>421</v>
      </c>
      <c r="B226" s="71" t="s">
        <v>422</v>
      </c>
      <c r="C226" s="72">
        <f>C227+C228+C229</f>
        <v>3121474926</v>
      </c>
      <c r="D226" s="72">
        <v>1658487801</v>
      </c>
      <c r="E226" s="72">
        <v>826275063</v>
      </c>
      <c r="F226" s="72">
        <v>747696883</v>
      </c>
      <c r="G226" s="72">
        <v>734996883</v>
      </c>
      <c r="H226" s="72">
        <f t="shared" si="11"/>
        <v>53.131543270964585</v>
      </c>
      <c r="I226" s="72">
        <f t="shared" si="11"/>
        <v>49.820991297119591</v>
      </c>
      <c r="J226" s="73">
        <f t="shared" si="11"/>
        <v>90.490070011951943</v>
      </c>
      <c r="K226" s="74">
        <f t="shared" si="11"/>
        <v>98.301450723046543</v>
      </c>
    </row>
    <row r="227" spans="1:11" x14ac:dyDescent="0.2">
      <c r="A227" s="55" t="s">
        <v>423</v>
      </c>
      <c r="B227" s="56" t="s">
        <v>424</v>
      </c>
      <c r="C227" s="52">
        <v>1934964366</v>
      </c>
      <c r="D227" s="52">
        <v>1009592705</v>
      </c>
      <c r="E227" s="52">
        <v>461737532</v>
      </c>
      <c r="F227" s="52">
        <v>383159352</v>
      </c>
      <c r="G227" s="52">
        <v>374159352</v>
      </c>
      <c r="H227" s="52">
        <f t="shared" si="11"/>
        <v>52.176294444483837</v>
      </c>
      <c r="I227" s="52">
        <f t="shared" si="11"/>
        <v>45.735030543827079</v>
      </c>
      <c r="J227" s="53">
        <f t="shared" si="11"/>
        <v>82.982067829825027</v>
      </c>
      <c r="K227" s="54">
        <f t="shared" si="11"/>
        <v>97.651107834632739</v>
      </c>
    </row>
    <row r="228" spans="1:11" x14ac:dyDescent="0.2">
      <c r="A228" s="55" t="s">
        <v>425</v>
      </c>
      <c r="B228" s="56" t="s">
        <v>426</v>
      </c>
      <c r="C228" s="52">
        <v>1059202560</v>
      </c>
      <c r="D228" s="52">
        <v>640468188</v>
      </c>
      <c r="E228" s="52">
        <v>364537531</v>
      </c>
      <c r="F228" s="52">
        <v>364537531</v>
      </c>
      <c r="G228" s="52">
        <v>360837531</v>
      </c>
      <c r="H228" s="52">
        <f t="shared" si="11"/>
        <v>60.467016620503635</v>
      </c>
      <c r="I228" s="52">
        <f t="shared" si="11"/>
        <v>56.917351685857653</v>
      </c>
      <c r="J228" s="53">
        <f t="shared" si="11"/>
        <v>100</v>
      </c>
      <c r="K228" s="54">
        <f t="shared" si="11"/>
        <v>98.985015345374677</v>
      </c>
    </row>
    <row r="229" spans="1:11" ht="15.75" customHeight="1" x14ac:dyDescent="0.2">
      <c r="A229" s="55" t="s">
        <v>427</v>
      </c>
      <c r="B229" s="56" t="s">
        <v>428</v>
      </c>
      <c r="C229" s="52">
        <v>127308000</v>
      </c>
      <c r="D229" s="52">
        <v>8426908</v>
      </c>
      <c r="E229" s="52">
        <v>0</v>
      </c>
      <c r="F229" s="52">
        <v>0</v>
      </c>
      <c r="G229" s="52">
        <v>0</v>
      </c>
      <c r="H229" s="52">
        <f t="shared" si="11"/>
        <v>6.6193075062054225</v>
      </c>
      <c r="I229" s="52">
        <f t="shared" si="11"/>
        <v>0</v>
      </c>
      <c r="J229" s="52">
        <v>0</v>
      </c>
      <c r="K229" s="69">
        <v>0</v>
      </c>
    </row>
    <row r="230" spans="1:11" x14ac:dyDescent="0.2">
      <c r="A230" s="57" t="s">
        <v>429</v>
      </c>
      <c r="B230" s="58" t="s">
        <v>430</v>
      </c>
      <c r="C230" s="45">
        <f>C231+C238</f>
        <v>1784783879</v>
      </c>
      <c r="D230" s="45">
        <v>949144883</v>
      </c>
      <c r="E230" s="45">
        <v>744640517</v>
      </c>
      <c r="F230" s="45">
        <v>237513181</v>
      </c>
      <c r="G230" s="45">
        <v>231723181</v>
      </c>
      <c r="H230" s="45">
        <f t="shared" si="11"/>
        <v>53.179821611331356</v>
      </c>
      <c r="I230" s="45">
        <f t="shared" si="11"/>
        <v>78.453830425380914</v>
      </c>
      <c r="J230" s="46">
        <f t="shared" si="11"/>
        <v>31.896354761474793</v>
      </c>
      <c r="K230" s="47">
        <f t="shared" si="11"/>
        <v>97.562240556240965</v>
      </c>
    </row>
    <row r="231" spans="1:11" x14ac:dyDescent="0.2">
      <c r="A231" s="70" t="s">
        <v>431</v>
      </c>
      <c r="B231" s="71" t="s">
        <v>432</v>
      </c>
      <c r="C231" s="72">
        <f>C232+C233+C234+C235+C236+C237</f>
        <v>1648500920</v>
      </c>
      <c r="D231" s="72">
        <v>850353535</v>
      </c>
      <c r="E231" s="72">
        <v>645925520</v>
      </c>
      <c r="F231" s="72">
        <v>237513181</v>
      </c>
      <c r="G231" s="72">
        <v>231723181</v>
      </c>
      <c r="H231" s="72">
        <f t="shared" si="11"/>
        <v>51.58344315634352</v>
      </c>
      <c r="I231" s="72">
        <f t="shared" si="11"/>
        <v>75.9596442437321</v>
      </c>
      <c r="J231" s="73">
        <f t="shared" si="11"/>
        <v>36.7709857631883</v>
      </c>
      <c r="K231" s="74">
        <f t="shared" si="11"/>
        <v>97.562240556240965</v>
      </c>
    </row>
    <row r="232" spans="1:11" x14ac:dyDescent="0.2">
      <c r="A232" s="55" t="s">
        <v>433</v>
      </c>
      <c r="B232" s="56" t="s">
        <v>402</v>
      </c>
      <c r="C232" s="52">
        <v>1151029110</v>
      </c>
      <c r="D232" s="52">
        <v>725525621</v>
      </c>
      <c r="E232" s="52">
        <v>553249510</v>
      </c>
      <c r="F232" s="52">
        <v>187914179</v>
      </c>
      <c r="G232" s="52">
        <v>187914179</v>
      </c>
      <c r="H232" s="52">
        <f t="shared" si="11"/>
        <v>63.032777772232016</v>
      </c>
      <c r="I232" s="52">
        <f t="shared" si="11"/>
        <v>76.254992792322071</v>
      </c>
      <c r="J232" s="53">
        <f t="shared" si="11"/>
        <v>33.965539165140882</v>
      </c>
      <c r="K232" s="54">
        <f t="shared" si="11"/>
        <v>100</v>
      </c>
    </row>
    <row r="233" spans="1:11" x14ac:dyDescent="0.2">
      <c r="A233" s="55" t="s">
        <v>434</v>
      </c>
      <c r="B233" s="56" t="s">
        <v>435</v>
      </c>
      <c r="C233" s="52">
        <v>63654000</v>
      </c>
      <c r="D233" s="52">
        <v>55889000</v>
      </c>
      <c r="E233" s="52">
        <v>34330000</v>
      </c>
      <c r="F233" s="52">
        <v>0</v>
      </c>
      <c r="G233" s="52">
        <v>0</v>
      </c>
      <c r="H233" s="52">
        <f t="shared" si="11"/>
        <v>87.801237942627324</v>
      </c>
      <c r="I233" s="52">
        <f t="shared" si="11"/>
        <v>61.425325198160643</v>
      </c>
      <c r="J233" s="53">
        <f t="shared" si="11"/>
        <v>0</v>
      </c>
      <c r="K233" s="69">
        <v>0</v>
      </c>
    </row>
    <row r="234" spans="1:11" x14ac:dyDescent="0.2">
      <c r="A234" s="55" t="s">
        <v>436</v>
      </c>
      <c r="B234" s="56" t="s">
        <v>437</v>
      </c>
      <c r="C234" s="52">
        <v>106090000</v>
      </c>
      <c r="D234" s="52">
        <v>9647104</v>
      </c>
      <c r="E234" s="52">
        <v>3600000</v>
      </c>
      <c r="F234" s="52">
        <v>3600000</v>
      </c>
      <c r="G234" s="52">
        <v>3600000</v>
      </c>
      <c r="H234" s="52">
        <f t="shared" si="11"/>
        <v>9.0933207653878778</v>
      </c>
      <c r="I234" s="52">
        <f t="shared" si="11"/>
        <v>37.316898418426916</v>
      </c>
      <c r="J234" s="53">
        <f t="shared" si="11"/>
        <v>100</v>
      </c>
      <c r="K234" s="54">
        <f t="shared" si="11"/>
        <v>100</v>
      </c>
    </row>
    <row r="235" spans="1:11" x14ac:dyDescent="0.2">
      <c r="A235" s="55" t="s">
        <v>438</v>
      </c>
      <c r="B235" s="56" t="s">
        <v>439</v>
      </c>
      <c r="C235" s="52">
        <v>263092400</v>
      </c>
      <c r="D235" s="52">
        <v>59291810</v>
      </c>
      <c r="E235" s="52">
        <v>54746010</v>
      </c>
      <c r="F235" s="52">
        <v>45999002</v>
      </c>
      <c r="G235" s="52">
        <v>40209002</v>
      </c>
      <c r="H235" s="52">
        <f t="shared" si="11"/>
        <v>22.536496683294537</v>
      </c>
      <c r="I235" s="52">
        <f t="shared" si="11"/>
        <v>92.333173839692193</v>
      </c>
      <c r="J235" s="53">
        <f t="shared" si="11"/>
        <v>84.022565297452729</v>
      </c>
      <c r="K235" s="54">
        <f t="shared" si="11"/>
        <v>87.412770390105422</v>
      </c>
    </row>
    <row r="236" spans="1:11" x14ac:dyDescent="0.2">
      <c r="A236" s="55" t="s">
        <v>440</v>
      </c>
      <c r="B236" s="56" t="s">
        <v>441</v>
      </c>
      <c r="C236" s="52">
        <v>54026410</v>
      </c>
      <c r="D236" s="52">
        <v>0</v>
      </c>
      <c r="E236" s="52">
        <v>0</v>
      </c>
      <c r="F236" s="52">
        <v>0</v>
      </c>
      <c r="G236" s="52">
        <v>0</v>
      </c>
      <c r="H236" s="52">
        <f t="shared" si="11"/>
        <v>0</v>
      </c>
      <c r="I236" s="52">
        <v>0</v>
      </c>
      <c r="J236" s="52">
        <v>0</v>
      </c>
      <c r="K236" s="69">
        <v>0</v>
      </c>
    </row>
    <row r="237" spans="1:11" x14ac:dyDescent="0.2">
      <c r="A237" s="55" t="s">
        <v>442</v>
      </c>
      <c r="B237" s="56" t="s">
        <v>443</v>
      </c>
      <c r="C237" s="52">
        <v>10609000</v>
      </c>
      <c r="D237" s="52">
        <v>0</v>
      </c>
      <c r="E237" s="52">
        <v>0</v>
      </c>
      <c r="F237" s="52">
        <v>0</v>
      </c>
      <c r="G237" s="52">
        <v>0</v>
      </c>
      <c r="H237" s="52">
        <f t="shared" si="11"/>
        <v>0</v>
      </c>
      <c r="I237" s="52">
        <v>0</v>
      </c>
      <c r="J237" s="52">
        <v>0</v>
      </c>
      <c r="K237" s="69">
        <v>0</v>
      </c>
    </row>
    <row r="238" spans="1:11" ht="22.5" x14ac:dyDescent="0.2">
      <c r="A238" s="70" t="s">
        <v>444</v>
      </c>
      <c r="B238" s="71" t="s">
        <v>445</v>
      </c>
      <c r="C238" s="72">
        <f>C239+C240+C241+C242</f>
        <v>136282959</v>
      </c>
      <c r="D238" s="72">
        <v>98791348</v>
      </c>
      <c r="E238" s="72">
        <v>98714997</v>
      </c>
      <c r="F238" s="72">
        <v>0</v>
      </c>
      <c r="G238" s="72">
        <v>0</v>
      </c>
      <c r="H238" s="72">
        <f t="shared" si="11"/>
        <v>72.489876008635818</v>
      </c>
      <c r="I238" s="72">
        <f t="shared" si="11"/>
        <v>99.922714891996407</v>
      </c>
      <c r="J238" s="73">
        <f t="shared" si="11"/>
        <v>0</v>
      </c>
      <c r="K238" s="81">
        <v>0</v>
      </c>
    </row>
    <row r="239" spans="1:11" x14ac:dyDescent="0.2">
      <c r="A239" s="55" t="s">
        <v>446</v>
      </c>
      <c r="B239" s="56" t="s">
        <v>447</v>
      </c>
      <c r="C239" s="52">
        <v>15913500</v>
      </c>
      <c r="D239" s="52">
        <v>15913000</v>
      </c>
      <c r="E239" s="52">
        <v>15836682</v>
      </c>
      <c r="F239" s="52">
        <v>0</v>
      </c>
      <c r="G239" s="52">
        <v>0</v>
      </c>
      <c r="H239" s="52">
        <f t="shared" si="11"/>
        <v>99.996858013636228</v>
      </c>
      <c r="I239" s="52">
        <f t="shared" si="11"/>
        <v>99.520404700559297</v>
      </c>
      <c r="J239" s="53">
        <f t="shared" si="11"/>
        <v>0</v>
      </c>
      <c r="K239" s="69">
        <v>0</v>
      </c>
    </row>
    <row r="240" spans="1:11" x14ac:dyDescent="0.2">
      <c r="A240" s="55" t="s">
        <v>448</v>
      </c>
      <c r="B240" s="56" t="s">
        <v>449</v>
      </c>
      <c r="C240" s="52">
        <v>98180042</v>
      </c>
      <c r="D240" s="52">
        <v>82878348</v>
      </c>
      <c r="E240" s="52">
        <v>82878315</v>
      </c>
      <c r="F240" s="52">
        <v>0</v>
      </c>
      <c r="G240" s="52">
        <v>0</v>
      </c>
      <c r="H240" s="52">
        <f t="shared" si="11"/>
        <v>84.414659345939171</v>
      </c>
      <c r="I240" s="52">
        <f t="shared" si="11"/>
        <v>99.999960182604028</v>
      </c>
      <c r="J240" s="53">
        <f t="shared" si="11"/>
        <v>0</v>
      </c>
      <c r="K240" s="69">
        <v>0</v>
      </c>
    </row>
    <row r="241" spans="1:11" x14ac:dyDescent="0.2">
      <c r="A241" s="55" t="s">
        <v>450</v>
      </c>
      <c r="B241" s="56" t="s">
        <v>451</v>
      </c>
      <c r="C241" s="52">
        <v>21218000</v>
      </c>
      <c r="D241" s="52">
        <v>0</v>
      </c>
      <c r="E241" s="52">
        <v>0</v>
      </c>
      <c r="F241" s="52">
        <v>0</v>
      </c>
      <c r="G241" s="52">
        <v>0</v>
      </c>
      <c r="H241" s="52">
        <f t="shared" si="11"/>
        <v>0</v>
      </c>
      <c r="I241" s="52">
        <v>0</v>
      </c>
      <c r="J241" s="52">
        <v>0</v>
      </c>
      <c r="K241" s="69">
        <v>0</v>
      </c>
    </row>
    <row r="242" spans="1:11" x14ac:dyDescent="0.2">
      <c r="A242" s="55" t="s">
        <v>452</v>
      </c>
      <c r="B242" s="56" t="s">
        <v>453</v>
      </c>
      <c r="C242" s="52">
        <v>971417</v>
      </c>
      <c r="D242" s="52">
        <v>0</v>
      </c>
      <c r="E242" s="52">
        <v>0</v>
      </c>
      <c r="F242" s="52">
        <v>0</v>
      </c>
      <c r="G242" s="52">
        <v>0</v>
      </c>
      <c r="H242" s="52">
        <f t="shared" si="11"/>
        <v>0</v>
      </c>
      <c r="I242" s="52">
        <v>0</v>
      </c>
      <c r="J242" s="52">
        <v>0</v>
      </c>
      <c r="K242" s="69">
        <v>0</v>
      </c>
    </row>
    <row r="243" spans="1:11" x14ac:dyDescent="0.2">
      <c r="A243" s="55"/>
      <c r="B243" s="56"/>
      <c r="C243" s="52"/>
      <c r="D243" s="52"/>
      <c r="E243" s="52"/>
      <c r="F243" s="52"/>
      <c r="G243" s="52"/>
      <c r="H243" s="52"/>
      <c r="I243" s="52"/>
      <c r="J243" s="52"/>
      <c r="K243" s="69"/>
    </row>
    <row r="244" spans="1:11" ht="12.75" customHeight="1" x14ac:dyDescent="0.2">
      <c r="A244" s="57" t="s">
        <v>454</v>
      </c>
      <c r="B244" s="58" t="s">
        <v>455</v>
      </c>
      <c r="C244" s="45">
        <f>C246</f>
        <v>2027020770</v>
      </c>
      <c r="D244" s="45">
        <v>0</v>
      </c>
      <c r="E244" s="45">
        <v>0</v>
      </c>
      <c r="F244" s="45">
        <v>0</v>
      </c>
      <c r="G244" s="45">
        <v>0</v>
      </c>
      <c r="H244" s="45">
        <f t="shared" si="11"/>
        <v>0</v>
      </c>
      <c r="I244" s="45">
        <v>0</v>
      </c>
      <c r="J244" s="45">
        <v>0</v>
      </c>
      <c r="K244" s="49">
        <v>0</v>
      </c>
    </row>
    <row r="245" spans="1:11" ht="12.75" customHeight="1" x14ac:dyDescent="0.2">
      <c r="A245" s="57"/>
      <c r="B245" s="58"/>
      <c r="C245" s="45"/>
      <c r="D245" s="45"/>
      <c r="E245" s="45"/>
      <c r="F245" s="45"/>
      <c r="G245" s="45"/>
      <c r="H245" s="45"/>
      <c r="I245" s="45"/>
      <c r="J245" s="45"/>
      <c r="K245" s="49"/>
    </row>
    <row r="246" spans="1:11" ht="12.75" customHeight="1" x14ac:dyDescent="0.2">
      <c r="A246" s="57" t="s">
        <v>456</v>
      </c>
      <c r="B246" s="58" t="s">
        <v>455</v>
      </c>
      <c r="C246" s="45">
        <f>C247</f>
        <v>2027020770</v>
      </c>
      <c r="D246" s="45">
        <v>0</v>
      </c>
      <c r="E246" s="45">
        <v>0</v>
      </c>
      <c r="F246" s="45">
        <v>0</v>
      </c>
      <c r="G246" s="45">
        <v>0</v>
      </c>
      <c r="H246" s="45">
        <f t="shared" si="11"/>
        <v>0</v>
      </c>
      <c r="I246" s="45">
        <v>0</v>
      </c>
      <c r="J246" s="45">
        <v>0</v>
      </c>
      <c r="K246" s="49">
        <v>0</v>
      </c>
    </row>
    <row r="247" spans="1:11" ht="12.75" customHeight="1" x14ac:dyDescent="0.2">
      <c r="A247" s="57" t="s">
        <v>457</v>
      </c>
      <c r="B247" s="58" t="s">
        <v>458</v>
      </c>
      <c r="C247" s="45">
        <f>C248</f>
        <v>2027020770</v>
      </c>
      <c r="D247" s="45">
        <v>0</v>
      </c>
      <c r="E247" s="45">
        <v>0</v>
      </c>
      <c r="F247" s="45">
        <v>0</v>
      </c>
      <c r="G247" s="45">
        <v>0</v>
      </c>
      <c r="H247" s="45">
        <f t="shared" si="11"/>
        <v>0</v>
      </c>
      <c r="I247" s="45">
        <v>0</v>
      </c>
      <c r="J247" s="45">
        <v>0</v>
      </c>
      <c r="K247" s="49">
        <v>0</v>
      </c>
    </row>
    <row r="248" spans="1:11" ht="23.25" customHeight="1" x14ac:dyDescent="0.2">
      <c r="A248" s="70" t="s">
        <v>459</v>
      </c>
      <c r="B248" s="71" t="s">
        <v>460</v>
      </c>
      <c r="C248" s="72">
        <f>C249</f>
        <v>2027020770</v>
      </c>
      <c r="D248" s="72">
        <v>0</v>
      </c>
      <c r="E248" s="72">
        <v>0</v>
      </c>
      <c r="F248" s="72">
        <v>0</v>
      </c>
      <c r="G248" s="72">
        <v>0</v>
      </c>
      <c r="H248" s="72">
        <f t="shared" si="11"/>
        <v>0</v>
      </c>
      <c r="I248" s="72">
        <v>0</v>
      </c>
      <c r="J248" s="72">
        <v>0</v>
      </c>
      <c r="K248" s="69">
        <v>0</v>
      </c>
    </row>
    <row r="249" spans="1:11" ht="24.75" customHeight="1" x14ac:dyDescent="0.2">
      <c r="A249" s="55" t="s">
        <v>461</v>
      </c>
      <c r="B249" s="56" t="s">
        <v>462</v>
      </c>
      <c r="C249" s="52">
        <v>2027020770</v>
      </c>
      <c r="D249" s="52">
        <v>0</v>
      </c>
      <c r="E249" s="52">
        <v>0</v>
      </c>
      <c r="F249" s="52">
        <v>0</v>
      </c>
      <c r="G249" s="52">
        <v>0</v>
      </c>
      <c r="H249" s="52">
        <f t="shared" si="11"/>
        <v>0</v>
      </c>
      <c r="I249" s="52">
        <v>0</v>
      </c>
      <c r="J249" s="52">
        <v>0</v>
      </c>
      <c r="K249" s="69">
        <v>0</v>
      </c>
    </row>
    <row r="250" spans="1:11" ht="14.25" customHeight="1" x14ac:dyDescent="0.2">
      <c r="A250" s="55"/>
      <c r="B250" s="56"/>
      <c r="C250" s="52"/>
      <c r="D250" s="52"/>
      <c r="E250" s="52"/>
      <c r="F250" s="52"/>
      <c r="G250" s="52"/>
      <c r="H250" s="52"/>
      <c r="I250" s="52"/>
      <c r="J250" s="52"/>
      <c r="K250" s="69"/>
    </row>
    <row r="251" spans="1:11" ht="21.75" customHeight="1" x14ac:dyDescent="0.2">
      <c r="A251" s="57" t="s">
        <v>463</v>
      </c>
      <c r="B251" s="58" t="s">
        <v>464</v>
      </c>
      <c r="C251" s="45">
        <f>C252</f>
        <v>2500000000</v>
      </c>
      <c r="D251" s="45">
        <v>0</v>
      </c>
      <c r="E251" s="45">
        <v>0</v>
      </c>
      <c r="F251" s="45">
        <v>0</v>
      </c>
      <c r="G251" s="45">
        <v>0</v>
      </c>
      <c r="H251" s="45">
        <f t="shared" si="11"/>
        <v>0</v>
      </c>
      <c r="I251" s="45">
        <v>0</v>
      </c>
      <c r="J251" s="45">
        <v>0</v>
      </c>
      <c r="K251" s="49">
        <v>0</v>
      </c>
    </row>
    <row r="252" spans="1:11" ht="23.25" customHeight="1" x14ac:dyDescent="0.2">
      <c r="A252" s="57" t="s">
        <v>465</v>
      </c>
      <c r="B252" s="58" t="s">
        <v>466</v>
      </c>
      <c r="C252" s="45">
        <f>C253</f>
        <v>2500000000</v>
      </c>
      <c r="D252" s="45">
        <v>0</v>
      </c>
      <c r="E252" s="45">
        <v>0</v>
      </c>
      <c r="F252" s="45">
        <v>0</v>
      </c>
      <c r="G252" s="45">
        <v>0</v>
      </c>
      <c r="H252" s="45">
        <f t="shared" si="11"/>
        <v>0</v>
      </c>
      <c r="I252" s="45">
        <v>0</v>
      </c>
      <c r="J252" s="45">
        <v>0</v>
      </c>
      <c r="K252" s="49">
        <v>0</v>
      </c>
    </row>
    <row r="253" spans="1:11" ht="24.75" customHeight="1" thickBot="1" x14ac:dyDescent="0.25">
      <c r="A253" s="59" t="s">
        <v>467</v>
      </c>
      <c r="B253" s="60" t="s">
        <v>468</v>
      </c>
      <c r="C253" s="61">
        <f>C254</f>
        <v>2500000000</v>
      </c>
      <c r="D253" s="61">
        <v>0</v>
      </c>
      <c r="E253" s="61">
        <v>0</v>
      </c>
      <c r="F253" s="61">
        <v>0</v>
      </c>
      <c r="G253" s="61">
        <v>0</v>
      </c>
      <c r="H253" s="61">
        <f t="shared" si="11"/>
        <v>0</v>
      </c>
      <c r="I253" s="61">
        <v>0</v>
      </c>
      <c r="J253" s="61">
        <v>0</v>
      </c>
      <c r="K253" s="99">
        <v>0</v>
      </c>
    </row>
    <row r="254" spans="1:11" ht="36" customHeight="1" x14ac:dyDescent="0.2">
      <c r="A254" s="64" t="s">
        <v>469</v>
      </c>
      <c r="B254" s="65" t="s">
        <v>470</v>
      </c>
      <c r="C254" s="66">
        <v>2500000000</v>
      </c>
      <c r="D254" s="66">
        <v>0</v>
      </c>
      <c r="E254" s="66">
        <v>0</v>
      </c>
      <c r="F254" s="66">
        <v>0</v>
      </c>
      <c r="G254" s="66">
        <v>0</v>
      </c>
      <c r="H254" s="66">
        <f t="shared" si="11"/>
        <v>0</v>
      </c>
      <c r="I254" s="66">
        <v>0</v>
      </c>
      <c r="J254" s="66">
        <v>0</v>
      </c>
      <c r="K254" s="80">
        <v>0</v>
      </c>
    </row>
    <row r="255" spans="1:11" x14ac:dyDescent="0.2">
      <c r="A255" s="38"/>
      <c r="B255" s="36"/>
      <c r="C255" s="36"/>
      <c r="D255" s="36"/>
      <c r="E255" s="36"/>
      <c r="F255" s="36"/>
      <c r="G255" s="36"/>
      <c r="H255" s="36"/>
      <c r="I255" s="36"/>
      <c r="J255" s="36"/>
      <c r="K255" s="100"/>
    </row>
    <row r="256" spans="1:11" x14ac:dyDescent="0.2">
      <c r="A256" s="38"/>
      <c r="B256" s="36"/>
      <c r="C256" s="36"/>
      <c r="D256" s="36"/>
      <c r="E256" s="36"/>
      <c r="F256" s="36"/>
      <c r="G256" s="36"/>
      <c r="H256" s="36"/>
      <c r="I256" s="36"/>
      <c r="J256" s="36"/>
      <c r="K256" s="100"/>
    </row>
    <row r="257" spans="1:11" x14ac:dyDescent="0.2">
      <c r="A257" s="29"/>
      <c r="B257" s="30"/>
      <c r="C257" s="31" t="s">
        <v>472</v>
      </c>
      <c r="D257" s="31"/>
      <c r="E257" s="31"/>
      <c r="F257" s="31"/>
      <c r="G257" s="30"/>
      <c r="H257" s="32"/>
      <c r="I257" s="32"/>
      <c r="J257" s="36"/>
      <c r="K257" s="100"/>
    </row>
    <row r="258" spans="1:11" x14ac:dyDescent="0.2">
      <c r="A258" s="29"/>
      <c r="B258" s="33" t="s">
        <v>473</v>
      </c>
      <c r="C258" s="33"/>
      <c r="D258" s="33"/>
      <c r="E258" s="33"/>
      <c r="F258" s="33"/>
      <c r="G258" s="33"/>
      <c r="H258" s="33"/>
      <c r="I258" s="33"/>
      <c r="J258" s="36"/>
      <c r="K258" s="100"/>
    </row>
    <row r="259" spans="1:11" x14ac:dyDescent="0.2">
      <c r="A259" s="34" t="s">
        <v>474</v>
      </c>
      <c r="B259" s="35"/>
      <c r="C259" s="35"/>
      <c r="D259" s="35"/>
      <c r="E259" s="35"/>
      <c r="F259" s="35"/>
      <c r="G259" s="36"/>
      <c r="H259" s="36"/>
      <c r="I259" s="36"/>
      <c r="J259" s="36"/>
      <c r="K259" s="100"/>
    </row>
    <row r="260" spans="1:11" x14ac:dyDescent="0.2">
      <c r="A260" s="37" t="s">
        <v>475</v>
      </c>
      <c r="B260" s="35"/>
      <c r="C260" s="35"/>
      <c r="D260" s="35"/>
      <c r="E260" s="35"/>
      <c r="F260" s="35"/>
      <c r="G260" s="36"/>
      <c r="H260" s="36"/>
      <c r="I260" s="36"/>
      <c r="J260" s="36"/>
      <c r="K260" s="100"/>
    </row>
    <row r="261" spans="1:11" x14ac:dyDescent="0.2">
      <c r="A261" s="38"/>
      <c r="B261" s="36"/>
      <c r="C261" s="36"/>
      <c r="D261" s="36"/>
      <c r="E261" s="36"/>
      <c r="F261" s="36"/>
      <c r="G261" s="36"/>
      <c r="H261" s="36"/>
      <c r="I261" s="36"/>
      <c r="J261" s="36"/>
      <c r="K261" s="100"/>
    </row>
    <row r="262" spans="1:11" x14ac:dyDescent="0.2">
      <c r="A262" s="38"/>
      <c r="B262" s="36"/>
      <c r="C262" s="36"/>
      <c r="D262" s="36"/>
      <c r="E262" s="36"/>
      <c r="F262" s="36"/>
      <c r="G262" s="36"/>
      <c r="H262" s="36"/>
      <c r="I262" s="36"/>
      <c r="J262" s="36"/>
      <c r="K262" s="100"/>
    </row>
    <row r="263" spans="1:11" x14ac:dyDescent="0.2">
      <c r="A263" s="38"/>
      <c r="B263" s="36"/>
      <c r="C263" s="36"/>
      <c r="D263" s="36"/>
      <c r="E263" s="36"/>
      <c r="F263" s="36"/>
      <c r="G263" s="36"/>
      <c r="H263" s="36"/>
      <c r="I263" s="36"/>
      <c r="J263" s="36"/>
      <c r="K263" s="100"/>
    </row>
    <row r="264" spans="1:11" x14ac:dyDescent="0.2">
      <c r="A264" s="38"/>
      <c r="B264" s="36"/>
      <c r="C264" s="36"/>
      <c r="D264" s="36"/>
      <c r="E264" s="36"/>
      <c r="F264" s="36"/>
      <c r="G264" s="36"/>
      <c r="H264" s="36"/>
      <c r="I264" s="36"/>
      <c r="J264" s="36"/>
      <c r="K264" s="100"/>
    </row>
    <row r="265" spans="1:11" x14ac:dyDescent="0.2">
      <c r="A265" s="38"/>
      <c r="B265" s="36"/>
      <c r="C265" s="36"/>
      <c r="D265" s="36"/>
      <c r="E265" s="36"/>
      <c r="F265" s="36"/>
      <c r="G265" s="36"/>
      <c r="H265" s="36"/>
      <c r="I265" s="36"/>
      <c r="J265" s="36"/>
      <c r="K265" s="100"/>
    </row>
    <row r="266" spans="1:11" x14ac:dyDescent="0.2">
      <c r="A266" s="38"/>
      <c r="B266" s="36"/>
      <c r="C266" s="36"/>
      <c r="D266" s="36"/>
      <c r="E266" s="36"/>
      <c r="F266" s="36"/>
      <c r="G266" s="36"/>
      <c r="H266" s="36"/>
      <c r="I266" s="36"/>
      <c r="J266" s="36"/>
      <c r="K266" s="100"/>
    </row>
    <row r="267" spans="1:11" x14ac:dyDescent="0.2">
      <c r="A267" s="38"/>
      <c r="B267" s="36"/>
      <c r="C267" s="36"/>
      <c r="D267" s="36"/>
      <c r="E267" s="36"/>
      <c r="F267" s="36"/>
      <c r="G267" s="36"/>
      <c r="H267" s="36"/>
      <c r="I267" s="36"/>
      <c r="J267" s="36"/>
      <c r="K267" s="100"/>
    </row>
    <row r="268" spans="1:11" x14ac:dyDescent="0.2">
      <c r="A268" s="38"/>
      <c r="B268" s="36"/>
      <c r="C268" s="36"/>
      <c r="D268" s="36"/>
      <c r="E268" s="36"/>
      <c r="F268" s="36"/>
      <c r="G268" s="36"/>
      <c r="H268" s="36"/>
      <c r="I268" s="36"/>
      <c r="J268" s="36"/>
      <c r="K268" s="100"/>
    </row>
    <row r="269" spans="1:11" x14ac:dyDescent="0.2">
      <c r="A269" s="38"/>
      <c r="B269" s="36"/>
      <c r="C269" s="36"/>
      <c r="D269" s="36"/>
      <c r="E269" s="36"/>
      <c r="F269" s="36"/>
      <c r="G269" s="36"/>
      <c r="H269" s="36"/>
      <c r="I269" s="36"/>
      <c r="J269" s="36"/>
      <c r="K269" s="100"/>
    </row>
    <row r="270" spans="1:11" x14ac:dyDescent="0.2">
      <c r="A270" s="38"/>
      <c r="B270" s="36"/>
      <c r="C270" s="36"/>
      <c r="D270" s="36"/>
      <c r="E270" s="36"/>
      <c r="F270" s="36"/>
      <c r="G270" s="36"/>
      <c r="H270" s="36"/>
      <c r="I270" s="36"/>
      <c r="J270" s="36"/>
      <c r="K270" s="100"/>
    </row>
    <row r="271" spans="1:11" x14ac:dyDescent="0.2">
      <c r="A271" s="38"/>
      <c r="B271" s="36"/>
      <c r="C271" s="36"/>
      <c r="D271" s="36"/>
      <c r="E271" s="36"/>
      <c r="F271" s="36"/>
      <c r="G271" s="36"/>
      <c r="H271" s="36"/>
      <c r="I271" s="36"/>
      <c r="J271" s="36"/>
      <c r="K271" s="100"/>
    </row>
    <row r="272" spans="1:11" x14ac:dyDescent="0.2">
      <c r="A272" s="38"/>
      <c r="B272" s="36"/>
      <c r="C272" s="36"/>
      <c r="D272" s="36"/>
      <c r="E272" s="36"/>
      <c r="F272" s="36"/>
      <c r="G272" s="36"/>
      <c r="H272" s="36"/>
      <c r="I272" s="36"/>
      <c r="J272" s="36"/>
      <c r="K272" s="100"/>
    </row>
    <row r="273" spans="1:11" x14ac:dyDescent="0.2">
      <c r="A273" s="38"/>
      <c r="B273" s="36"/>
      <c r="C273" s="36"/>
      <c r="D273" s="36"/>
      <c r="E273" s="36"/>
      <c r="F273" s="36"/>
      <c r="G273" s="36"/>
      <c r="H273" s="36"/>
      <c r="I273" s="36"/>
      <c r="J273" s="36"/>
      <c r="K273" s="100"/>
    </row>
    <row r="274" spans="1:11" x14ac:dyDescent="0.2">
      <c r="A274" s="38"/>
      <c r="B274" s="36"/>
      <c r="C274" s="36"/>
      <c r="D274" s="36"/>
      <c r="E274" s="36"/>
      <c r="F274" s="36"/>
      <c r="G274" s="36"/>
      <c r="H274" s="36"/>
      <c r="I274" s="36"/>
      <c r="J274" s="36"/>
      <c r="K274" s="100"/>
    </row>
    <row r="275" spans="1:11" x14ac:dyDescent="0.2">
      <c r="A275" s="38"/>
      <c r="B275" s="36"/>
      <c r="C275" s="36"/>
      <c r="D275" s="36"/>
      <c r="E275" s="36"/>
      <c r="F275" s="36"/>
      <c r="G275" s="36"/>
      <c r="H275" s="36"/>
      <c r="I275" s="36"/>
      <c r="J275" s="36"/>
      <c r="K275" s="100"/>
    </row>
    <row r="276" spans="1:11" x14ac:dyDescent="0.2">
      <c r="A276" s="38"/>
      <c r="B276" s="36"/>
      <c r="C276" s="36"/>
      <c r="D276" s="36"/>
      <c r="E276" s="36"/>
      <c r="F276" s="36"/>
      <c r="G276" s="36"/>
      <c r="H276" s="36"/>
      <c r="I276" s="36"/>
      <c r="J276" s="36"/>
      <c r="K276" s="100"/>
    </row>
    <row r="277" spans="1:11" x14ac:dyDescent="0.2">
      <c r="A277" s="38"/>
      <c r="B277" s="36"/>
      <c r="C277" s="36"/>
      <c r="D277" s="36"/>
      <c r="E277" s="36"/>
      <c r="F277" s="36"/>
      <c r="G277" s="36"/>
      <c r="H277" s="36"/>
      <c r="I277" s="36"/>
      <c r="J277" s="36"/>
      <c r="K277" s="100"/>
    </row>
    <row r="278" spans="1:11" x14ac:dyDescent="0.2">
      <c r="A278" s="38"/>
      <c r="B278" s="36"/>
      <c r="C278" s="36"/>
      <c r="D278" s="36"/>
      <c r="E278" s="36"/>
      <c r="F278" s="36"/>
      <c r="G278" s="36"/>
      <c r="H278" s="36"/>
      <c r="I278" s="36"/>
      <c r="J278" s="36"/>
      <c r="K278" s="100"/>
    </row>
    <row r="279" spans="1:11" x14ac:dyDescent="0.2">
      <c r="A279" s="38"/>
      <c r="B279" s="36"/>
      <c r="C279" s="36"/>
      <c r="D279" s="36"/>
      <c r="E279" s="36"/>
      <c r="F279" s="36"/>
      <c r="G279" s="36"/>
      <c r="H279" s="36"/>
      <c r="I279" s="36"/>
      <c r="J279" s="36"/>
      <c r="K279" s="100"/>
    </row>
    <row r="280" spans="1:11" x14ac:dyDescent="0.2">
      <c r="A280" s="38"/>
      <c r="B280" s="36"/>
      <c r="C280" s="36"/>
      <c r="D280" s="36"/>
      <c r="E280" s="36"/>
      <c r="F280" s="36"/>
      <c r="G280" s="36"/>
      <c r="H280" s="36"/>
      <c r="I280" s="36"/>
      <c r="J280" s="36"/>
      <c r="K280" s="100"/>
    </row>
    <row r="281" spans="1:11" x14ac:dyDescent="0.2">
      <c r="A281" s="38"/>
      <c r="B281" s="36"/>
      <c r="C281" s="36"/>
      <c r="D281" s="36"/>
      <c r="E281" s="36"/>
      <c r="F281" s="36"/>
      <c r="G281" s="36"/>
      <c r="H281" s="36"/>
      <c r="I281" s="36"/>
      <c r="J281" s="36"/>
      <c r="K281" s="100"/>
    </row>
    <row r="282" spans="1:11" x14ac:dyDescent="0.2">
      <c r="A282" s="38"/>
      <c r="B282" s="36"/>
      <c r="C282" s="36"/>
      <c r="D282" s="36"/>
      <c r="E282" s="36"/>
      <c r="F282" s="36"/>
      <c r="G282" s="36"/>
      <c r="H282" s="36"/>
      <c r="I282" s="36"/>
      <c r="J282" s="36"/>
      <c r="K282" s="100"/>
    </row>
    <row r="283" spans="1:11" x14ac:dyDescent="0.2">
      <c r="A283" s="38"/>
      <c r="B283" s="36"/>
      <c r="C283" s="36"/>
      <c r="D283" s="36"/>
      <c r="E283" s="36"/>
      <c r="F283" s="36"/>
      <c r="G283" s="36"/>
      <c r="H283" s="36"/>
      <c r="I283" s="36"/>
      <c r="J283" s="36"/>
      <c r="K283" s="100"/>
    </row>
    <row r="284" spans="1:11" x14ac:dyDescent="0.2">
      <c r="A284" s="38"/>
      <c r="B284" s="36"/>
      <c r="C284" s="36"/>
      <c r="D284" s="36"/>
      <c r="E284" s="36"/>
      <c r="F284" s="36"/>
      <c r="G284" s="36"/>
      <c r="H284" s="36"/>
      <c r="I284" s="36"/>
      <c r="J284" s="36"/>
      <c r="K284" s="100"/>
    </row>
    <row r="285" spans="1:11" x14ac:dyDescent="0.2">
      <c r="A285" s="38"/>
      <c r="B285" s="36"/>
      <c r="C285" s="36"/>
      <c r="D285" s="36"/>
      <c r="E285" s="36"/>
      <c r="F285" s="36"/>
      <c r="G285" s="36"/>
      <c r="H285" s="36"/>
      <c r="I285" s="36"/>
      <c r="J285" s="36"/>
      <c r="K285" s="100"/>
    </row>
    <row r="286" spans="1:11" x14ac:dyDescent="0.2">
      <c r="A286" s="38"/>
      <c r="B286" s="36"/>
      <c r="C286" s="36"/>
      <c r="D286" s="36"/>
      <c r="E286" s="36"/>
      <c r="F286" s="36"/>
      <c r="G286" s="36"/>
      <c r="H286" s="36"/>
      <c r="I286" s="36"/>
      <c r="J286" s="36"/>
      <c r="K286" s="100"/>
    </row>
    <row r="287" spans="1:11" x14ac:dyDescent="0.2">
      <c r="A287" s="38"/>
      <c r="B287" s="36"/>
      <c r="C287" s="36"/>
      <c r="D287" s="36"/>
      <c r="E287" s="36"/>
      <c r="F287" s="36"/>
      <c r="G287" s="36"/>
      <c r="H287" s="36"/>
      <c r="I287" s="36"/>
      <c r="J287" s="36"/>
      <c r="K287" s="100"/>
    </row>
    <row r="288" spans="1:11" x14ac:dyDescent="0.2">
      <c r="A288" s="38"/>
      <c r="B288" s="36"/>
      <c r="C288" s="36"/>
      <c r="D288" s="36"/>
      <c r="E288" s="36"/>
      <c r="F288" s="36"/>
      <c r="G288" s="36"/>
      <c r="H288" s="36"/>
      <c r="I288" s="36"/>
      <c r="J288" s="36"/>
      <c r="K288" s="100"/>
    </row>
    <row r="289" spans="1:11" x14ac:dyDescent="0.2">
      <c r="A289" s="38"/>
      <c r="B289" s="36"/>
      <c r="C289" s="36"/>
      <c r="D289" s="36"/>
      <c r="E289" s="36"/>
      <c r="F289" s="36"/>
      <c r="G289" s="36"/>
      <c r="H289" s="36"/>
      <c r="I289" s="36"/>
      <c r="J289" s="36"/>
      <c r="K289" s="100"/>
    </row>
    <row r="290" spans="1:11" x14ac:dyDescent="0.2">
      <c r="A290" s="38"/>
      <c r="B290" s="36"/>
      <c r="C290" s="36"/>
      <c r="D290" s="36"/>
      <c r="E290" s="36"/>
      <c r="F290" s="36"/>
      <c r="G290" s="36"/>
      <c r="H290" s="36"/>
      <c r="I290" s="36"/>
      <c r="J290" s="36"/>
      <c r="K290" s="100"/>
    </row>
    <row r="291" spans="1:11" x14ac:dyDescent="0.2">
      <c r="A291" s="38"/>
      <c r="B291" s="36"/>
      <c r="C291" s="36"/>
      <c r="D291" s="36"/>
      <c r="E291" s="36"/>
      <c r="F291" s="36"/>
      <c r="G291" s="36"/>
      <c r="H291" s="36"/>
      <c r="I291" s="36"/>
      <c r="J291" s="36"/>
      <c r="K291" s="100"/>
    </row>
    <row r="292" spans="1:11" ht="12" thickBot="1" x14ac:dyDescent="0.25">
      <c r="A292" s="101"/>
      <c r="B292" s="102"/>
      <c r="C292" s="102"/>
      <c r="D292" s="102"/>
      <c r="E292" s="102"/>
      <c r="F292" s="102"/>
      <c r="G292" s="102"/>
      <c r="H292" s="102"/>
      <c r="I292" s="102"/>
      <c r="J292" s="102"/>
      <c r="K292" s="103"/>
    </row>
  </sheetData>
  <mergeCells count="17">
    <mergeCell ref="C257:F257"/>
    <mergeCell ref="B258:I258"/>
    <mergeCell ref="B1:I1"/>
    <mergeCell ref="J1:K6"/>
    <mergeCell ref="B2:I2"/>
    <mergeCell ref="B3:I3"/>
    <mergeCell ref="B4:I4"/>
    <mergeCell ref="B5:I5"/>
    <mergeCell ref="A6:I6"/>
    <mergeCell ref="G7:G8"/>
    <mergeCell ref="H7:K7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2020-05-21T16:48:52Z</dcterms:modified>
</cp:coreProperties>
</file>