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3680"/>
  </bookViews>
  <sheets>
    <sheet name="Hoja1" sheetId="4" r:id="rId1"/>
    <sheet name="Hoja2" sheetId="5" r:id="rId2"/>
    <sheet name="Hoja3" sheetId="6" r:id="rId3"/>
  </sheets>
  <definedNames>
    <definedName name="_xlnm.Print_Titles" localSheetId="0">Hoja1!$7:$9</definedName>
  </definedNames>
  <calcPr calcId="144525"/>
</workbook>
</file>

<file path=xl/calcChain.xml><?xml version="1.0" encoding="utf-8"?>
<calcChain xmlns="http://schemas.openxmlformats.org/spreadsheetml/2006/main">
  <c r="H254" i="4" l="1"/>
  <c r="H253" i="4"/>
  <c r="C252" i="4"/>
  <c r="H252" i="4" s="1"/>
  <c r="C251" i="4"/>
  <c r="H251" i="4" s="1"/>
  <c r="H248" i="4"/>
  <c r="C247" i="4"/>
  <c r="C246" i="4" s="1"/>
  <c r="H241" i="4"/>
  <c r="H240" i="4"/>
  <c r="J239" i="4"/>
  <c r="I239" i="4"/>
  <c r="H239" i="4"/>
  <c r="J238" i="4"/>
  <c r="I238" i="4"/>
  <c r="H238" i="4"/>
  <c r="J237" i="4"/>
  <c r="I237" i="4"/>
  <c r="C237" i="4"/>
  <c r="H237" i="4" s="1"/>
  <c r="H236" i="4"/>
  <c r="H235" i="4"/>
  <c r="K234" i="4"/>
  <c r="J234" i="4"/>
  <c r="I234" i="4"/>
  <c r="H234" i="4"/>
  <c r="K233" i="4"/>
  <c r="J233" i="4"/>
  <c r="I233" i="4"/>
  <c r="H233" i="4"/>
  <c r="J232" i="4"/>
  <c r="I232" i="4"/>
  <c r="H232" i="4"/>
  <c r="K231" i="4"/>
  <c r="J231" i="4"/>
  <c r="I231" i="4"/>
  <c r="H231" i="4"/>
  <c r="K230" i="4"/>
  <c r="J230" i="4"/>
  <c r="I230" i="4"/>
  <c r="C230" i="4"/>
  <c r="H230" i="4" s="1"/>
  <c r="K229" i="4"/>
  <c r="J229" i="4"/>
  <c r="I229" i="4"/>
  <c r="I228" i="4"/>
  <c r="H228" i="4"/>
  <c r="K227" i="4"/>
  <c r="J227" i="4"/>
  <c r="I227" i="4"/>
  <c r="H227" i="4"/>
  <c r="K226" i="4"/>
  <c r="J226" i="4"/>
  <c r="I226" i="4"/>
  <c r="H226" i="4"/>
  <c r="K225" i="4"/>
  <c r="J225" i="4"/>
  <c r="I225" i="4"/>
  <c r="C225" i="4"/>
  <c r="K224" i="4"/>
  <c r="J224" i="4"/>
  <c r="I224" i="4"/>
  <c r="H224" i="4"/>
  <c r="K223" i="4"/>
  <c r="J223" i="4"/>
  <c r="I223" i="4"/>
  <c r="H223" i="4"/>
  <c r="K222" i="4"/>
  <c r="J222" i="4"/>
  <c r="I222" i="4"/>
  <c r="C222" i="4"/>
  <c r="H222" i="4" s="1"/>
  <c r="K221" i="4"/>
  <c r="J221" i="4"/>
  <c r="I221" i="4"/>
  <c r="H220" i="4"/>
  <c r="K219" i="4"/>
  <c r="J219" i="4"/>
  <c r="I219" i="4"/>
  <c r="H219" i="4"/>
  <c r="K218" i="4"/>
  <c r="J218" i="4"/>
  <c r="I218" i="4"/>
  <c r="C218" i="4"/>
  <c r="H218" i="4" s="1"/>
  <c r="K217" i="4"/>
  <c r="J217" i="4"/>
  <c r="I217" i="4"/>
  <c r="K216" i="4"/>
  <c r="J216" i="4"/>
  <c r="I216" i="4"/>
  <c r="K215" i="4"/>
  <c r="J215" i="4"/>
  <c r="I215" i="4"/>
  <c r="H215" i="4"/>
  <c r="K214" i="4"/>
  <c r="J214" i="4"/>
  <c r="I214" i="4"/>
  <c r="C214" i="4"/>
  <c r="H214" i="4" s="1"/>
  <c r="K213" i="4"/>
  <c r="J213" i="4"/>
  <c r="I213" i="4"/>
  <c r="C213" i="4"/>
  <c r="H213" i="4" s="1"/>
  <c r="K212" i="4"/>
  <c r="J212" i="4"/>
  <c r="I212" i="4"/>
  <c r="H212" i="4"/>
  <c r="K211" i="4"/>
  <c r="J211" i="4"/>
  <c r="I211" i="4"/>
  <c r="C211" i="4"/>
  <c r="H211" i="4" s="1"/>
  <c r="K210" i="4"/>
  <c r="J210" i="4"/>
  <c r="I210" i="4"/>
  <c r="C210" i="4"/>
  <c r="H210" i="4" s="1"/>
  <c r="K209" i="4"/>
  <c r="J209" i="4"/>
  <c r="I209" i="4"/>
  <c r="K207" i="4"/>
  <c r="J207" i="4"/>
  <c r="I207" i="4"/>
  <c r="K205" i="4"/>
  <c r="J205" i="4"/>
  <c r="I205" i="4"/>
  <c r="H205" i="4"/>
  <c r="K204" i="4"/>
  <c r="J204" i="4"/>
  <c r="I204" i="4"/>
  <c r="H204" i="4"/>
  <c r="K203" i="4"/>
  <c r="J203" i="4"/>
  <c r="I203" i="4"/>
  <c r="H203" i="4"/>
  <c r="K202" i="4"/>
  <c r="J202" i="4"/>
  <c r="I202" i="4"/>
  <c r="H202" i="4"/>
  <c r="K201" i="4"/>
  <c r="J201" i="4"/>
  <c r="I201" i="4"/>
  <c r="H201" i="4"/>
  <c r="K200" i="4"/>
  <c r="J200" i="4"/>
  <c r="I200" i="4"/>
  <c r="C200" i="4"/>
  <c r="H200" i="4" s="1"/>
  <c r="K199" i="4"/>
  <c r="J199" i="4"/>
  <c r="I199" i="4"/>
  <c r="C199" i="4"/>
  <c r="H199" i="4" s="1"/>
  <c r="K198" i="4"/>
  <c r="J198" i="4"/>
  <c r="I198" i="4"/>
  <c r="C198" i="4"/>
  <c r="H198" i="4" s="1"/>
  <c r="K197" i="4"/>
  <c r="J197" i="4"/>
  <c r="I197" i="4"/>
  <c r="H197" i="4"/>
  <c r="K196" i="4"/>
  <c r="J196" i="4"/>
  <c r="I196" i="4"/>
  <c r="H196" i="4"/>
  <c r="H195" i="4"/>
  <c r="K194" i="4"/>
  <c r="J194" i="4"/>
  <c r="I194" i="4"/>
  <c r="H194" i="4"/>
  <c r="K193" i="4"/>
  <c r="J193" i="4"/>
  <c r="I193" i="4"/>
  <c r="H193" i="4"/>
  <c r="K192" i="4"/>
  <c r="J192" i="4"/>
  <c r="I192" i="4"/>
  <c r="H192" i="4"/>
  <c r="K191" i="4"/>
  <c r="J191" i="4"/>
  <c r="I191" i="4"/>
  <c r="H191" i="4"/>
  <c r="K190" i="4"/>
  <c r="J190" i="4"/>
  <c r="I190" i="4"/>
  <c r="H190" i="4"/>
  <c r="H189" i="4"/>
  <c r="K188" i="4"/>
  <c r="J188" i="4"/>
  <c r="I188" i="4"/>
  <c r="H188" i="4"/>
  <c r="J187" i="4"/>
  <c r="I187" i="4"/>
  <c r="H187" i="4"/>
  <c r="K186" i="4"/>
  <c r="J186" i="4"/>
  <c r="I186" i="4"/>
  <c r="H186" i="4"/>
  <c r="K185" i="4"/>
  <c r="J185" i="4"/>
  <c r="I185" i="4"/>
  <c r="H185" i="4"/>
  <c r="H184" i="4"/>
  <c r="K183" i="4"/>
  <c r="J183" i="4"/>
  <c r="I183" i="4"/>
  <c r="H183" i="4"/>
  <c r="H182" i="4"/>
  <c r="I181" i="4"/>
  <c r="H181" i="4"/>
  <c r="K180" i="4"/>
  <c r="J180" i="4"/>
  <c r="I180" i="4"/>
  <c r="H180" i="4"/>
  <c r="C180" i="4"/>
  <c r="K179" i="4"/>
  <c r="J179" i="4"/>
  <c r="I179" i="4"/>
  <c r="C179" i="4"/>
  <c r="H179" i="4" s="1"/>
  <c r="I178" i="4"/>
  <c r="H178" i="4"/>
  <c r="I177" i="4"/>
  <c r="H177" i="4"/>
  <c r="K176" i="4"/>
  <c r="J176" i="4"/>
  <c r="I176" i="4"/>
  <c r="H176" i="4"/>
  <c r="K175" i="4"/>
  <c r="J175" i="4"/>
  <c r="I175" i="4"/>
  <c r="H175" i="4"/>
  <c r="K174" i="4"/>
  <c r="J174" i="4"/>
  <c r="I174" i="4"/>
  <c r="H174" i="4"/>
  <c r="K173" i="4"/>
  <c r="J173" i="4"/>
  <c r="I173" i="4"/>
  <c r="C173" i="4"/>
  <c r="H173" i="4" s="1"/>
  <c r="K172" i="4"/>
  <c r="J172" i="4"/>
  <c r="I172" i="4"/>
  <c r="C172" i="4"/>
  <c r="H172" i="4" s="1"/>
  <c r="K171" i="4"/>
  <c r="J171" i="4"/>
  <c r="I171" i="4"/>
  <c r="K170" i="4"/>
  <c r="J170" i="4"/>
  <c r="I170" i="4"/>
  <c r="H170" i="4"/>
  <c r="H169" i="4"/>
  <c r="K168" i="4"/>
  <c r="J168" i="4"/>
  <c r="I168" i="4"/>
  <c r="C168" i="4"/>
  <c r="H168" i="4" s="1"/>
  <c r="K167" i="4"/>
  <c r="J167" i="4"/>
  <c r="I167" i="4"/>
  <c r="C167" i="4"/>
  <c r="H167" i="4" s="1"/>
  <c r="J166" i="4"/>
  <c r="I166" i="4"/>
  <c r="H166" i="4"/>
  <c r="J165" i="4"/>
  <c r="I165" i="4"/>
  <c r="C165" i="4"/>
  <c r="H165" i="4" s="1"/>
  <c r="K164" i="4"/>
  <c r="J164" i="4"/>
  <c r="I164" i="4"/>
  <c r="H164" i="4"/>
  <c r="J163" i="4"/>
  <c r="I163" i="4"/>
  <c r="H163" i="4"/>
  <c r="K162" i="4"/>
  <c r="J162" i="4"/>
  <c r="I162" i="4"/>
  <c r="H162" i="4"/>
  <c r="J161" i="4"/>
  <c r="I161" i="4"/>
  <c r="H161" i="4"/>
  <c r="H160" i="4"/>
  <c r="K159" i="4"/>
  <c r="J159" i="4"/>
  <c r="I159" i="4"/>
  <c r="H159" i="4"/>
  <c r="H158" i="4"/>
  <c r="K157" i="4"/>
  <c r="J157" i="4"/>
  <c r="I157" i="4"/>
  <c r="H157" i="4"/>
  <c r="K156" i="4"/>
  <c r="J156" i="4"/>
  <c r="I156" i="4"/>
  <c r="C156" i="4"/>
  <c r="H156" i="4" s="1"/>
  <c r="K155" i="4"/>
  <c r="J155" i="4"/>
  <c r="I155" i="4"/>
  <c r="K154" i="4"/>
  <c r="J154" i="4"/>
  <c r="I154" i="4"/>
  <c r="H154" i="4"/>
  <c r="K153" i="4"/>
  <c r="J153" i="4"/>
  <c r="I153" i="4"/>
  <c r="C153" i="4"/>
  <c r="H153" i="4" s="1"/>
  <c r="K152" i="4"/>
  <c r="J152" i="4"/>
  <c r="I152" i="4"/>
  <c r="C152" i="4"/>
  <c r="H152" i="4" s="1"/>
  <c r="K151" i="4"/>
  <c r="J151" i="4"/>
  <c r="I151" i="4"/>
  <c r="K149" i="4"/>
  <c r="J149" i="4"/>
  <c r="I149" i="4"/>
  <c r="H147" i="4"/>
  <c r="C146" i="4"/>
  <c r="K145" i="4"/>
  <c r="J145" i="4"/>
  <c r="I145" i="4"/>
  <c r="H145" i="4"/>
  <c r="K144" i="4"/>
  <c r="J144" i="4"/>
  <c r="I144" i="4"/>
  <c r="C144" i="4"/>
  <c r="H144" i="4" s="1"/>
  <c r="K143" i="4"/>
  <c r="J143" i="4"/>
  <c r="I143" i="4"/>
  <c r="H142" i="4"/>
  <c r="H141" i="4"/>
  <c r="C141" i="4"/>
  <c r="C137" i="4" s="1"/>
  <c r="H137" i="4" s="1"/>
  <c r="H140" i="4"/>
  <c r="K139" i="4"/>
  <c r="J139" i="4"/>
  <c r="I139" i="4"/>
  <c r="H139" i="4"/>
  <c r="K138" i="4"/>
  <c r="J138" i="4"/>
  <c r="I138" i="4"/>
  <c r="C138" i="4"/>
  <c r="H138" i="4" s="1"/>
  <c r="K137" i="4"/>
  <c r="J137" i="4"/>
  <c r="I137" i="4"/>
  <c r="K135" i="4"/>
  <c r="J135" i="4"/>
  <c r="I135" i="4"/>
  <c r="K133" i="4"/>
  <c r="J133" i="4"/>
  <c r="I133" i="4"/>
  <c r="H133" i="4"/>
  <c r="K132" i="4"/>
  <c r="J132" i="4"/>
  <c r="I132" i="4"/>
  <c r="H132" i="4"/>
  <c r="K131" i="4"/>
  <c r="J131" i="4"/>
  <c r="I131" i="4"/>
  <c r="H131" i="4"/>
  <c r="K130" i="4"/>
  <c r="J130" i="4"/>
  <c r="I130" i="4"/>
  <c r="C130" i="4"/>
  <c r="H130" i="4" s="1"/>
  <c r="H129" i="4"/>
  <c r="H128" i="4"/>
  <c r="K127" i="4"/>
  <c r="J127" i="4"/>
  <c r="I127" i="4"/>
  <c r="H127" i="4"/>
  <c r="K126" i="4"/>
  <c r="J126" i="4"/>
  <c r="I126" i="4"/>
  <c r="H126" i="4"/>
  <c r="K125" i="4"/>
  <c r="J125" i="4"/>
  <c r="I125" i="4"/>
  <c r="H125" i="4"/>
  <c r="H124" i="4"/>
  <c r="K123" i="4"/>
  <c r="J123" i="4"/>
  <c r="I123" i="4"/>
  <c r="H123" i="4"/>
  <c r="K122" i="4"/>
  <c r="J122" i="4"/>
  <c r="I122" i="4"/>
  <c r="H122" i="4"/>
  <c r="K121" i="4"/>
  <c r="J121" i="4"/>
  <c r="I121" i="4"/>
  <c r="C121" i="4"/>
  <c r="H121" i="4" s="1"/>
  <c r="I120" i="4"/>
  <c r="H120" i="4"/>
  <c r="K119" i="4"/>
  <c r="J119" i="4"/>
  <c r="I119" i="4"/>
  <c r="H119" i="4"/>
  <c r="K118" i="4"/>
  <c r="J118" i="4"/>
  <c r="I118" i="4"/>
  <c r="H118" i="4"/>
  <c r="K117" i="4"/>
  <c r="J117" i="4"/>
  <c r="I117" i="4"/>
  <c r="C117" i="4"/>
  <c r="H117" i="4" s="1"/>
  <c r="K116" i="4"/>
  <c r="J116" i="4"/>
  <c r="I116" i="4"/>
  <c r="H116" i="4"/>
  <c r="K115" i="4"/>
  <c r="J115" i="4"/>
  <c r="I115" i="4"/>
  <c r="H115" i="4"/>
  <c r="K114" i="4"/>
  <c r="J114" i="4"/>
  <c r="I114" i="4"/>
  <c r="H114" i="4"/>
  <c r="K113" i="4"/>
  <c r="J113" i="4"/>
  <c r="I113" i="4"/>
  <c r="H113" i="4"/>
  <c r="K112" i="4"/>
  <c r="J112" i="4"/>
  <c r="I112" i="4"/>
  <c r="H112" i="4"/>
  <c r="K111" i="4"/>
  <c r="J111" i="4"/>
  <c r="I111" i="4"/>
  <c r="H111" i="4"/>
  <c r="K110" i="4"/>
  <c r="J110" i="4"/>
  <c r="I110" i="4"/>
  <c r="H110" i="4"/>
  <c r="K109" i="4"/>
  <c r="J109" i="4"/>
  <c r="I109" i="4"/>
  <c r="H109" i="4"/>
  <c r="K108" i="4"/>
  <c r="J108" i="4"/>
  <c r="I108" i="4"/>
  <c r="C108" i="4"/>
  <c r="H108" i="4" s="1"/>
  <c r="K107" i="4"/>
  <c r="J107" i="4"/>
  <c r="I107" i="4"/>
  <c r="H106" i="4"/>
  <c r="H105" i="4"/>
  <c r="K104" i="4"/>
  <c r="J104" i="4"/>
  <c r="I104" i="4"/>
  <c r="H104" i="4"/>
  <c r="K103" i="4"/>
  <c r="J103" i="4"/>
  <c r="I103" i="4"/>
  <c r="H103" i="4"/>
  <c r="K102" i="4"/>
  <c r="J102" i="4"/>
  <c r="I102" i="4"/>
  <c r="H102" i="4"/>
  <c r="K101" i="4"/>
  <c r="J101" i="4"/>
  <c r="I101" i="4"/>
  <c r="H101" i="4"/>
  <c r="H100" i="4"/>
  <c r="H99" i="4"/>
  <c r="K98" i="4"/>
  <c r="J98" i="4"/>
  <c r="I98" i="4"/>
  <c r="H98" i="4"/>
  <c r="K97" i="4"/>
  <c r="J97" i="4"/>
  <c r="I97" i="4"/>
  <c r="H97" i="4"/>
  <c r="K96" i="4"/>
  <c r="J96" i="4"/>
  <c r="I96" i="4"/>
  <c r="H96" i="4"/>
  <c r="K95" i="4"/>
  <c r="J95" i="4"/>
  <c r="I95" i="4"/>
  <c r="C95" i="4"/>
  <c r="H95" i="4" s="1"/>
  <c r="K94" i="4"/>
  <c r="J94" i="4"/>
  <c r="I94" i="4"/>
  <c r="H94" i="4"/>
  <c r="K93" i="4"/>
  <c r="J93" i="4"/>
  <c r="I93" i="4"/>
  <c r="C93" i="4"/>
  <c r="H93" i="4" s="1"/>
  <c r="K92" i="4"/>
  <c r="J92" i="4"/>
  <c r="I92" i="4"/>
  <c r="H92" i="4"/>
  <c r="H91" i="4"/>
  <c r="K90" i="4"/>
  <c r="J90" i="4"/>
  <c r="I90" i="4"/>
  <c r="C90" i="4"/>
  <c r="H90" i="4" s="1"/>
  <c r="K89" i="4"/>
  <c r="J89" i="4"/>
  <c r="I89" i="4"/>
  <c r="C89" i="4"/>
  <c r="H89" i="4" s="1"/>
  <c r="K88" i="4"/>
  <c r="J88" i="4"/>
  <c r="I88" i="4"/>
  <c r="K87" i="4"/>
  <c r="J87" i="4"/>
  <c r="I87" i="4"/>
  <c r="H87" i="4"/>
  <c r="K86" i="4"/>
  <c r="J86" i="4"/>
  <c r="I86" i="4"/>
  <c r="C86" i="4"/>
  <c r="H86" i="4" s="1"/>
  <c r="J85" i="4"/>
  <c r="I85" i="4"/>
  <c r="H85" i="4"/>
  <c r="J84" i="4"/>
  <c r="I84" i="4"/>
  <c r="C84" i="4"/>
  <c r="H84" i="4" s="1"/>
  <c r="K83" i="4"/>
  <c r="J83" i="4"/>
  <c r="I83" i="4"/>
  <c r="K82" i="4"/>
  <c r="J82" i="4"/>
  <c r="I82" i="4"/>
  <c r="I81" i="4"/>
  <c r="H81" i="4"/>
  <c r="I80" i="4"/>
  <c r="C80" i="4"/>
  <c r="H80" i="4" s="1"/>
  <c r="J79" i="4"/>
  <c r="I79" i="4"/>
  <c r="H79" i="4"/>
  <c r="H78" i="4"/>
  <c r="J77" i="4"/>
  <c r="I77" i="4"/>
  <c r="C77" i="4"/>
  <c r="H77" i="4" s="1"/>
  <c r="J76" i="4"/>
  <c r="I76" i="4"/>
  <c r="C76" i="4"/>
  <c r="H76" i="4" s="1"/>
  <c r="K75" i="4"/>
  <c r="J75" i="4"/>
  <c r="I75" i="4"/>
  <c r="H75" i="4"/>
  <c r="K74" i="4"/>
  <c r="J74" i="4"/>
  <c r="I74" i="4"/>
  <c r="H74" i="4"/>
  <c r="C74" i="4"/>
  <c r="K73" i="4"/>
  <c r="J73" i="4"/>
  <c r="I73" i="4"/>
  <c r="C73" i="4"/>
  <c r="H73" i="4" s="1"/>
  <c r="K72" i="4"/>
  <c r="J72" i="4"/>
  <c r="I72" i="4"/>
  <c r="K71" i="4"/>
  <c r="J71" i="4"/>
  <c r="I71" i="4"/>
  <c r="H71" i="4"/>
  <c r="K70" i="4"/>
  <c r="J70" i="4"/>
  <c r="I70" i="4"/>
  <c r="C70" i="4"/>
  <c r="H70" i="4" s="1"/>
  <c r="K69" i="4"/>
  <c r="J69" i="4"/>
  <c r="I69" i="4"/>
  <c r="H69" i="4"/>
  <c r="K68" i="4"/>
  <c r="J68" i="4"/>
  <c r="I68" i="4"/>
  <c r="H68" i="4"/>
  <c r="C68" i="4"/>
  <c r="K67" i="4"/>
  <c r="J67" i="4"/>
  <c r="I67" i="4"/>
  <c r="H67" i="4"/>
  <c r="K66" i="4"/>
  <c r="J66" i="4"/>
  <c r="I66" i="4"/>
  <c r="H66" i="4"/>
  <c r="K65" i="4"/>
  <c r="J65" i="4"/>
  <c r="I65" i="4"/>
  <c r="H65" i="4"/>
  <c r="H64" i="4"/>
  <c r="K63" i="4"/>
  <c r="J63" i="4"/>
  <c r="I63" i="4"/>
  <c r="H63" i="4"/>
  <c r="K62" i="4"/>
  <c r="J62" i="4"/>
  <c r="I62" i="4"/>
  <c r="C62" i="4"/>
  <c r="H62" i="4" s="1"/>
  <c r="K61" i="4"/>
  <c r="J61" i="4"/>
  <c r="I61" i="4"/>
  <c r="H61" i="4"/>
  <c r="K60" i="4"/>
  <c r="J60" i="4"/>
  <c r="I60" i="4"/>
  <c r="C60" i="4"/>
  <c r="H60" i="4" s="1"/>
  <c r="K59" i="4"/>
  <c r="J59" i="4"/>
  <c r="I59" i="4"/>
  <c r="K58" i="4"/>
  <c r="J58" i="4"/>
  <c r="I58" i="4"/>
  <c r="H58" i="4"/>
  <c r="K57" i="4"/>
  <c r="J57" i="4"/>
  <c r="I57" i="4"/>
  <c r="H57" i="4"/>
  <c r="K56" i="4"/>
  <c r="J56" i="4"/>
  <c r="I56" i="4"/>
  <c r="H56" i="4"/>
  <c r="K55" i="4"/>
  <c r="J55" i="4"/>
  <c r="I55" i="4"/>
  <c r="H55" i="4"/>
  <c r="K54" i="4"/>
  <c r="J54" i="4"/>
  <c r="I54" i="4"/>
  <c r="H54" i="4"/>
  <c r="K53" i="4"/>
  <c r="J53" i="4"/>
  <c r="I53" i="4"/>
  <c r="H53" i="4"/>
  <c r="K52" i="4"/>
  <c r="J52" i="4"/>
  <c r="I52" i="4"/>
  <c r="H52" i="4"/>
  <c r="K51" i="4"/>
  <c r="J51" i="4"/>
  <c r="I51" i="4"/>
  <c r="C51" i="4"/>
  <c r="H51" i="4" s="1"/>
  <c r="K50" i="4"/>
  <c r="J50" i="4"/>
  <c r="I50" i="4"/>
  <c r="H50" i="4"/>
  <c r="K49" i="4"/>
  <c r="J49" i="4"/>
  <c r="I49" i="4"/>
  <c r="H49" i="4"/>
  <c r="K48" i="4"/>
  <c r="J48" i="4"/>
  <c r="I48" i="4"/>
  <c r="H48" i="4"/>
  <c r="K47" i="4"/>
  <c r="J47" i="4"/>
  <c r="I47" i="4"/>
  <c r="H47" i="4"/>
  <c r="K46" i="4"/>
  <c r="J46" i="4"/>
  <c r="I46" i="4"/>
  <c r="H46" i="4"/>
  <c r="K45" i="4"/>
  <c r="J45" i="4"/>
  <c r="I45" i="4"/>
  <c r="C45" i="4"/>
  <c r="H45" i="4" s="1"/>
  <c r="I44" i="4"/>
  <c r="H44" i="4"/>
  <c r="K43" i="4"/>
  <c r="J43" i="4"/>
  <c r="I43" i="4"/>
  <c r="H43" i="4"/>
  <c r="K42" i="4"/>
  <c r="J42" i="4"/>
  <c r="I42" i="4"/>
  <c r="H42" i="4"/>
  <c r="K41" i="4"/>
  <c r="J41" i="4"/>
  <c r="I41" i="4"/>
  <c r="H41" i="4"/>
  <c r="K40" i="4"/>
  <c r="J40" i="4"/>
  <c r="I40" i="4"/>
  <c r="H40" i="4"/>
  <c r="K39" i="4"/>
  <c r="J39" i="4"/>
  <c r="I39" i="4"/>
  <c r="H39" i="4"/>
  <c r="K38" i="4"/>
  <c r="J38" i="4"/>
  <c r="I38" i="4"/>
  <c r="H38" i="4"/>
  <c r="K37" i="4"/>
  <c r="J37" i="4"/>
  <c r="I37" i="4"/>
  <c r="H37" i="4"/>
  <c r="K36" i="4"/>
  <c r="J36" i="4"/>
  <c r="I36" i="4"/>
  <c r="H36" i="4"/>
  <c r="H35" i="4"/>
  <c r="K34" i="4"/>
  <c r="J34" i="4"/>
  <c r="I34" i="4"/>
  <c r="H34" i="4"/>
  <c r="K33" i="4"/>
  <c r="J33" i="4"/>
  <c r="I33" i="4"/>
  <c r="H33" i="4"/>
  <c r="K32" i="4"/>
  <c r="J32" i="4"/>
  <c r="I32" i="4"/>
  <c r="H32" i="4"/>
  <c r="K31" i="4"/>
  <c r="J31" i="4"/>
  <c r="I31" i="4"/>
  <c r="C31" i="4"/>
  <c r="H31" i="4" s="1"/>
  <c r="K30" i="4"/>
  <c r="J30" i="4"/>
  <c r="I30" i="4"/>
  <c r="G28" i="4"/>
  <c r="K28" i="4" s="1"/>
  <c r="F28" i="4"/>
  <c r="E28" i="4"/>
  <c r="D28" i="4"/>
  <c r="D13" i="4" s="1"/>
  <c r="G27" i="4"/>
  <c r="F27" i="4"/>
  <c r="E27" i="4"/>
  <c r="D27" i="4"/>
  <c r="C27" i="4"/>
  <c r="G26" i="4"/>
  <c r="F26" i="4"/>
  <c r="E26" i="4"/>
  <c r="I26" i="4" s="1"/>
  <c r="D26" i="4"/>
  <c r="G25" i="4"/>
  <c r="F25" i="4"/>
  <c r="J25" i="4" s="1"/>
  <c r="E25" i="4"/>
  <c r="D25" i="4"/>
  <c r="G24" i="4"/>
  <c r="F24" i="4"/>
  <c r="J24" i="4" s="1"/>
  <c r="E24" i="4"/>
  <c r="E12" i="4" s="1"/>
  <c r="D24" i="4"/>
  <c r="D12" i="4" s="1"/>
  <c r="G20" i="4"/>
  <c r="F20" i="4"/>
  <c r="E20" i="4"/>
  <c r="D20" i="4"/>
  <c r="G19" i="4"/>
  <c r="F19" i="4"/>
  <c r="E19" i="4"/>
  <c r="D19" i="4"/>
  <c r="G18" i="4"/>
  <c r="F18" i="4"/>
  <c r="E18" i="4"/>
  <c r="D18" i="4"/>
  <c r="C18" i="4"/>
  <c r="G17" i="4"/>
  <c r="F17" i="4"/>
  <c r="E17" i="4"/>
  <c r="D17" i="4"/>
  <c r="C17" i="4"/>
  <c r="G16" i="4"/>
  <c r="F16" i="4"/>
  <c r="E16" i="4"/>
  <c r="I16" i="4" s="1"/>
  <c r="D16" i="4"/>
  <c r="G15" i="4"/>
  <c r="F15" i="4"/>
  <c r="E15" i="4"/>
  <c r="D15" i="4"/>
  <c r="C15" i="4"/>
  <c r="F14" i="4"/>
  <c r="J14" i="4" s="1"/>
  <c r="E14" i="4"/>
  <c r="I14" i="4" s="1"/>
  <c r="D14" i="4"/>
  <c r="G13" i="4"/>
  <c r="F13" i="4"/>
  <c r="J16" i="4" l="1"/>
  <c r="K24" i="4"/>
  <c r="I28" i="4"/>
  <c r="E13" i="4"/>
  <c r="I13" i="4" s="1"/>
  <c r="C143" i="4"/>
  <c r="H143" i="4" s="1"/>
  <c r="C30" i="4"/>
  <c r="J13" i="4"/>
  <c r="K13" i="4"/>
  <c r="F22" i="4"/>
  <c r="J22" i="4" s="1"/>
  <c r="C221" i="4"/>
  <c r="H221" i="4" s="1"/>
  <c r="F12" i="4"/>
  <c r="J12" i="4" s="1"/>
  <c r="E22" i="4"/>
  <c r="G22" i="4"/>
  <c r="K22" i="4" s="1"/>
  <c r="G12" i="4"/>
  <c r="K16" i="4"/>
  <c r="I25" i="4"/>
  <c r="K26" i="4"/>
  <c r="J28" i="4"/>
  <c r="C83" i="4"/>
  <c r="C107" i="4"/>
  <c r="H107" i="4" s="1"/>
  <c r="D11" i="4"/>
  <c r="C245" i="4"/>
  <c r="H246" i="4"/>
  <c r="E11" i="4"/>
  <c r="I12" i="4"/>
  <c r="K25" i="4"/>
  <c r="I24" i="4"/>
  <c r="H30" i="4"/>
  <c r="F11" i="4"/>
  <c r="J11" i="4" s="1"/>
  <c r="G14" i="4"/>
  <c r="D22" i="4"/>
  <c r="I22" i="4" s="1"/>
  <c r="C59" i="4"/>
  <c r="H59" i="4" s="1"/>
  <c r="C88" i="4"/>
  <c r="C155" i="4"/>
  <c r="C171" i="4"/>
  <c r="H171" i="4" s="1"/>
  <c r="C217" i="4"/>
  <c r="C229" i="4"/>
  <c r="H229" i="4" s="1"/>
  <c r="C250" i="4"/>
  <c r="J26" i="4"/>
  <c r="C72" i="4"/>
  <c r="H146" i="4"/>
  <c r="C209" i="4"/>
  <c r="H225" i="4"/>
  <c r="H247" i="4"/>
  <c r="I11" i="4" l="1"/>
  <c r="K12" i="4"/>
  <c r="C135" i="4"/>
  <c r="H135" i="4" s="1"/>
  <c r="H83" i="4"/>
  <c r="C82" i="4"/>
  <c r="H209" i="4"/>
  <c r="C20" i="4"/>
  <c r="H250" i="4"/>
  <c r="H155" i="4"/>
  <c r="C151" i="4"/>
  <c r="C243" i="4"/>
  <c r="H243" i="4" s="1"/>
  <c r="C19" i="4"/>
  <c r="H245" i="4"/>
  <c r="K14" i="4"/>
  <c r="G11" i="4"/>
  <c r="K11" i="4" s="1"/>
  <c r="H72" i="4"/>
  <c r="C25" i="4"/>
  <c r="C216" i="4"/>
  <c r="H216" i="4" s="1"/>
  <c r="H217" i="4"/>
  <c r="H88" i="4"/>
  <c r="C28" i="4"/>
  <c r="C24" i="4"/>
  <c r="H82" i="4" l="1"/>
  <c r="C26" i="4"/>
  <c r="C14" i="4"/>
  <c r="H14" i="4" s="1"/>
  <c r="H25" i="4"/>
  <c r="H151" i="4"/>
  <c r="C149" i="4"/>
  <c r="H149" i="4" s="1"/>
  <c r="C207" i="4"/>
  <c r="H207" i="4" s="1"/>
  <c r="C12" i="4"/>
  <c r="H24" i="4"/>
  <c r="C13" i="4"/>
  <c r="H13" i="4" s="1"/>
  <c r="H28" i="4"/>
  <c r="C16" i="4" l="1"/>
  <c r="H16" i="4" s="1"/>
  <c r="H26" i="4"/>
  <c r="C22" i="4"/>
  <c r="H22" i="4" s="1"/>
  <c r="H12" i="4"/>
  <c r="C11" i="4" l="1"/>
  <c r="H11" i="4" s="1"/>
</calcChain>
</file>

<file path=xl/sharedStrings.xml><?xml version="1.0" encoding="utf-8"?>
<sst xmlns="http://schemas.openxmlformats.org/spreadsheetml/2006/main" count="488" uniqueCount="473">
  <si>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</si>
  <si>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</si>
  <si>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</si>
  <si>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</si>
  <si>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</si>
  <si>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</si>
  <si>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</si>
  <si>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</si>
  <si>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</si>
  <si>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</si>
  <si>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</si>
  <si>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</si>
  <si>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</si>
  <si>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</si>
  <si>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</si>
  <si>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</si>
  <si>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</si>
  <si>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</si>
  <si>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</si>
  <si>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</si>
  <si>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</si>
  <si>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</si>
  <si>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</si>
  <si>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</si>
  <si>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</si>
  <si>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</si>
  <si>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</si>
  <si>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</si>
  <si>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</si>
  <si>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</si>
  <si>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</si>
  <si>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</si>
  <si>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2105117</t>
  </si>
  <si>
    <t>Concurso Docente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</si>
  <si>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</si>
  <si>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</si>
  <si>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</si>
  <si>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</si>
  <si>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</si>
  <si>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</si>
  <si>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</si>
  <si>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</si>
  <si>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</si>
  <si>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</si>
  <si>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</si>
  <si>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</si>
  <si>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</si>
  <si>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</si>
  <si>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</si>
  <si>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</si>
  <si>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</si>
  <si>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</si>
  <si>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</si>
  <si>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</si>
  <si>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</si>
  <si>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</si>
  <si>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</si>
  <si>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</si>
  <si>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</si>
  <si>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</si>
  <si>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</si>
  <si>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</si>
  <si>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</si>
  <si>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</si>
  <si>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</si>
  <si>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</si>
  <si>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</si>
  <si>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</si>
  <si>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</si>
  <si>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</si>
  <si>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</si>
  <si>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</si>
  <si>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</si>
  <si>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</si>
  <si>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</si>
  <si>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</si>
  <si>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</si>
  <si>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</si>
  <si>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2106212</t>
  </si>
  <si>
    <t>Seguros y pólizas</t>
  </si>
  <si>
    <t>21063</t>
  </si>
  <si>
    <t>Bienestar Institucional - Nación</t>
  </si>
  <si>
    <t>2106301</t>
  </si>
  <si>
    <t>Programas de bienestar</t>
  </si>
  <si>
    <t>21064</t>
  </si>
  <si>
    <t>Otros gastos generales - Nación</t>
  </si>
  <si>
    <t>2106402</t>
  </si>
  <si>
    <t>Prácticas académicas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</si>
  <si>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</si>
  <si>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</si>
  <si>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</si>
  <si>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</si>
  <si>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</si>
  <si>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</si>
  <si>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</si>
  <si>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</si>
  <si>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2156</t>
  </si>
  <si>
    <t>GASTOS GENERALES - RECURSOS DEL BALANCE</t>
  </si>
  <si>
    <t>21562</t>
  </si>
  <si>
    <t>ADQUISICION DE SERVICIOS-RECURSOS DEL BALANCE</t>
  </si>
  <si>
    <t>2156210</t>
  </si>
  <si>
    <t>FINANCIACION DEL DEFICIT FINANCIERO</t>
  </si>
  <si>
    <t>2156214</t>
  </si>
  <si>
    <t>MANTENIMIENTO DE INFRAESTRUCTURA FISICA- REC. ESTAMPILLA REC. DEL BALANCE</t>
  </si>
  <si>
    <t>21563</t>
  </si>
  <si>
    <t>BIENESTAR UNIVERSITARIO - RECURSOS DEL BALANCE</t>
  </si>
  <si>
    <t>2156304</t>
  </si>
  <si>
    <t>Programas de Bienestar-  Rec de estampillas - Recursos de Balance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</si>
  <si>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</si>
  <si>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</si>
  <si>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</si>
  <si>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</si>
  <si>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</si>
  <si>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</si>
  <si>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</si>
  <si>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Mantenimiento de infraestructura física</t>
  </si>
  <si>
    <t>25064</t>
  </si>
  <si>
    <t>OTROS GASTOS GENERALES-ESTAMPILLA DEPARTAMENTAL</t>
  </si>
  <si>
    <t>2506412</t>
  </si>
  <si>
    <t>EXTENSION DE PROGRAMAS A LOS MUNICIPIOS</t>
  </si>
  <si>
    <t>290</t>
  </si>
  <si>
    <t>FUNCIONAMIENTO - PROPIOS</t>
  </si>
  <si>
    <t>2905</t>
  </si>
  <si>
    <t>GASTOS DE PERSONAL - PROPIOS</t>
  </si>
  <si>
    <t>29051</t>
  </si>
  <si>
    <t>Servicios personales asociados a la nómina - Planta (Propios)</t>
  </si>
  <si>
    <t>2905101</t>
  </si>
  <si>
    <t>2905106</t>
  </si>
  <si>
    <t>Prima de vacaciones</t>
  </si>
  <si>
    <t>29052</t>
  </si>
  <si>
    <t>Contribuciones inherentes a la nómina - Planta (Propios)</t>
  </si>
  <si>
    <t>2905205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</si>
  <si>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</si>
  <si>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</si>
  <si>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</si>
  <si>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</si>
  <si>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</si>
  <si>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</si>
  <si>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</si>
  <si>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</si>
  <si>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</si>
  <si>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</si>
  <si>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2905307</t>
  </si>
  <si>
    <t>Aguinaldos navideños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</si>
  <si>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</si>
  <si>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</si>
  <si>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</si>
  <si>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</si>
  <si>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</si>
  <si>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</si>
  <si>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</si>
  <si>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</si>
  <si>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</si>
  <si>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</si>
  <si>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</si>
  <si>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</si>
  <si>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</si>
  <si>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</si>
  <si>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</si>
  <si>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</si>
  <si>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</si>
  <si>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Mantenimiento de vehículos, maquinaria y equipos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</si>
  <si>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</si>
  <si>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</si>
  <si>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</si>
  <si>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</si>
  <si>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</si>
  <si>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</si>
  <si>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</si>
  <si>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</si>
  <si>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</si>
  <si>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</si>
  <si>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2906211</t>
  </si>
  <si>
    <t>Comunicaciones y transporte de archivo</t>
  </si>
  <si>
    <t>2906212</t>
  </si>
  <si>
    <t>29063</t>
  </si>
  <si>
    <t>Bienestar Institucional - Propios</t>
  </si>
  <si>
    <t>2906301</t>
  </si>
  <si>
    <t>2906302</t>
  </si>
  <si>
    <t>Plan padrino</t>
  </si>
  <si>
    <t>2906303</t>
  </si>
  <si>
    <t>Bienestar Laboral</t>
  </si>
  <si>
    <t>29064</t>
  </si>
  <si>
    <t>Otros gastos generales - Propios</t>
  </si>
  <si>
    <t>2906401</t>
  </si>
  <si>
    <t>Impuestos y multas</t>
  </si>
  <si>
    <t>2906404</t>
  </si>
  <si>
    <t>Afiliaciones, suscripciones y aportes</t>
  </si>
  <si>
    <t>2906405</t>
  </si>
  <si>
    <t>Servicios financieros</t>
  </si>
  <si>
    <t>2906407</t>
  </si>
  <si>
    <t>Sentencias y conciliaciones</t>
  </si>
  <si>
    <t>2906408</t>
  </si>
  <si>
    <t>Funcionamiento del consejo superior</t>
  </si>
  <si>
    <t>2906409</t>
  </si>
  <si>
    <t>Otros gastos generales no clasificados</t>
  </si>
  <si>
    <t>2906413</t>
  </si>
  <si>
    <t>PROYECTOS EXCEDENTES DE COOPERATIVAS</t>
  </si>
  <si>
    <t>2906415</t>
  </si>
  <si>
    <t>CAPACITACION DOCENTE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</si>
  <si>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</si>
  <si>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</si>
  <si>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</si>
  <si>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</si>
  <si>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</si>
  <si>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</si>
  <si>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</si>
  <si>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</si>
  <si>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</si>
  <si>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</si>
  <si>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</si>
  <si>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</si>
  <si>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</si>
  <si>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</si>
  <si>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</si>
  <si>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310103</t>
  </si>
  <si>
    <t>CONCURRENCIAS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</si>
  <si>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</si>
  <si>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</si>
  <si>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</si>
  <si>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</si>
  <si>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</si>
  <si>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</si>
  <si>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</si>
  <si>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315103</t>
  </si>
  <si>
    <t>Pensionados Docentes y no Docentes-Rec nación- Rec. Balance</t>
  </si>
  <si>
    <t>3152</t>
  </si>
  <si>
    <t>TRANSFERENCIA SECTOR PUBLICO</t>
  </si>
  <si>
    <t>315203</t>
  </si>
  <si>
    <t>CONTRALORIA TRANSFERENCIA SECTOR PUBLICO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</si>
  <si>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</si>
  <si>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</si>
  <si>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</si>
  <si>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</si>
  <si>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</si>
  <si>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</si>
  <si>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</si>
  <si>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</si>
  <si>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</si>
  <si>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</si>
  <si>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</si>
  <si>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</si>
  <si>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</si>
  <si>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</si>
  <si>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</si>
  <si>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</si>
  <si>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</si>
  <si>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</si>
  <si>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</si>
  <si>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</si>
  <si>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</si>
  <si>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</si>
  <si>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</si>
  <si>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</si>
  <si>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</si>
  <si>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</si>
  <si>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</si>
  <si>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</si>
  <si>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</si>
  <si>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</si>
  <si>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</si>
  <si>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</si>
  <si>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</si>
  <si>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</si>
  <si>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</si>
  <si>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</si>
  <si>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</si>
  <si>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</si>
  <si>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</si>
  <si>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</si>
  <si>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</si>
  <si>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</si>
  <si>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</si>
  <si>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</si>
  <si>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</si>
  <si>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</si>
  <si>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</si>
  <si>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</si>
  <si>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</si>
  <si>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</si>
  <si>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</si>
  <si>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</si>
  <si>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</si>
  <si>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</si>
  <si>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</si>
  <si>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</si>
  <si>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4153108</t>
  </si>
  <si>
    <t>RECURSOS PARA PROYECTOS Y CONVENIOS DE INVESTIGACIÓN - CREE</t>
  </si>
  <si>
    <t>4154</t>
  </si>
  <si>
    <t>FONDO DE INVESTIGACIÓN - NACIÓN-RECURSOS DE BALANCE</t>
  </si>
  <si>
    <t>41541</t>
  </si>
  <si>
    <t>RECURSOS ACTIVIDADES DE INVESTIGACIÓN</t>
  </si>
  <si>
    <t>4154101</t>
  </si>
  <si>
    <t>ASISTENCIA  A EVENTOS CIENTIFICOS</t>
  </si>
  <si>
    <t>4154102</t>
  </si>
  <si>
    <t>REALIZACION DE EVENTOS CIENTIFICOS</t>
  </si>
  <si>
    <t>4154103</t>
  </si>
  <si>
    <t>EDICION Y PUBLICACION CIENTIFICA</t>
  </si>
  <si>
    <t>4154104</t>
  </si>
  <si>
    <t>JOVENES INVESTIGADORES Y SEMILLEROS DE INVESTIGACION</t>
  </si>
  <si>
    <t>4154105</t>
  </si>
  <si>
    <t>BASES DE DATOS Y PLATAFORMA DE INVESTIGACIÓN</t>
  </si>
  <si>
    <t>4154106</t>
  </si>
  <si>
    <t>MOVILIDAD ESTUDIANTIL NACIONAL E INTERNACIONAL</t>
  </si>
  <si>
    <t>4154107</t>
  </si>
  <si>
    <t>INTERCAMBIO CIENTIFICO</t>
  </si>
  <si>
    <t>4154108</t>
  </si>
  <si>
    <t>GESTION DE INVESTIGACIÓN</t>
  </si>
  <si>
    <t>41542</t>
  </si>
  <si>
    <t>PROYECTOS Y CONVENIOS DE INVESTIGACION - REC. DEL BALANCE</t>
  </si>
  <si>
    <t>41544</t>
  </si>
  <si>
    <t>FONDO DE INVESTIGACION RECURSOS DEL BALANCE</t>
  </si>
  <si>
    <t>4155</t>
  </si>
  <si>
    <t>Fondo de Extensión-Rec. Del Balance</t>
  </si>
  <si>
    <t>41551</t>
  </si>
  <si>
    <t>PROYECTOS DE EXTENSION - RECURSOS NACION - VIGENCIAS ANTERIORES</t>
  </si>
  <si>
    <t>APOYO A GESTION DE EXTENSION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</si>
  <si>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</si>
  <si>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</si>
  <si>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</si>
  <si>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</si>
  <si>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</si>
  <si>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</si>
  <si>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</si>
  <si>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</si>
  <si>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4155801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</si>
  <si>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</si>
  <si>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</si>
  <si>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</si>
  <si>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</si>
  <si>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</si>
  <si>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</si>
  <si>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</si>
  <si>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</si>
  <si>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</si>
  <si>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</si>
  <si>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</si>
  <si>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</si>
  <si>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</si>
  <si>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</si>
  <si>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</si>
  <si>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</si>
  <si>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</si>
  <si>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</si>
  <si>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5152</t>
  </si>
  <si>
    <t>FORMACION AVANZADA - REC. DEL BALANCE</t>
  </si>
  <si>
    <t>51521</t>
  </si>
  <si>
    <t>POSTGRADOS - REC DEL BALANCE</t>
  </si>
  <si>
    <t>5152102</t>
  </si>
  <si>
    <t>PROGRAMA SUE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</si>
  <si>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</si>
  <si>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</si>
  <si>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</si>
  <si>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</si>
  <si>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</si>
  <si>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</si>
  <si>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</si>
  <si>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</si>
  <si>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</si>
  <si>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FONDOS ESPECIALES</t>
  </si>
  <si>
    <t>59011</t>
  </si>
  <si>
    <t>UNIDAD ADMINISTRATIVA ESPECIAL DE SALUD</t>
  </si>
  <si>
    <t>5901101</t>
  </si>
  <si>
    <t>Servicios de Salud</t>
  </si>
  <si>
    <t>5901102</t>
  </si>
  <si>
    <t>FONDO DE CONTINGENCIAS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</si>
  <si>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</si>
  <si>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</si>
  <si>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</si>
  <si>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</si>
  <si>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</si>
  <si>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</si>
  <si>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</si>
  <si>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</si>
  <si>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</si>
  <si>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</si>
  <si>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</si>
  <si>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</si>
  <si>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</si>
  <si>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</si>
  <si>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</si>
  <si>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</si>
  <si>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</si>
  <si>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</si>
  <si>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</si>
  <si>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</si>
  <si>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</si>
  <si>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</si>
  <si>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</si>
  <si>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</si>
  <si>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</si>
  <si>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</si>
  <si>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</si>
  <si>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</si>
  <si>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</si>
  <si>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</si>
  <si>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</si>
  <si>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</si>
  <si>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</si>
  <si>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</si>
  <si>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</si>
  <si>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</si>
  <si>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</si>
  <si>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</si>
  <si>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</si>
  <si>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5903204</t>
  </si>
  <si>
    <t>Tienda universitaria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</si>
  <si>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</si>
  <si>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</si>
  <si>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</si>
  <si>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</si>
  <si>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</si>
  <si>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</si>
  <si>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</si>
  <si>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</si>
  <si>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</si>
  <si>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</si>
  <si>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</si>
  <si>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</si>
  <si>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</si>
  <si>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</si>
  <si>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</si>
  <si>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</si>
  <si>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</si>
  <si>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9401102</t>
  </si>
  <si>
    <t>CONSTRUCCION,CULMINACIÓN Y DOTACIÓN DEL  LAB INTEGRALES  DE LA FACIBAS COD BPIN 2019000020063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</si>
  <si>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</si>
  <si>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</si>
  <si>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</si>
  <si>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</si>
  <si>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</si>
  <si>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</si>
  <si>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</si>
  <si>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</si>
  <si>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</si>
  <si>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</si>
  <si>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</si>
  <si>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</si>
  <si>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</si>
  <si>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</si>
  <si>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</si>
  <si>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</si>
  <si>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</si>
  <si>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</si>
  <si>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</si>
  <si>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</si>
  <si>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</si>
  <si>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</si>
  <si>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</si>
  <si>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</si>
  <si>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</si>
  <si>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</si>
  <si>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</si>
  <si>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</si>
  <si>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</si>
  <si>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</si>
  <si>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</si>
  <si>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</si>
  <si>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</si>
  <si>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</si>
  <si>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</si>
  <si>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</si>
  <si>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</si>
  <si>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</si>
  <si>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</si>
  <si>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</si>
  <si>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260</t>
  </si>
  <si>
    <t>BIENESTAR ESTUDIANTIL - ESTAMPILLA LEY 1697 DE 2013</t>
  </si>
  <si>
    <t xml:space="preserve">                        DEL 01 DE ENERO AL 30 DE ABRIL DE 2020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</si>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</sst>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3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1" xfId="1" applyFont="1" applyFill="1" applyBorder="1"/>
    <xf numFmtId="0" fontId="2" fillId="0" borderId="4" xfId="1" applyFont="1" applyFill="1" applyBorder="1"/>
    <xf numFmtId="10" fontId="3" fillId="0" borderId="13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4" xfId="0" applyFont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0" fillId="0" borderId="4" xfId="0" applyFont="1" applyFill="1" applyBorder="1"/>
    <xf numFmtId="0" fontId="10" fillId="0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12" fillId="0" borderId="4" xfId="0" applyFont="1" applyBorder="1"/>
    <xf numFmtId="0" fontId="10" fillId="0" borderId="0" xfId="0" applyFont="1" applyFill="1" applyBorder="1"/>
    <xf numFmtId="0" fontId="5" fillId="0" borderId="0" xfId="0" applyFont="1" applyBorder="1"/>
    <xf numFmtId="0" fontId="5" fillId="0" borderId="4" xfId="0" applyFont="1" applyFill="1" applyBorder="1"/>
    <xf numFmtId="0" fontId="5" fillId="0" borderId="4" xfId="0" applyFont="1" applyBorder="1"/>
    <xf numFmtId="0" fontId="3" fillId="0" borderId="13" xfId="1" applyFont="1" applyFill="1" applyBorder="1" applyAlignment="1">
      <alignment horizontal="center" vertical="top" wrapText="1"/>
    </xf>
    <xf numFmtId="49" fontId="3" fillId="0" borderId="13" xfId="1" applyNumberFormat="1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2" xfId="0" applyFont="1" applyBorder="1"/>
    <xf numFmtId="3" fontId="5" fillId="0" borderId="2" xfId="0" applyNumberFormat="1" applyFont="1" applyBorder="1" applyAlignment="1">
      <alignment vertical="top"/>
    </xf>
    <xf numFmtId="0" fontId="5" fillId="0" borderId="3" xfId="0" applyFont="1" applyBorder="1"/>
    <xf numFmtId="3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2" fontId="7" fillId="0" borderId="7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2" fontId="9" fillId="0" borderId="7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top" wrapText="1"/>
    </xf>
    <xf numFmtId="3" fontId="3" fillId="0" borderId="11" xfId="1" applyNumberFormat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30926</xdr:colOff>
      <xdr:row>0</xdr:row>
      <xdr:rowOff>0</xdr:rowOff>
    </xdr:from>
    <xdr:to>
      <xdr:col>10</xdr:col>
      <xdr:colOff>27091</xdr:colOff>
      <xdr:row>5</xdr:row>
      <xdr:rowOff>142256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501" y="0"/>
          <a:ext cx="805790" cy="856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30925</xdr:rowOff>
    </xdr:from>
    <xdr:to>
      <xdr:col>1</xdr:col>
      <xdr:colOff>760763</xdr:colOff>
      <xdr:row>5</xdr:row>
      <xdr:rowOff>129886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25"/>
          <a:ext cx="760763" cy="813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3"/>
  <sheetViews>
    <sheetView tabSelected="1" workbookViewId="0">
      <selection activeCell="F267" sqref="F267"/>
    </sheetView>
  </sheetViews>
  <sheetFormatPr baseColWidth="10" defaultColWidth="18.85546875" defaultRowHeight="11.25" x14ac:dyDescent="0.2"/>
  <cols>
    <col min="1" max="1" width="9.140625" style="7" customWidth="1"/>
    <col min="2" max="2" width="23.85546875" style="7" customWidth="1"/>
    <col min="3" max="4" width="12.7109375" style="7" customWidth="1"/>
    <col min="5" max="5" width="13" style="7" customWidth="1"/>
    <col min="6" max="6" width="13.42578125" style="7" customWidth="1"/>
    <col min="7" max="7" width="12.7109375" style="7" customWidth="1"/>
    <col min="8" max="9" width="5.7109375" style="7" customWidth="1"/>
    <col min="10" max="11" width="6.42578125" style="7" customWidth="1"/>
    <col min="12" max="16384" width="18.85546875" style="7"/>
  </cols>
  <sheetData>
    <row r="1" spans="1:11" x14ac:dyDescent="0.2">
      <c r="A1" s="1"/>
      <c r="B1" s="87" t="s">
        <v>426</v>
      </c>
      <c r="C1" s="87"/>
      <c r="D1" s="87"/>
      <c r="E1" s="87"/>
      <c r="F1" s="87"/>
      <c r="G1" s="87"/>
      <c r="H1" s="87"/>
      <c r="I1" s="87"/>
      <c r="J1" s="88"/>
      <c r="K1" s="89"/>
    </row>
    <row r="2" spans="1:11" x14ac:dyDescent="0.2">
      <c r="A2" s="2"/>
      <c r="B2" s="94" t="s">
        <v>427</v>
      </c>
      <c r="C2" s="94"/>
      <c r="D2" s="94"/>
      <c r="E2" s="94"/>
      <c r="F2" s="94"/>
      <c r="G2" s="94"/>
      <c r="H2" s="94"/>
      <c r="I2" s="94"/>
      <c r="J2" s="90"/>
      <c r="K2" s="91"/>
    </row>
    <row r="3" spans="1:11" x14ac:dyDescent="0.2">
      <c r="A3" s="2"/>
      <c r="B3" s="94" t="s">
        <v>428</v>
      </c>
      <c r="C3" s="94"/>
      <c r="D3" s="94"/>
      <c r="E3" s="94"/>
      <c r="F3" s="94"/>
      <c r="G3" s="94"/>
      <c r="H3" s="94"/>
      <c r="I3" s="94"/>
      <c r="J3" s="90"/>
      <c r="K3" s="91"/>
    </row>
    <row r="4" spans="1:11" x14ac:dyDescent="0.2">
      <c r="A4" s="2"/>
      <c r="B4" s="94" t="s">
        <v>429</v>
      </c>
      <c r="C4" s="94"/>
      <c r="D4" s="94"/>
      <c r="E4" s="94"/>
      <c r="F4" s="94"/>
      <c r="G4" s="94"/>
      <c r="H4" s="94"/>
      <c r="I4" s="94"/>
      <c r="J4" s="90"/>
      <c r="K4" s="91"/>
    </row>
    <row r="5" spans="1:11" x14ac:dyDescent="0.2">
      <c r="A5" s="2"/>
      <c r="B5" s="94" t="s">
        <v>430</v>
      </c>
      <c r="C5" s="94"/>
      <c r="D5" s="94"/>
      <c r="E5" s="94"/>
      <c r="F5" s="94"/>
      <c r="G5" s="94"/>
      <c r="H5" s="94"/>
      <c r="I5" s="94"/>
      <c r="J5" s="90"/>
      <c r="K5" s="91"/>
    </row>
    <row r="6" spans="1:11" ht="12" thickBot="1" x14ac:dyDescent="0.25">
      <c r="A6" s="95" t="s">
        <v>468</v>
      </c>
      <c r="B6" s="96"/>
      <c r="C6" s="96"/>
      <c r="D6" s="96"/>
      <c r="E6" s="96"/>
      <c r="F6" s="96"/>
      <c r="G6" s="96"/>
      <c r="H6" s="96"/>
      <c r="I6" s="96"/>
      <c r="J6" s="92"/>
      <c r="K6" s="93"/>
    </row>
    <row r="7" spans="1:11" ht="12.75" customHeight="1" x14ac:dyDescent="0.2">
      <c r="A7" s="101" t="s">
        <v>431</v>
      </c>
      <c r="B7" s="97" t="s">
        <v>432</v>
      </c>
      <c r="C7" s="97" t="s">
        <v>433</v>
      </c>
      <c r="D7" s="97" t="s">
        <v>434</v>
      </c>
      <c r="E7" s="97" t="s">
        <v>435</v>
      </c>
      <c r="F7" s="97" t="s">
        <v>436</v>
      </c>
      <c r="G7" s="97" t="s">
        <v>437</v>
      </c>
      <c r="H7" s="99" t="s">
        <v>438</v>
      </c>
      <c r="I7" s="99"/>
      <c r="J7" s="99"/>
      <c r="K7" s="100"/>
    </row>
    <row r="8" spans="1:11" ht="19.5" customHeight="1" x14ac:dyDescent="0.2">
      <c r="A8" s="102"/>
      <c r="B8" s="98"/>
      <c r="C8" s="98"/>
      <c r="D8" s="98"/>
      <c r="E8" s="98"/>
      <c r="F8" s="98"/>
      <c r="G8" s="98"/>
      <c r="H8" s="3" t="s">
        <v>439</v>
      </c>
      <c r="I8" s="4" t="s">
        <v>440</v>
      </c>
      <c r="J8" s="5" t="s">
        <v>441</v>
      </c>
      <c r="K8" s="6" t="s">
        <v>442</v>
      </c>
    </row>
    <row r="9" spans="1:11" ht="12" thickBot="1" x14ac:dyDescent="0.25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2" t="s">
        <v>443</v>
      </c>
      <c r="I9" s="22" t="s">
        <v>444</v>
      </c>
      <c r="J9" s="22" t="s">
        <v>445</v>
      </c>
      <c r="K9" s="22" t="s">
        <v>446</v>
      </c>
    </row>
    <row r="10" spans="1:11" x14ac:dyDescent="0.2">
      <c r="A10" s="23"/>
      <c r="B10" s="24"/>
      <c r="C10" s="25"/>
      <c r="D10" s="25"/>
      <c r="E10" s="25"/>
      <c r="F10" s="25"/>
      <c r="G10" s="25"/>
      <c r="H10" s="24"/>
      <c r="I10" s="24"/>
      <c r="J10" s="24"/>
      <c r="K10" s="26"/>
    </row>
    <row r="11" spans="1:11" x14ac:dyDescent="0.2">
      <c r="A11" s="8"/>
      <c r="B11" s="9" t="s">
        <v>447</v>
      </c>
      <c r="C11" s="27">
        <f>C12+C13+C14+C15+C16+C17+C18+C19+C20</f>
        <v>263605365599</v>
      </c>
      <c r="D11" s="27">
        <f t="shared" ref="D11:G11" si="0">D12+D13+D14+D15+D16+D17+D18+D19+D20</f>
        <v>109536885915</v>
      </c>
      <c r="E11" s="27">
        <f t="shared" si="0"/>
        <v>77493698109</v>
      </c>
      <c r="F11" s="27">
        <f t="shared" si="0"/>
        <v>61615417593</v>
      </c>
      <c r="G11" s="27">
        <f t="shared" si="0"/>
        <v>60772643898</v>
      </c>
      <c r="H11" s="27">
        <f>D11/C11*100</f>
        <v>41.553359760373382</v>
      </c>
      <c r="I11" s="27">
        <f>E11/D11*100</f>
        <v>70.746668997998228</v>
      </c>
      <c r="J11" s="28">
        <f>F11/E11*100</f>
        <v>79.510229988422864</v>
      </c>
      <c r="K11" s="29">
        <f>G11/F11*100</f>
        <v>98.632203224577765</v>
      </c>
    </row>
    <row r="12" spans="1:11" x14ac:dyDescent="0.2">
      <c r="A12" s="10" t="s">
        <v>448</v>
      </c>
      <c r="B12" s="9" t="s">
        <v>449</v>
      </c>
      <c r="C12" s="27">
        <f>C24+C137+C151</f>
        <v>149165744057</v>
      </c>
      <c r="D12" s="27">
        <f t="shared" ref="D12:G12" si="1">D24+D137+D151</f>
        <v>65710949545</v>
      </c>
      <c r="E12" s="27">
        <f t="shared" si="1"/>
        <v>49993774175</v>
      </c>
      <c r="F12" s="27">
        <f t="shared" si="1"/>
        <v>44727838312</v>
      </c>
      <c r="G12" s="27">
        <f t="shared" si="1"/>
        <v>44532569434</v>
      </c>
      <c r="H12" s="27">
        <f t="shared" ref="H12:K76" si="2">D12/C12*100</f>
        <v>44.05230568212108</v>
      </c>
      <c r="I12" s="27">
        <f t="shared" si="2"/>
        <v>76.081344922223948</v>
      </c>
      <c r="J12" s="28">
        <f t="shared" si="2"/>
        <v>89.466816718883976</v>
      </c>
      <c r="K12" s="29">
        <f t="shared" si="2"/>
        <v>99.563428760768858</v>
      </c>
    </row>
    <row r="13" spans="1:11" x14ac:dyDescent="0.2">
      <c r="A13" s="10" t="s">
        <v>450</v>
      </c>
      <c r="B13" s="9" t="s">
        <v>451</v>
      </c>
      <c r="C13" s="27">
        <f>C28+C203+C216</f>
        <v>35716653062</v>
      </c>
      <c r="D13" s="27">
        <f t="shared" ref="D13:G13" si="3">D28+D203+D216</f>
        <v>27718710060</v>
      </c>
      <c r="E13" s="27">
        <f t="shared" si="3"/>
        <v>13756917387</v>
      </c>
      <c r="F13" s="27">
        <f t="shared" si="3"/>
        <v>7484642594</v>
      </c>
      <c r="G13" s="27">
        <f t="shared" si="3"/>
        <v>6860100777</v>
      </c>
      <c r="H13" s="27">
        <f t="shared" si="2"/>
        <v>77.607243914718183</v>
      </c>
      <c r="I13" s="27">
        <f t="shared" si="2"/>
        <v>49.630438635931242</v>
      </c>
      <c r="J13" s="28">
        <f t="shared" si="2"/>
        <v>54.406393405203055</v>
      </c>
      <c r="K13" s="29">
        <f t="shared" si="2"/>
        <v>91.655689511471678</v>
      </c>
    </row>
    <row r="14" spans="1:11" ht="22.5" x14ac:dyDescent="0.2">
      <c r="A14" s="10" t="s">
        <v>452</v>
      </c>
      <c r="B14" s="9" t="s">
        <v>453</v>
      </c>
      <c r="C14" s="27">
        <f>C25+C143+C171+C209</f>
        <v>40341472554</v>
      </c>
      <c r="D14" s="27">
        <f t="shared" ref="D14:G14" si="4">D25+D143+D171+D209</f>
        <v>12251457441</v>
      </c>
      <c r="E14" s="27">
        <f t="shared" si="4"/>
        <v>10980531634</v>
      </c>
      <c r="F14" s="27">
        <f t="shared" si="4"/>
        <v>8053217931</v>
      </c>
      <c r="G14" s="27">
        <f t="shared" si="4"/>
        <v>8030254931</v>
      </c>
      <c r="H14" s="27">
        <f t="shared" si="2"/>
        <v>30.369385809108806</v>
      </c>
      <c r="I14" s="27">
        <f t="shared" si="2"/>
        <v>89.626329658161367</v>
      </c>
      <c r="J14" s="28">
        <f t="shared" si="2"/>
        <v>73.340874553506168</v>
      </c>
      <c r="K14" s="29">
        <f t="shared" si="2"/>
        <v>99.714859324598606</v>
      </c>
    </row>
    <row r="15" spans="1:11" ht="22.5" x14ac:dyDescent="0.2">
      <c r="A15" s="11" t="s">
        <v>454</v>
      </c>
      <c r="B15" s="12" t="s">
        <v>455</v>
      </c>
      <c r="C15" s="30">
        <f>0</f>
        <v>0</v>
      </c>
      <c r="D15" s="30">
        <f>0</f>
        <v>0</v>
      </c>
      <c r="E15" s="30">
        <f>0</f>
        <v>0</v>
      </c>
      <c r="F15" s="27">
        <f>0</f>
        <v>0</v>
      </c>
      <c r="G15" s="30">
        <f>0</f>
        <v>0</v>
      </c>
      <c r="H15" s="28">
        <v>0</v>
      </c>
      <c r="I15" s="28">
        <v>0</v>
      </c>
      <c r="J15" s="28">
        <v>0</v>
      </c>
      <c r="K15" s="29">
        <v>0</v>
      </c>
    </row>
    <row r="16" spans="1:11" ht="22.5" x14ac:dyDescent="0.2">
      <c r="A16" s="10" t="s">
        <v>456</v>
      </c>
      <c r="B16" s="9" t="s">
        <v>457</v>
      </c>
      <c r="C16" s="27">
        <f>C26+C198</f>
        <v>11272772188</v>
      </c>
      <c r="D16" s="27">
        <f t="shared" ref="D16:G16" si="5">D26+D198</f>
        <v>3855768869</v>
      </c>
      <c r="E16" s="27">
        <f t="shared" si="5"/>
        <v>2762474913</v>
      </c>
      <c r="F16" s="27">
        <f t="shared" si="5"/>
        <v>1349718756</v>
      </c>
      <c r="G16" s="27">
        <f t="shared" si="5"/>
        <v>1349718756</v>
      </c>
      <c r="H16" s="27">
        <f t="shared" si="2"/>
        <v>34.20426497312269</v>
      </c>
      <c r="I16" s="27">
        <f t="shared" si="2"/>
        <v>71.645241373517607</v>
      </c>
      <c r="J16" s="28">
        <f t="shared" si="2"/>
        <v>48.859041204259434</v>
      </c>
      <c r="K16" s="29">
        <f t="shared" si="2"/>
        <v>100</v>
      </c>
    </row>
    <row r="17" spans="1:11" ht="22.5" x14ac:dyDescent="0.2">
      <c r="A17" s="10" t="s">
        <v>458</v>
      </c>
      <c r="B17" s="9" t="s">
        <v>459</v>
      </c>
      <c r="C17" s="30">
        <f>C27</f>
        <v>0</v>
      </c>
      <c r="D17" s="30">
        <f t="shared" ref="D17:G17" si="6">D27</f>
        <v>0</v>
      </c>
      <c r="E17" s="30">
        <f t="shared" si="6"/>
        <v>0</v>
      </c>
      <c r="F17" s="27">
        <f t="shared" si="6"/>
        <v>0</v>
      </c>
      <c r="G17" s="30">
        <f t="shared" si="6"/>
        <v>0</v>
      </c>
      <c r="H17" s="28">
        <v>0</v>
      </c>
      <c r="I17" s="28">
        <v>0</v>
      </c>
      <c r="J17" s="28">
        <v>0</v>
      </c>
      <c r="K17" s="29">
        <v>0</v>
      </c>
    </row>
    <row r="18" spans="1:11" x14ac:dyDescent="0.2">
      <c r="A18" s="10" t="s">
        <v>460</v>
      </c>
      <c r="B18" s="9" t="s">
        <v>461</v>
      </c>
      <c r="C18" s="30">
        <f>0</f>
        <v>0</v>
      </c>
      <c r="D18" s="30">
        <f>0</f>
        <v>0</v>
      </c>
      <c r="E18" s="30">
        <f>0</f>
        <v>0</v>
      </c>
      <c r="F18" s="27">
        <f>0</f>
        <v>0</v>
      </c>
      <c r="G18" s="30">
        <f>0</f>
        <v>0</v>
      </c>
      <c r="H18" s="28">
        <v>0</v>
      </c>
      <c r="I18" s="28">
        <v>0</v>
      </c>
      <c r="J18" s="28">
        <v>0</v>
      </c>
      <c r="K18" s="29">
        <v>0</v>
      </c>
    </row>
    <row r="19" spans="1:11" x14ac:dyDescent="0.2">
      <c r="A19" s="10" t="s">
        <v>462</v>
      </c>
      <c r="B19" s="31" t="s">
        <v>463</v>
      </c>
      <c r="C19" s="27">
        <f>C245</f>
        <v>2027020770</v>
      </c>
      <c r="D19" s="27">
        <f t="shared" ref="D19:G19" si="7">D245</f>
        <v>0</v>
      </c>
      <c r="E19" s="27">
        <f t="shared" si="7"/>
        <v>0</v>
      </c>
      <c r="F19" s="27">
        <f t="shared" si="7"/>
        <v>0</v>
      </c>
      <c r="G19" s="27">
        <f t="shared" si="7"/>
        <v>0</v>
      </c>
      <c r="H19" s="28">
        <v>0</v>
      </c>
      <c r="I19" s="28">
        <v>0</v>
      </c>
      <c r="J19" s="28">
        <v>0</v>
      </c>
      <c r="K19" s="29">
        <v>0</v>
      </c>
    </row>
    <row r="20" spans="1:11" ht="22.5" x14ac:dyDescent="0.2">
      <c r="A20" s="10" t="s">
        <v>464</v>
      </c>
      <c r="B20" s="31" t="s">
        <v>465</v>
      </c>
      <c r="C20" s="27">
        <f>C250</f>
        <v>25081702968</v>
      </c>
      <c r="D20" s="27">
        <f t="shared" ref="D20:G20" si="8">D250</f>
        <v>0</v>
      </c>
      <c r="E20" s="27">
        <f t="shared" si="8"/>
        <v>0</v>
      </c>
      <c r="F20" s="27">
        <f t="shared" si="8"/>
        <v>0</v>
      </c>
      <c r="G20" s="27">
        <f t="shared" si="8"/>
        <v>0</v>
      </c>
      <c r="H20" s="28">
        <v>0</v>
      </c>
      <c r="I20" s="28">
        <v>0</v>
      </c>
      <c r="J20" s="28">
        <v>0</v>
      </c>
      <c r="K20" s="29">
        <v>0</v>
      </c>
    </row>
    <row r="21" spans="1:11" x14ac:dyDescent="0.2">
      <c r="A21" s="10"/>
      <c r="B21" s="9"/>
      <c r="C21" s="30"/>
      <c r="D21" s="30"/>
      <c r="E21" s="30"/>
      <c r="F21" s="27"/>
      <c r="G21" s="30"/>
      <c r="H21" s="28"/>
      <c r="I21" s="28"/>
      <c r="J21" s="28"/>
      <c r="K21" s="29"/>
    </row>
    <row r="22" spans="1:11" x14ac:dyDescent="0.2">
      <c r="A22" s="11" t="s">
        <v>0</v>
      </c>
      <c r="B22" s="12" t="s">
        <v>1</v>
      </c>
      <c r="C22" s="27">
        <f>C24+C25+C26+C27+C28</f>
        <v>112414665085</v>
      </c>
      <c r="D22" s="27">
        <f t="shared" ref="D22:G22" si="9">D24+D25+D26+D27+D28</f>
        <v>72447991114</v>
      </c>
      <c r="E22" s="27">
        <f t="shared" si="9"/>
        <v>52305939468</v>
      </c>
      <c r="F22" s="27">
        <f t="shared" si="9"/>
        <v>44677603443</v>
      </c>
      <c r="G22" s="27">
        <f t="shared" si="9"/>
        <v>43942982573</v>
      </c>
      <c r="H22" s="27">
        <f t="shared" si="2"/>
        <v>64.447099548106081</v>
      </c>
      <c r="I22" s="27">
        <f t="shared" si="2"/>
        <v>72.197915585670799</v>
      </c>
      <c r="J22" s="28">
        <f t="shared" si="2"/>
        <v>85.415927708043753</v>
      </c>
      <c r="K22" s="29">
        <f t="shared" si="2"/>
        <v>98.355729015462444</v>
      </c>
    </row>
    <row r="23" spans="1:11" x14ac:dyDescent="0.2">
      <c r="A23" s="11"/>
      <c r="B23" s="12"/>
      <c r="C23" s="27"/>
      <c r="D23" s="27"/>
      <c r="E23" s="27"/>
      <c r="F23" s="27"/>
      <c r="G23" s="27"/>
      <c r="H23" s="27"/>
      <c r="I23" s="27"/>
      <c r="J23" s="28"/>
      <c r="K23" s="29"/>
    </row>
    <row r="24" spans="1:11" x14ac:dyDescent="0.2">
      <c r="A24" s="11" t="s">
        <v>2</v>
      </c>
      <c r="B24" s="12" t="s">
        <v>3</v>
      </c>
      <c r="C24" s="27">
        <f>C30+C59</f>
        <v>95518979987</v>
      </c>
      <c r="D24" s="27">
        <f t="shared" ref="D24:G24" si="10">D30+D59</f>
        <v>59701022724</v>
      </c>
      <c r="E24" s="27">
        <f t="shared" si="10"/>
        <v>44334811268</v>
      </c>
      <c r="F24" s="27">
        <f t="shared" si="10"/>
        <v>39367172380</v>
      </c>
      <c r="G24" s="27">
        <f t="shared" si="10"/>
        <v>39182143502</v>
      </c>
      <c r="H24" s="27">
        <f t="shared" si="2"/>
        <v>62.501738117518869</v>
      </c>
      <c r="I24" s="27">
        <f t="shared" si="2"/>
        <v>74.261393264503099</v>
      </c>
      <c r="J24" s="28">
        <f t="shared" si="2"/>
        <v>88.795173034636235</v>
      </c>
      <c r="K24" s="29">
        <f t="shared" si="2"/>
        <v>99.529991953158415</v>
      </c>
    </row>
    <row r="25" spans="1:11" ht="22.5" x14ac:dyDescent="0.2">
      <c r="A25" s="11" t="s">
        <v>88</v>
      </c>
      <c r="B25" s="12" t="s">
        <v>89</v>
      </c>
      <c r="C25" s="27">
        <f>C72</f>
        <v>929316680</v>
      </c>
      <c r="D25" s="27">
        <f t="shared" ref="D25:G25" si="11">D72</f>
        <v>741985385</v>
      </c>
      <c r="E25" s="27">
        <f t="shared" si="11"/>
        <v>635750067</v>
      </c>
      <c r="F25" s="27">
        <f t="shared" si="11"/>
        <v>634459387</v>
      </c>
      <c r="G25" s="27">
        <f t="shared" si="11"/>
        <v>634459387</v>
      </c>
      <c r="H25" s="27">
        <f t="shared" si="2"/>
        <v>79.842038883881855</v>
      </c>
      <c r="I25" s="27">
        <f t="shared" si="2"/>
        <v>85.682289685530662</v>
      </c>
      <c r="J25" s="28">
        <f t="shared" si="2"/>
        <v>99.796983112233008</v>
      </c>
      <c r="K25" s="29">
        <f t="shared" si="2"/>
        <v>100</v>
      </c>
    </row>
    <row r="26" spans="1:11" ht="22.5" x14ac:dyDescent="0.2">
      <c r="A26" s="11" t="s">
        <v>108</v>
      </c>
      <c r="B26" s="12" t="s">
        <v>109</v>
      </c>
      <c r="C26" s="27">
        <f>C82</f>
        <v>3100000000</v>
      </c>
      <c r="D26" s="27">
        <f t="shared" ref="D26:G26" si="12">D82</f>
        <v>2000000000</v>
      </c>
      <c r="E26" s="27">
        <f t="shared" si="12"/>
        <v>1350000000</v>
      </c>
      <c r="F26" s="27">
        <f t="shared" si="12"/>
        <v>1100000000</v>
      </c>
      <c r="G26" s="27">
        <f t="shared" si="12"/>
        <v>1100000000</v>
      </c>
      <c r="H26" s="27">
        <f t="shared" si="2"/>
        <v>64.516129032258064</v>
      </c>
      <c r="I26" s="27">
        <f t="shared" si="2"/>
        <v>67.5</v>
      </c>
      <c r="J26" s="28">
        <f t="shared" si="2"/>
        <v>81.481481481481481</v>
      </c>
      <c r="K26" s="29">
        <f t="shared" si="2"/>
        <v>100</v>
      </c>
    </row>
    <row r="27" spans="1:11" ht="33.75" x14ac:dyDescent="0.2">
      <c r="A27" s="11" t="s">
        <v>466</v>
      </c>
      <c r="B27" s="12" t="s">
        <v>467</v>
      </c>
      <c r="C27" s="30">
        <f>0</f>
        <v>0</v>
      </c>
      <c r="D27" s="30">
        <f>0</f>
        <v>0</v>
      </c>
      <c r="E27" s="30">
        <f>0</f>
        <v>0</v>
      </c>
      <c r="F27" s="27">
        <f>0</f>
        <v>0</v>
      </c>
      <c r="G27" s="30">
        <f>0</f>
        <v>0</v>
      </c>
      <c r="H27" s="28">
        <v>0</v>
      </c>
      <c r="I27" s="28">
        <v>0</v>
      </c>
      <c r="J27" s="28">
        <v>0</v>
      </c>
      <c r="K27" s="29">
        <v>0</v>
      </c>
    </row>
    <row r="28" spans="1:11" x14ac:dyDescent="0.2">
      <c r="A28" s="11" t="s">
        <v>120</v>
      </c>
      <c r="B28" s="12" t="s">
        <v>121</v>
      </c>
      <c r="C28" s="27">
        <f>C88</f>
        <v>12866368418</v>
      </c>
      <c r="D28" s="27">
        <f t="shared" ref="D28:G28" si="13">D88</f>
        <v>10004983005</v>
      </c>
      <c r="E28" s="27">
        <f t="shared" si="13"/>
        <v>5985378133</v>
      </c>
      <c r="F28" s="27">
        <f t="shared" si="13"/>
        <v>3575971676</v>
      </c>
      <c r="G28" s="27">
        <f t="shared" si="13"/>
        <v>3026379684</v>
      </c>
      <c r="H28" s="27">
        <f t="shared" si="2"/>
        <v>77.760737761892997</v>
      </c>
      <c r="I28" s="27">
        <f t="shared" si="2"/>
        <v>59.823971015331082</v>
      </c>
      <c r="J28" s="28">
        <f t="shared" si="2"/>
        <v>59.745125479777272</v>
      </c>
      <c r="K28" s="29">
        <f t="shared" si="2"/>
        <v>84.630974688961714</v>
      </c>
    </row>
    <row r="29" spans="1:11" x14ac:dyDescent="0.2">
      <c r="A29" s="32"/>
      <c r="B29" s="33"/>
      <c r="C29" s="34"/>
      <c r="D29" s="34"/>
      <c r="E29" s="34"/>
      <c r="F29" s="35"/>
      <c r="G29" s="34"/>
      <c r="H29" s="36"/>
      <c r="I29" s="36"/>
      <c r="J29" s="36"/>
      <c r="K29" s="37"/>
    </row>
    <row r="30" spans="1:11" ht="22.5" x14ac:dyDescent="0.2">
      <c r="A30" s="38" t="s">
        <v>4</v>
      </c>
      <c r="B30" s="39" t="s">
        <v>5</v>
      </c>
      <c r="C30" s="40">
        <f>C31+C45+C51</f>
        <v>81450371856</v>
      </c>
      <c r="D30" s="40">
        <v>51459181817</v>
      </c>
      <c r="E30" s="40">
        <v>37492479477</v>
      </c>
      <c r="F30" s="40">
        <v>37042761323</v>
      </c>
      <c r="G30" s="40">
        <v>36935968661</v>
      </c>
      <c r="H30" s="40">
        <f t="shared" si="2"/>
        <v>63.178571987341122</v>
      </c>
      <c r="I30" s="40">
        <f t="shared" si="2"/>
        <v>72.858677796960279</v>
      </c>
      <c r="J30" s="41">
        <f t="shared" si="2"/>
        <v>98.800511035084028</v>
      </c>
      <c r="K30" s="42">
        <f t="shared" si="2"/>
        <v>99.711704370338907</v>
      </c>
    </row>
    <row r="31" spans="1:11" ht="33.75" x14ac:dyDescent="0.2">
      <c r="A31" s="43" t="s">
        <v>6</v>
      </c>
      <c r="B31" s="44" t="s">
        <v>7</v>
      </c>
      <c r="C31" s="45">
        <f>C32+C33+C34+C35+C36+C37+C38+C39+C40+C41+C42+C43+C44</f>
        <v>43758054255</v>
      </c>
      <c r="D31" s="45">
        <v>20283224361</v>
      </c>
      <c r="E31" s="45">
        <v>20274224361</v>
      </c>
      <c r="F31" s="45">
        <v>20274224361</v>
      </c>
      <c r="G31" s="45">
        <v>20274224361</v>
      </c>
      <c r="H31" s="45">
        <f t="shared" si="2"/>
        <v>46.353122199628757</v>
      </c>
      <c r="I31" s="45">
        <f t="shared" si="2"/>
        <v>99.955628356518574</v>
      </c>
      <c r="J31" s="46">
        <f t="shared" si="2"/>
        <v>100</v>
      </c>
      <c r="K31" s="47">
        <f t="shared" si="2"/>
        <v>100</v>
      </c>
    </row>
    <row r="32" spans="1:11" ht="23.25" thickBot="1" x14ac:dyDescent="0.25">
      <c r="A32" s="48" t="s">
        <v>8</v>
      </c>
      <c r="B32" s="49" t="s">
        <v>9</v>
      </c>
      <c r="C32" s="50">
        <v>30190929827</v>
      </c>
      <c r="D32" s="50">
        <v>17248156800</v>
      </c>
      <c r="E32" s="50">
        <v>17248156800</v>
      </c>
      <c r="F32" s="50">
        <v>17248156800</v>
      </c>
      <c r="G32" s="50">
        <v>17248156800</v>
      </c>
      <c r="H32" s="50">
        <f t="shared" si="2"/>
        <v>57.130260309421899</v>
      </c>
      <c r="I32" s="50">
        <f t="shared" si="2"/>
        <v>100</v>
      </c>
      <c r="J32" s="51">
        <f t="shared" si="2"/>
        <v>100</v>
      </c>
      <c r="K32" s="52">
        <f t="shared" si="2"/>
        <v>100</v>
      </c>
    </row>
    <row r="33" spans="1:11" ht="22.5" x14ac:dyDescent="0.2">
      <c r="A33" s="53" t="s">
        <v>10</v>
      </c>
      <c r="B33" s="54" t="s">
        <v>11</v>
      </c>
      <c r="C33" s="55">
        <v>1300000000</v>
      </c>
      <c r="D33" s="55">
        <v>941690069</v>
      </c>
      <c r="E33" s="55">
        <v>941690069</v>
      </c>
      <c r="F33" s="55">
        <v>941690069</v>
      </c>
      <c r="G33" s="55">
        <v>941690069</v>
      </c>
      <c r="H33" s="55">
        <f t="shared" si="2"/>
        <v>72.437697615384607</v>
      </c>
      <c r="I33" s="55">
        <f t="shared" si="2"/>
        <v>100</v>
      </c>
      <c r="J33" s="56">
        <f t="shared" si="2"/>
        <v>100</v>
      </c>
      <c r="K33" s="57">
        <f t="shared" si="2"/>
        <v>100</v>
      </c>
    </row>
    <row r="34" spans="1:11" x14ac:dyDescent="0.2">
      <c r="A34" s="32" t="s">
        <v>12</v>
      </c>
      <c r="B34" s="33" t="s">
        <v>13</v>
      </c>
      <c r="C34" s="35">
        <v>148150000</v>
      </c>
      <c r="D34" s="35">
        <v>45906360</v>
      </c>
      <c r="E34" s="35">
        <v>45906360</v>
      </c>
      <c r="F34" s="35">
        <v>45906360</v>
      </c>
      <c r="G34" s="35">
        <v>45906360</v>
      </c>
      <c r="H34" s="35">
        <f t="shared" si="2"/>
        <v>30.986405669929123</v>
      </c>
      <c r="I34" s="35">
        <f t="shared" si="2"/>
        <v>100</v>
      </c>
      <c r="J34" s="36">
        <f t="shared" si="2"/>
        <v>100</v>
      </c>
      <c r="K34" s="37">
        <f t="shared" si="2"/>
        <v>100</v>
      </c>
    </row>
    <row r="35" spans="1:11" x14ac:dyDescent="0.2">
      <c r="A35" s="32" t="s">
        <v>14</v>
      </c>
      <c r="B35" s="33" t="s">
        <v>15</v>
      </c>
      <c r="C35" s="35">
        <v>4400000000</v>
      </c>
      <c r="D35" s="35">
        <v>0</v>
      </c>
      <c r="E35" s="35">
        <v>0</v>
      </c>
      <c r="F35" s="35">
        <v>0</v>
      </c>
      <c r="G35" s="35">
        <v>0</v>
      </c>
      <c r="H35" s="35">
        <f t="shared" si="2"/>
        <v>0</v>
      </c>
      <c r="I35" s="36">
        <v>0</v>
      </c>
      <c r="J35" s="36">
        <v>0</v>
      </c>
      <c r="K35" s="37">
        <v>0</v>
      </c>
    </row>
    <row r="36" spans="1:11" x14ac:dyDescent="0.2">
      <c r="A36" s="32" t="s">
        <v>16</v>
      </c>
      <c r="B36" s="33" t="s">
        <v>17</v>
      </c>
      <c r="C36" s="35">
        <v>3200000000</v>
      </c>
      <c r="D36" s="35">
        <v>94678617</v>
      </c>
      <c r="E36" s="35">
        <v>94678617</v>
      </c>
      <c r="F36" s="35">
        <v>94678617</v>
      </c>
      <c r="G36" s="35">
        <v>94678617</v>
      </c>
      <c r="H36" s="35">
        <f t="shared" si="2"/>
        <v>2.9587067812500001</v>
      </c>
      <c r="I36" s="35">
        <f t="shared" si="2"/>
        <v>100</v>
      </c>
      <c r="J36" s="36">
        <f t="shared" si="2"/>
        <v>100</v>
      </c>
      <c r="K36" s="37">
        <f t="shared" si="2"/>
        <v>100</v>
      </c>
    </row>
    <row r="37" spans="1:11" x14ac:dyDescent="0.2">
      <c r="A37" s="32" t="s">
        <v>18</v>
      </c>
      <c r="B37" s="33" t="s">
        <v>19</v>
      </c>
      <c r="C37" s="35">
        <v>60419412</v>
      </c>
      <c r="D37" s="35">
        <v>27281824</v>
      </c>
      <c r="E37" s="35">
        <v>27281824</v>
      </c>
      <c r="F37" s="35">
        <v>27281824</v>
      </c>
      <c r="G37" s="35">
        <v>27281824</v>
      </c>
      <c r="H37" s="35">
        <f t="shared" si="2"/>
        <v>45.154070681786841</v>
      </c>
      <c r="I37" s="35">
        <f t="shared" si="2"/>
        <v>100</v>
      </c>
      <c r="J37" s="36">
        <f t="shared" si="2"/>
        <v>100</v>
      </c>
      <c r="K37" s="37">
        <f t="shared" si="2"/>
        <v>100</v>
      </c>
    </row>
    <row r="38" spans="1:11" x14ac:dyDescent="0.2">
      <c r="A38" s="32" t="s">
        <v>20</v>
      </c>
      <c r="B38" s="33" t="s">
        <v>21</v>
      </c>
      <c r="C38" s="35">
        <v>142031316</v>
      </c>
      <c r="D38" s="35">
        <v>87876942</v>
      </c>
      <c r="E38" s="35">
        <v>87876942</v>
      </c>
      <c r="F38" s="35">
        <v>87876942</v>
      </c>
      <c r="G38" s="35">
        <v>87876942</v>
      </c>
      <c r="H38" s="35">
        <f t="shared" si="2"/>
        <v>61.87152557257162</v>
      </c>
      <c r="I38" s="35">
        <f t="shared" si="2"/>
        <v>100</v>
      </c>
      <c r="J38" s="36">
        <f t="shared" si="2"/>
        <v>100</v>
      </c>
      <c r="K38" s="37">
        <f t="shared" si="2"/>
        <v>100</v>
      </c>
    </row>
    <row r="39" spans="1:11" x14ac:dyDescent="0.2">
      <c r="A39" s="32" t="s">
        <v>22</v>
      </c>
      <c r="B39" s="33" t="s">
        <v>23</v>
      </c>
      <c r="C39" s="35">
        <v>800738268</v>
      </c>
      <c r="D39" s="35">
        <v>234968931</v>
      </c>
      <c r="E39" s="35">
        <v>234968931</v>
      </c>
      <c r="F39" s="35">
        <v>234968931</v>
      </c>
      <c r="G39" s="35">
        <v>234968931</v>
      </c>
      <c r="H39" s="35">
        <f t="shared" si="2"/>
        <v>29.344036670918793</v>
      </c>
      <c r="I39" s="35">
        <f t="shared" si="2"/>
        <v>100</v>
      </c>
      <c r="J39" s="36">
        <f t="shared" si="2"/>
        <v>100</v>
      </c>
      <c r="K39" s="37">
        <f t="shared" si="2"/>
        <v>100</v>
      </c>
    </row>
    <row r="40" spans="1:11" x14ac:dyDescent="0.2">
      <c r="A40" s="32" t="s">
        <v>24</v>
      </c>
      <c r="B40" s="33" t="s">
        <v>25</v>
      </c>
      <c r="C40" s="35">
        <v>2100000000</v>
      </c>
      <c r="D40" s="35">
        <v>1040712065</v>
      </c>
      <c r="E40" s="35">
        <v>1040712065</v>
      </c>
      <c r="F40" s="35">
        <v>1040712065</v>
      </c>
      <c r="G40" s="35">
        <v>1040712065</v>
      </c>
      <c r="H40" s="35">
        <f t="shared" si="2"/>
        <v>49.557717380952383</v>
      </c>
      <c r="I40" s="35">
        <f t="shared" si="2"/>
        <v>100</v>
      </c>
      <c r="J40" s="36">
        <f t="shared" si="2"/>
        <v>100</v>
      </c>
      <c r="K40" s="37">
        <f t="shared" si="2"/>
        <v>100</v>
      </c>
    </row>
    <row r="41" spans="1:11" x14ac:dyDescent="0.2">
      <c r="A41" s="32" t="s">
        <v>26</v>
      </c>
      <c r="B41" s="33" t="s">
        <v>27</v>
      </c>
      <c r="C41" s="35">
        <v>565785432</v>
      </c>
      <c r="D41" s="35">
        <v>235818131</v>
      </c>
      <c r="E41" s="35">
        <v>235818131</v>
      </c>
      <c r="F41" s="35">
        <v>235818131</v>
      </c>
      <c r="G41" s="35">
        <v>235818131</v>
      </c>
      <c r="H41" s="35">
        <f t="shared" si="2"/>
        <v>41.679781355699525</v>
      </c>
      <c r="I41" s="35">
        <f t="shared" si="2"/>
        <v>100</v>
      </c>
      <c r="J41" s="36">
        <f t="shared" si="2"/>
        <v>100</v>
      </c>
      <c r="K41" s="37">
        <f t="shared" si="2"/>
        <v>100</v>
      </c>
    </row>
    <row r="42" spans="1:11" ht="22.5" x14ac:dyDescent="0.2">
      <c r="A42" s="32" t="s">
        <v>28</v>
      </c>
      <c r="B42" s="33" t="s">
        <v>29</v>
      </c>
      <c r="C42" s="35">
        <v>600000000</v>
      </c>
      <c r="D42" s="35">
        <v>262624551</v>
      </c>
      <c r="E42" s="35">
        <v>262624551</v>
      </c>
      <c r="F42" s="35">
        <v>262624551</v>
      </c>
      <c r="G42" s="35">
        <v>262624551</v>
      </c>
      <c r="H42" s="35">
        <f t="shared" si="2"/>
        <v>43.770758499999999</v>
      </c>
      <c r="I42" s="35">
        <f t="shared" si="2"/>
        <v>100</v>
      </c>
      <c r="J42" s="36">
        <f t="shared" si="2"/>
        <v>100</v>
      </c>
      <c r="K42" s="37">
        <f t="shared" si="2"/>
        <v>100</v>
      </c>
    </row>
    <row r="43" spans="1:11" x14ac:dyDescent="0.2">
      <c r="A43" s="32" t="s">
        <v>30</v>
      </c>
      <c r="B43" s="33" t="s">
        <v>31</v>
      </c>
      <c r="C43" s="35">
        <v>170000000</v>
      </c>
      <c r="D43" s="35">
        <v>54510071</v>
      </c>
      <c r="E43" s="35">
        <v>54510071</v>
      </c>
      <c r="F43" s="35">
        <v>54510071</v>
      </c>
      <c r="G43" s="35">
        <v>54510071</v>
      </c>
      <c r="H43" s="35">
        <f t="shared" si="2"/>
        <v>32.064747647058823</v>
      </c>
      <c r="I43" s="35">
        <f t="shared" si="2"/>
        <v>100</v>
      </c>
      <c r="J43" s="36">
        <f t="shared" si="2"/>
        <v>100</v>
      </c>
      <c r="K43" s="37">
        <f t="shared" si="2"/>
        <v>100</v>
      </c>
    </row>
    <row r="44" spans="1:11" x14ac:dyDescent="0.2">
      <c r="A44" s="32" t="s">
        <v>32</v>
      </c>
      <c r="B44" s="33" t="s">
        <v>33</v>
      </c>
      <c r="C44" s="35">
        <v>80000000</v>
      </c>
      <c r="D44" s="35">
        <v>9000000</v>
      </c>
      <c r="E44" s="35">
        <v>0</v>
      </c>
      <c r="F44" s="35">
        <v>0</v>
      </c>
      <c r="G44" s="35">
        <v>0</v>
      </c>
      <c r="H44" s="35">
        <f t="shared" si="2"/>
        <v>11.25</v>
      </c>
      <c r="I44" s="35">
        <f t="shared" si="2"/>
        <v>0</v>
      </c>
      <c r="J44" s="36">
        <v>0</v>
      </c>
      <c r="K44" s="37">
        <v>0</v>
      </c>
    </row>
    <row r="45" spans="1:11" ht="22.5" x14ac:dyDescent="0.2">
      <c r="A45" s="43" t="s">
        <v>34</v>
      </c>
      <c r="B45" s="44" t="s">
        <v>35</v>
      </c>
      <c r="C45" s="45">
        <f>C46+C47+C48+C49+C50</f>
        <v>13896048219</v>
      </c>
      <c r="D45" s="45">
        <v>13896048219</v>
      </c>
      <c r="E45" s="45">
        <v>7330459004</v>
      </c>
      <c r="F45" s="45">
        <v>7207270850</v>
      </c>
      <c r="G45" s="45">
        <v>7114382642</v>
      </c>
      <c r="H45" s="45">
        <f t="shared" si="2"/>
        <v>100</v>
      </c>
      <c r="I45" s="45">
        <f t="shared" si="2"/>
        <v>52.752112604050247</v>
      </c>
      <c r="J45" s="46">
        <f t="shared" si="2"/>
        <v>98.319502858787146</v>
      </c>
      <c r="K45" s="47">
        <f t="shared" si="2"/>
        <v>98.711187494778272</v>
      </c>
    </row>
    <row r="46" spans="1:11" x14ac:dyDescent="0.2">
      <c r="A46" s="32" t="s">
        <v>36</v>
      </c>
      <c r="B46" s="33" t="s">
        <v>37</v>
      </c>
      <c r="C46" s="35">
        <v>3300000000</v>
      </c>
      <c r="D46" s="35">
        <v>3300000000</v>
      </c>
      <c r="E46" s="35">
        <v>1337309041</v>
      </c>
      <c r="F46" s="35">
        <v>1337309041</v>
      </c>
      <c r="G46" s="35">
        <v>1306088434</v>
      </c>
      <c r="H46" s="35">
        <f t="shared" si="2"/>
        <v>100</v>
      </c>
      <c r="I46" s="35">
        <f t="shared" si="2"/>
        <v>40.524516393939393</v>
      </c>
      <c r="J46" s="36">
        <f t="shared" si="2"/>
        <v>100</v>
      </c>
      <c r="K46" s="37">
        <f t="shared" si="2"/>
        <v>97.665415693544247</v>
      </c>
    </row>
    <row r="47" spans="1:11" x14ac:dyDescent="0.2">
      <c r="A47" s="32" t="s">
        <v>38</v>
      </c>
      <c r="B47" s="33" t="s">
        <v>39</v>
      </c>
      <c r="C47" s="35">
        <v>4500000000</v>
      </c>
      <c r="D47" s="35">
        <v>4500000000</v>
      </c>
      <c r="E47" s="35">
        <v>1773678700</v>
      </c>
      <c r="F47" s="35">
        <v>1773678700</v>
      </c>
      <c r="G47" s="35">
        <v>1728287099</v>
      </c>
      <c r="H47" s="35">
        <f t="shared" si="2"/>
        <v>100</v>
      </c>
      <c r="I47" s="35">
        <f t="shared" si="2"/>
        <v>39.415082222222217</v>
      </c>
      <c r="J47" s="36">
        <f t="shared" si="2"/>
        <v>100</v>
      </c>
      <c r="K47" s="37">
        <f t="shared" si="2"/>
        <v>97.44082166629164</v>
      </c>
    </row>
    <row r="48" spans="1:11" x14ac:dyDescent="0.2">
      <c r="A48" s="32" t="s">
        <v>40</v>
      </c>
      <c r="B48" s="33" t="s">
        <v>41</v>
      </c>
      <c r="C48" s="35">
        <v>1270000000</v>
      </c>
      <c r="D48" s="35">
        <v>1270000000</v>
      </c>
      <c r="E48" s="35">
        <v>443093000</v>
      </c>
      <c r="F48" s="35">
        <v>443093000</v>
      </c>
      <c r="G48" s="35">
        <v>431774300</v>
      </c>
      <c r="H48" s="35">
        <f t="shared" si="2"/>
        <v>100</v>
      </c>
      <c r="I48" s="35">
        <f t="shared" si="2"/>
        <v>34.889212598425196</v>
      </c>
      <c r="J48" s="36">
        <f t="shared" si="2"/>
        <v>100</v>
      </c>
      <c r="K48" s="37">
        <f t="shared" si="2"/>
        <v>97.445524980083192</v>
      </c>
    </row>
    <row r="49" spans="1:11" ht="22.5" x14ac:dyDescent="0.2">
      <c r="A49" s="32" t="s">
        <v>42</v>
      </c>
      <c r="B49" s="33" t="s">
        <v>43</v>
      </c>
      <c r="C49" s="35">
        <v>426048219</v>
      </c>
      <c r="D49" s="35">
        <v>426048219</v>
      </c>
      <c r="E49" s="35">
        <v>165136100</v>
      </c>
      <c r="F49" s="35">
        <v>165136100</v>
      </c>
      <c r="G49" s="35">
        <v>160178800</v>
      </c>
      <c r="H49" s="35">
        <f t="shared" si="2"/>
        <v>100</v>
      </c>
      <c r="I49" s="35">
        <f t="shared" si="2"/>
        <v>38.75995547818497</v>
      </c>
      <c r="J49" s="36">
        <f t="shared" si="2"/>
        <v>100</v>
      </c>
      <c r="K49" s="37">
        <f t="shared" si="2"/>
        <v>96.998051909909464</v>
      </c>
    </row>
    <row r="50" spans="1:11" x14ac:dyDescent="0.2">
      <c r="A50" s="32" t="s">
        <v>44</v>
      </c>
      <c r="B50" s="33" t="s">
        <v>45</v>
      </c>
      <c r="C50" s="35">
        <v>4400000000</v>
      </c>
      <c r="D50" s="35">
        <v>4400000000</v>
      </c>
      <c r="E50" s="35">
        <v>3611242163</v>
      </c>
      <c r="F50" s="35">
        <v>3488054009</v>
      </c>
      <c r="G50" s="35">
        <v>3488054009</v>
      </c>
      <c r="H50" s="35">
        <f t="shared" si="2"/>
        <v>100</v>
      </c>
      <c r="I50" s="35">
        <f t="shared" si="2"/>
        <v>82.073685522727274</v>
      </c>
      <c r="J50" s="36">
        <f t="shared" si="2"/>
        <v>96.588759533709506</v>
      </c>
      <c r="K50" s="37">
        <f t="shared" si="2"/>
        <v>100</v>
      </c>
    </row>
    <row r="51" spans="1:11" ht="22.5" x14ac:dyDescent="0.2">
      <c r="A51" s="43" t="s">
        <v>46</v>
      </c>
      <c r="B51" s="44" t="s">
        <v>47</v>
      </c>
      <c r="C51" s="45">
        <f>C52+C53+C54+C55+C56+C57+C58</f>
        <v>23796269382</v>
      </c>
      <c r="D51" s="45">
        <v>17279909237</v>
      </c>
      <c r="E51" s="45">
        <v>9887796112</v>
      </c>
      <c r="F51" s="45">
        <v>9561266112</v>
      </c>
      <c r="G51" s="45">
        <v>9547361658</v>
      </c>
      <c r="H51" s="45">
        <f t="shared" si="2"/>
        <v>72.616043126788981</v>
      </c>
      <c r="I51" s="45">
        <f t="shared" si="2"/>
        <v>57.221342869255956</v>
      </c>
      <c r="J51" s="46">
        <f t="shared" si="2"/>
        <v>96.697646307616338</v>
      </c>
      <c r="K51" s="47">
        <f t="shared" si="2"/>
        <v>99.85457518034616</v>
      </c>
    </row>
    <row r="52" spans="1:11" ht="22.5" x14ac:dyDescent="0.2">
      <c r="A52" s="32" t="s">
        <v>48</v>
      </c>
      <c r="B52" s="33" t="s">
        <v>49</v>
      </c>
      <c r="C52" s="35">
        <v>3602921412</v>
      </c>
      <c r="D52" s="35">
        <v>3601406234</v>
      </c>
      <c r="E52" s="35">
        <v>2179043027</v>
      </c>
      <c r="F52" s="35">
        <v>2179043027</v>
      </c>
      <c r="G52" s="35">
        <v>2175696311</v>
      </c>
      <c r="H52" s="35">
        <f t="shared" si="2"/>
        <v>99.957945849305702</v>
      </c>
      <c r="I52" s="35">
        <f t="shared" si="2"/>
        <v>60.505338343344469</v>
      </c>
      <c r="J52" s="36">
        <f t="shared" si="2"/>
        <v>100</v>
      </c>
      <c r="K52" s="37">
        <f t="shared" si="2"/>
        <v>99.846413496267331</v>
      </c>
    </row>
    <row r="53" spans="1:11" x14ac:dyDescent="0.2">
      <c r="A53" s="32" t="s">
        <v>50</v>
      </c>
      <c r="B53" s="33" t="s">
        <v>51</v>
      </c>
      <c r="C53" s="35">
        <v>1201347970</v>
      </c>
      <c r="D53" s="35">
        <v>1201347970</v>
      </c>
      <c r="E53" s="35">
        <v>325070337</v>
      </c>
      <c r="F53" s="35">
        <v>325070337</v>
      </c>
      <c r="G53" s="35">
        <v>323776623</v>
      </c>
      <c r="H53" s="35">
        <f t="shared" si="2"/>
        <v>100</v>
      </c>
      <c r="I53" s="35">
        <f t="shared" si="2"/>
        <v>27.058799375171876</v>
      </c>
      <c r="J53" s="36">
        <f t="shared" si="2"/>
        <v>100</v>
      </c>
      <c r="K53" s="37">
        <f t="shared" si="2"/>
        <v>99.602020285228292</v>
      </c>
    </row>
    <row r="54" spans="1:11" x14ac:dyDescent="0.2">
      <c r="A54" s="32" t="s">
        <v>52</v>
      </c>
      <c r="B54" s="33" t="s">
        <v>53</v>
      </c>
      <c r="C54" s="35">
        <v>18000000000</v>
      </c>
      <c r="D54" s="35">
        <v>11882429785</v>
      </c>
      <c r="E54" s="35">
        <v>6893268733</v>
      </c>
      <c r="F54" s="35">
        <v>6893268733</v>
      </c>
      <c r="G54" s="35">
        <v>6893268733</v>
      </c>
      <c r="H54" s="35">
        <f t="shared" si="2"/>
        <v>66.013498805555557</v>
      </c>
      <c r="I54" s="35">
        <f t="shared" si="2"/>
        <v>58.012282485370484</v>
      </c>
      <c r="J54" s="36">
        <f t="shared" si="2"/>
        <v>100</v>
      </c>
      <c r="K54" s="37">
        <f t="shared" si="2"/>
        <v>100</v>
      </c>
    </row>
    <row r="55" spans="1:11" x14ac:dyDescent="0.2">
      <c r="A55" s="32" t="s">
        <v>54</v>
      </c>
      <c r="B55" s="33" t="s">
        <v>55</v>
      </c>
      <c r="C55" s="35">
        <v>132000000</v>
      </c>
      <c r="D55" s="35">
        <v>70000000</v>
      </c>
      <c r="E55" s="35">
        <v>24290106</v>
      </c>
      <c r="F55" s="35">
        <v>24290106</v>
      </c>
      <c r="G55" s="35">
        <v>24175706</v>
      </c>
      <c r="H55" s="35">
        <f t="shared" si="2"/>
        <v>53.030303030303031</v>
      </c>
      <c r="I55" s="35">
        <f t="shared" si="2"/>
        <v>34.700151428571431</v>
      </c>
      <c r="J55" s="36">
        <f t="shared" si="2"/>
        <v>100</v>
      </c>
      <c r="K55" s="37">
        <f t="shared" si="2"/>
        <v>99.529026345129992</v>
      </c>
    </row>
    <row r="56" spans="1:11" x14ac:dyDescent="0.2">
      <c r="A56" s="32" t="s">
        <v>56</v>
      </c>
      <c r="B56" s="33" t="s">
        <v>57</v>
      </c>
      <c r="C56" s="35">
        <v>120000000</v>
      </c>
      <c r="D56" s="35">
        <v>70000000</v>
      </c>
      <c r="E56" s="35">
        <v>32294661</v>
      </c>
      <c r="F56" s="35">
        <v>32294661</v>
      </c>
      <c r="G56" s="35">
        <v>32294661</v>
      </c>
      <c r="H56" s="35">
        <f t="shared" si="2"/>
        <v>58.333333333333336</v>
      </c>
      <c r="I56" s="35">
        <f t="shared" si="2"/>
        <v>46.13523</v>
      </c>
      <c r="J56" s="36">
        <f t="shared" si="2"/>
        <v>100</v>
      </c>
      <c r="K56" s="37">
        <f t="shared" si="2"/>
        <v>100</v>
      </c>
    </row>
    <row r="57" spans="1:11" x14ac:dyDescent="0.2">
      <c r="A57" s="32" t="s">
        <v>58</v>
      </c>
      <c r="B57" s="33" t="s">
        <v>59</v>
      </c>
      <c r="C57" s="35">
        <v>60000000</v>
      </c>
      <c r="D57" s="35">
        <v>25000000</v>
      </c>
      <c r="E57" s="35">
        <v>9000000</v>
      </c>
      <c r="F57" s="35">
        <v>9000000</v>
      </c>
      <c r="G57" s="35">
        <v>9000000</v>
      </c>
      <c r="H57" s="35">
        <f t="shared" si="2"/>
        <v>41.666666666666671</v>
      </c>
      <c r="I57" s="35">
        <f t="shared" si="2"/>
        <v>36</v>
      </c>
      <c r="J57" s="36">
        <f t="shared" si="2"/>
        <v>100</v>
      </c>
      <c r="K57" s="37">
        <f t="shared" si="2"/>
        <v>100</v>
      </c>
    </row>
    <row r="58" spans="1:11" x14ac:dyDescent="0.2">
      <c r="A58" s="32" t="s">
        <v>60</v>
      </c>
      <c r="B58" s="33" t="s">
        <v>61</v>
      </c>
      <c r="C58" s="35">
        <v>680000000</v>
      </c>
      <c r="D58" s="35">
        <v>429725248</v>
      </c>
      <c r="E58" s="35">
        <v>424829248</v>
      </c>
      <c r="F58" s="35">
        <v>98299248</v>
      </c>
      <c r="G58" s="35">
        <v>89149624</v>
      </c>
      <c r="H58" s="35">
        <f t="shared" si="2"/>
        <v>63.194889411764713</v>
      </c>
      <c r="I58" s="35">
        <f t="shared" si="2"/>
        <v>98.860667362975136</v>
      </c>
      <c r="J58" s="36">
        <f t="shared" si="2"/>
        <v>23.13853117758973</v>
      </c>
      <c r="K58" s="37">
        <f t="shared" si="2"/>
        <v>90.692071215031064</v>
      </c>
    </row>
    <row r="59" spans="1:11" ht="17.25" customHeight="1" x14ac:dyDescent="0.2">
      <c r="A59" s="38" t="s">
        <v>62</v>
      </c>
      <c r="B59" s="39" t="s">
        <v>63</v>
      </c>
      <c r="C59" s="40">
        <f>C60+C62+C68+C70</f>
        <v>14068608131</v>
      </c>
      <c r="D59" s="40">
        <v>8241840907</v>
      </c>
      <c r="E59" s="40">
        <v>6842331791</v>
      </c>
      <c r="F59" s="40">
        <v>2324411057</v>
      </c>
      <c r="G59" s="40">
        <v>2246174841</v>
      </c>
      <c r="H59" s="40">
        <f t="shared" si="2"/>
        <v>58.583200486188879</v>
      </c>
      <c r="I59" s="40">
        <f t="shared" si="2"/>
        <v>83.019459708190169</v>
      </c>
      <c r="J59" s="41">
        <f t="shared" si="2"/>
        <v>33.971036892092741</v>
      </c>
      <c r="K59" s="42">
        <f t="shared" si="2"/>
        <v>96.634148862595097</v>
      </c>
    </row>
    <row r="60" spans="1:11" x14ac:dyDescent="0.2">
      <c r="A60" s="43" t="s">
        <v>64</v>
      </c>
      <c r="B60" s="44" t="s">
        <v>65</v>
      </c>
      <c r="C60" s="45">
        <f>C61</f>
        <v>1485000000</v>
      </c>
      <c r="D60" s="45">
        <v>893693204</v>
      </c>
      <c r="E60" s="45">
        <v>460600437</v>
      </c>
      <c r="F60" s="45">
        <v>147499013</v>
      </c>
      <c r="G60" s="45">
        <v>133942441</v>
      </c>
      <c r="H60" s="45">
        <f t="shared" si="2"/>
        <v>60.18136053872054</v>
      </c>
      <c r="I60" s="45">
        <f t="shared" si="2"/>
        <v>51.538988428964259</v>
      </c>
      <c r="J60" s="46">
        <f t="shared" si="2"/>
        <v>32.023203008815209</v>
      </c>
      <c r="K60" s="47">
        <f t="shared" si="2"/>
        <v>90.809042227285957</v>
      </c>
    </row>
    <row r="61" spans="1:11" x14ac:dyDescent="0.2">
      <c r="A61" s="32" t="s">
        <v>66</v>
      </c>
      <c r="B61" s="33" t="s">
        <v>67</v>
      </c>
      <c r="C61" s="35">
        <v>1485000000</v>
      </c>
      <c r="D61" s="35">
        <v>893693204</v>
      </c>
      <c r="E61" s="35">
        <v>460600437</v>
      </c>
      <c r="F61" s="35">
        <v>147499013</v>
      </c>
      <c r="G61" s="35">
        <v>133942441</v>
      </c>
      <c r="H61" s="35">
        <f t="shared" si="2"/>
        <v>60.18136053872054</v>
      </c>
      <c r="I61" s="35">
        <f t="shared" si="2"/>
        <v>51.538988428964259</v>
      </c>
      <c r="J61" s="36">
        <f t="shared" si="2"/>
        <v>32.023203008815209</v>
      </c>
      <c r="K61" s="37">
        <f t="shared" si="2"/>
        <v>90.809042227285957</v>
      </c>
    </row>
    <row r="62" spans="1:11" ht="22.5" x14ac:dyDescent="0.2">
      <c r="A62" s="58" t="s">
        <v>68</v>
      </c>
      <c r="B62" s="59" t="s">
        <v>69</v>
      </c>
      <c r="C62" s="60">
        <f>C63+C64+C65+C66+C67</f>
        <v>5453608131</v>
      </c>
      <c r="D62" s="60">
        <v>2578718755</v>
      </c>
      <c r="E62" s="60">
        <v>1856696961</v>
      </c>
      <c r="F62" s="60">
        <v>1639504301</v>
      </c>
      <c r="G62" s="60">
        <v>1638227557</v>
      </c>
      <c r="H62" s="60">
        <f t="shared" si="2"/>
        <v>47.28463602549224</v>
      </c>
      <c r="I62" s="60">
        <f t="shared" si="2"/>
        <v>72.000754537498992</v>
      </c>
      <c r="J62" s="61">
        <f t="shared" si="2"/>
        <v>88.302201998379843</v>
      </c>
      <c r="K62" s="62">
        <f t="shared" si="2"/>
        <v>99.92212621831969</v>
      </c>
    </row>
    <row r="63" spans="1:11" x14ac:dyDescent="0.2">
      <c r="A63" s="32" t="s">
        <v>70</v>
      </c>
      <c r="B63" s="33" t="s">
        <v>71</v>
      </c>
      <c r="C63" s="35">
        <v>3150000000</v>
      </c>
      <c r="D63" s="35">
        <v>2000000000</v>
      </c>
      <c r="E63" s="35">
        <v>1283322141</v>
      </c>
      <c r="F63" s="35">
        <v>1283322131</v>
      </c>
      <c r="G63" s="35">
        <v>1283322131</v>
      </c>
      <c r="H63" s="35">
        <f t="shared" si="2"/>
        <v>63.492063492063487</v>
      </c>
      <c r="I63" s="35">
        <f t="shared" si="2"/>
        <v>64.166107049999994</v>
      </c>
      <c r="J63" s="36">
        <f t="shared" si="2"/>
        <v>99.999999220772423</v>
      </c>
      <c r="K63" s="37">
        <f t="shared" si="2"/>
        <v>100</v>
      </c>
    </row>
    <row r="64" spans="1:11" ht="22.5" x14ac:dyDescent="0.2">
      <c r="A64" s="32" t="s">
        <v>72</v>
      </c>
      <c r="B64" s="33" t="s">
        <v>73</v>
      </c>
      <c r="C64" s="35">
        <v>1300000000</v>
      </c>
      <c r="D64" s="35">
        <v>0</v>
      </c>
      <c r="E64" s="35">
        <v>0</v>
      </c>
      <c r="F64" s="35">
        <v>0</v>
      </c>
      <c r="G64" s="35">
        <v>0</v>
      </c>
      <c r="H64" s="35">
        <f t="shared" si="2"/>
        <v>0</v>
      </c>
      <c r="I64" s="36">
        <v>0</v>
      </c>
      <c r="J64" s="36">
        <v>0</v>
      </c>
      <c r="K64" s="37">
        <v>0</v>
      </c>
    </row>
    <row r="65" spans="1:11" ht="12" thickBot="1" x14ac:dyDescent="0.25">
      <c r="A65" s="48" t="s">
        <v>74</v>
      </c>
      <c r="B65" s="49" t="s">
        <v>75</v>
      </c>
      <c r="C65" s="50">
        <v>130000000</v>
      </c>
      <c r="D65" s="50">
        <v>130000000</v>
      </c>
      <c r="E65" s="50">
        <v>130000000</v>
      </c>
      <c r="F65" s="50">
        <v>6102000</v>
      </c>
      <c r="G65" s="50">
        <v>6102000</v>
      </c>
      <c r="H65" s="50">
        <f t="shared" si="2"/>
        <v>100</v>
      </c>
      <c r="I65" s="50">
        <f t="shared" si="2"/>
        <v>100</v>
      </c>
      <c r="J65" s="51">
        <f t="shared" si="2"/>
        <v>4.6938461538461542</v>
      </c>
      <c r="K65" s="52">
        <f t="shared" si="2"/>
        <v>100</v>
      </c>
    </row>
    <row r="66" spans="1:11" ht="22.5" x14ac:dyDescent="0.2">
      <c r="A66" s="53" t="s">
        <v>76</v>
      </c>
      <c r="B66" s="54" t="s">
        <v>77</v>
      </c>
      <c r="C66" s="55">
        <v>300000000</v>
      </c>
      <c r="D66" s="55">
        <v>147032127</v>
      </c>
      <c r="E66" s="55">
        <v>141688192</v>
      </c>
      <c r="F66" s="55">
        <v>61688192</v>
      </c>
      <c r="G66" s="55">
        <v>60411448</v>
      </c>
      <c r="H66" s="55">
        <f t="shared" si="2"/>
        <v>49.010709000000006</v>
      </c>
      <c r="I66" s="55">
        <f t="shared" si="2"/>
        <v>96.365464399491401</v>
      </c>
      <c r="J66" s="56">
        <f t="shared" si="2"/>
        <v>43.537990801661159</v>
      </c>
      <c r="K66" s="57">
        <f t="shared" si="2"/>
        <v>97.930326763345562</v>
      </c>
    </row>
    <row r="67" spans="1:11" x14ac:dyDescent="0.2">
      <c r="A67" s="32" t="s">
        <v>78</v>
      </c>
      <c r="B67" s="33" t="s">
        <v>79</v>
      </c>
      <c r="C67" s="35">
        <v>573608131</v>
      </c>
      <c r="D67" s="35">
        <v>301686628</v>
      </c>
      <c r="E67" s="35">
        <v>301686628</v>
      </c>
      <c r="F67" s="35">
        <v>288391978</v>
      </c>
      <c r="G67" s="35">
        <v>288391978</v>
      </c>
      <c r="H67" s="35">
        <f t="shared" si="2"/>
        <v>52.594552220529799</v>
      </c>
      <c r="I67" s="35">
        <f t="shared" si="2"/>
        <v>100</v>
      </c>
      <c r="J67" s="36">
        <f t="shared" si="2"/>
        <v>95.59322529866985</v>
      </c>
      <c r="K67" s="37">
        <f t="shared" si="2"/>
        <v>100</v>
      </c>
    </row>
    <row r="68" spans="1:11" ht="22.5" x14ac:dyDescent="0.2">
      <c r="A68" s="43" t="s">
        <v>80</v>
      </c>
      <c r="B68" s="44" t="s">
        <v>81</v>
      </c>
      <c r="C68" s="45">
        <f>C69</f>
        <v>2500000000</v>
      </c>
      <c r="D68" s="45">
        <v>2442511243</v>
      </c>
      <c r="E68" s="45">
        <v>2377872604</v>
      </c>
      <c r="F68" s="45">
        <v>404645954</v>
      </c>
      <c r="G68" s="45">
        <v>404645954</v>
      </c>
      <c r="H68" s="45">
        <f t="shared" si="2"/>
        <v>97.700449720000009</v>
      </c>
      <c r="I68" s="45">
        <f t="shared" si="2"/>
        <v>97.353599121181205</v>
      </c>
      <c r="J68" s="46">
        <f t="shared" si="2"/>
        <v>17.017141848529409</v>
      </c>
      <c r="K68" s="47">
        <f t="shared" si="2"/>
        <v>100</v>
      </c>
    </row>
    <row r="69" spans="1:11" x14ac:dyDescent="0.2">
      <c r="A69" s="32" t="s">
        <v>82</v>
      </c>
      <c r="B69" s="33" t="s">
        <v>83</v>
      </c>
      <c r="C69" s="35">
        <v>2500000000</v>
      </c>
      <c r="D69" s="35">
        <v>2442511243</v>
      </c>
      <c r="E69" s="35">
        <v>2377872604</v>
      </c>
      <c r="F69" s="35">
        <v>404645954</v>
      </c>
      <c r="G69" s="35">
        <v>404645954</v>
      </c>
      <c r="H69" s="35">
        <f t="shared" si="2"/>
        <v>97.700449720000009</v>
      </c>
      <c r="I69" s="35">
        <f t="shared" si="2"/>
        <v>97.353599121181205</v>
      </c>
      <c r="J69" s="36">
        <f t="shared" si="2"/>
        <v>17.017141848529409</v>
      </c>
      <c r="K69" s="37">
        <f t="shared" si="2"/>
        <v>100</v>
      </c>
    </row>
    <row r="70" spans="1:11" ht="22.5" x14ac:dyDescent="0.2">
      <c r="A70" s="43" t="s">
        <v>84</v>
      </c>
      <c r="B70" s="44" t="s">
        <v>85</v>
      </c>
      <c r="C70" s="45">
        <f>C71</f>
        <v>4630000000</v>
      </c>
      <c r="D70" s="45">
        <v>2326917705</v>
      </c>
      <c r="E70" s="45">
        <v>2147161789</v>
      </c>
      <c r="F70" s="45">
        <v>132761789</v>
      </c>
      <c r="G70" s="45">
        <v>69358889</v>
      </c>
      <c r="H70" s="45">
        <f t="shared" si="2"/>
        <v>50.25740183585313</v>
      </c>
      <c r="I70" s="45">
        <f t="shared" si="2"/>
        <v>92.274934536200121</v>
      </c>
      <c r="J70" s="46">
        <f t="shared" si="2"/>
        <v>6.1831292676753202</v>
      </c>
      <c r="K70" s="47">
        <f t="shared" si="2"/>
        <v>52.243111156026977</v>
      </c>
    </row>
    <row r="71" spans="1:11" x14ac:dyDescent="0.2">
      <c r="A71" s="32" t="s">
        <v>86</v>
      </c>
      <c r="B71" s="33" t="s">
        <v>87</v>
      </c>
      <c r="C71" s="35">
        <v>4630000000</v>
      </c>
      <c r="D71" s="35">
        <v>2326917705</v>
      </c>
      <c r="E71" s="35">
        <v>2147161789</v>
      </c>
      <c r="F71" s="35">
        <v>132761789</v>
      </c>
      <c r="G71" s="35">
        <v>69358889</v>
      </c>
      <c r="H71" s="35">
        <f t="shared" si="2"/>
        <v>50.25740183585313</v>
      </c>
      <c r="I71" s="35">
        <f t="shared" si="2"/>
        <v>92.274934536200121</v>
      </c>
      <c r="J71" s="36">
        <f t="shared" si="2"/>
        <v>6.1831292676753202</v>
      </c>
      <c r="K71" s="37">
        <f t="shared" si="2"/>
        <v>52.243111156026977</v>
      </c>
    </row>
    <row r="72" spans="1:11" ht="22.5" x14ac:dyDescent="0.2">
      <c r="A72" s="38" t="s">
        <v>88</v>
      </c>
      <c r="B72" s="39" t="s">
        <v>89</v>
      </c>
      <c r="C72" s="40">
        <f>C73+C76</f>
        <v>929316680</v>
      </c>
      <c r="D72" s="40">
        <v>741985385</v>
      </c>
      <c r="E72" s="40">
        <v>635750067</v>
      </c>
      <c r="F72" s="40">
        <v>634459387</v>
      </c>
      <c r="G72" s="40">
        <v>634459387</v>
      </c>
      <c r="H72" s="40">
        <f t="shared" si="2"/>
        <v>79.842038883881855</v>
      </c>
      <c r="I72" s="40">
        <f t="shared" si="2"/>
        <v>85.682289685530662</v>
      </c>
      <c r="J72" s="41">
        <f t="shared" si="2"/>
        <v>99.796983112233008</v>
      </c>
      <c r="K72" s="42">
        <f t="shared" si="2"/>
        <v>100</v>
      </c>
    </row>
    <row r="73" spans="1:11" x14ac:dyDescent="0.2">
      <c r="A73" s="38" t="s">
        <v>90</v>
      </c>
      <c r="B73" s="39" t="s">
        <v>91</v>
      </c>
      <c r="C73" s="40">
        <f>C74</f>
        <v>634459387</v>
      </c>
      <c r="D73" s="40">
        <v>634459387</v>
      </c>
      <c r="E73" s="40">
        <v>634459387</v>
      </c>
      <c r="F73" s="40">
        <v>634459387</v>
      </c>
      <c r="G73" s="40">
        <v>634459387</v>
      </c>
      <c r="H73" s="40">
        <f t="shared" si="2"/>
        <v>100</v>
      </c>
      <c r="I73" s="40">
        <f t="shared" si="2"/>
        <v>100</v>
      </c>
      <c r="J73" s="41">
        <f t="shared" si="2"/>
        <v>100</v>
      </c>
      <c r="K73" s="42">
        <f t="shared" si="2"/>
        <v>100</v>
      </c>
    </row>
    <row r="74" spans="1:11" ht="45" x14ac:dyDescent="0.2">
      <c r="A74" s="43" t="s">
        <v>92</v>
      </c>
      <c r="B74" s="44" t="s">
        <v>93</v>
      </c>
      <c r="C74" s="45">
        <f>C75</f>
        <v>634459387</v>
      </c>
      <c r="D74" s="45">
        <v>634459387</v>
      </c>
      <c r="E74" s="45">
        <v>634459387</v>
      </c>
      <c r="F74" s="45">
        <v>634459387</v>
      </c>
      <c r="G74" s="45">
        <v>634459387</v>
      </c>
      <c r="H74" s="45">
        <f t="shared" si="2"/>
        <v>100</v>
      </c>
      <c r="I74" s="45">
        <f t="shared" si="2"/>
        <v>100</v>
      </c>
      <c r="J74" s="46">
        <f t="shared" si="2"/>
        <v>100</v>
      </c>
      <c r="K74" s="47">
        <f t="shared" si="2"/>
        <v>100</v>
      </c>
    </row>
    <row r="75" spans="1:11" ht="22.5" x14ac:dyDescent="0.2">
      <c r="A75" s="32" t="s">
        <v>94</v>
      </c>
      <c r="B75" s="33" t="s">
        <v>95</v>
      </c>
      <c r="C75" s="35">
        <v>634459387</v>
      </c>
      <c r="D75" s="35">
        <v>634459387</v>
      </c>
      <c r="E75" s="35">
        <v>634459387</v>
      </c>
      <c r="F75" s="35">
        <v>634459387</v>
      </c>
      <c r="G75" s="35">
        <v>634459387</v>
      </c>
      <c r="H75" s="35">
        <f t="shared" si="2"/>
        <v>100</v>
      </c>
      <c r="I75" s="35">
        <f t="shared" si="2"/>
        <v>100</v>
      </c>
      <c r="J75" s="36">
        <f t="shared" si="2"/>
        <v>100</v>
      </c>
      <c r="K75" s="37">
        <f t="shared" si="2"/>
        <v>100</v>
      </c>
    </row>
    <row r="76" spans="1:11" ht="22.5" x14ac:dyDescent="0.2">
      <c r="A76" s="38" t="s">
        <v>96</v>
      </c>
      <c r="B76" s="39" t="s">
        <v>97</v>
      </c>
      <c r="C76" s="40">
        <f>C77+C80</f>
        <v>294857293</v>
      </c>
      <c r="D76" s="40">
        <v>107525998</v>
      </c>
      <c r="E76" s="40">
        <v>1290680</v>
      </c>
      <c r="F76" s="40">
        <v>0</v>
      </c>
      <c r="G76" s="40">
        <v>0</v>
      </c>
      <c r="H76" s="40">
        <f t="shared" si="2"/>
        <v>36.467131915234667</v>
      </c>
      <c r="I76" s="40">
        <f t="shared" si="2"/>
        <v>1.2003422651329401</v>
      </c>
      <c r="J76" s="41">
        <f t="shared" si="2"/>
        <v>0</v>
      </c>
      <c r="K76" s="42">
        <v>0</v>
      </c>
    </row>
    <row r="77" spans="1:11" ht="22.5" x14ac:dyDescent="0.2">
      <c r="A77" s="43" t="s">
        <v>98</v>
      </c>
      <c r="B77" s="44" t="s">
        <v>99</v>
      </c>
      <c r="C77" s="45">
        <f>C78+C79</f>
        <v>177871975</v>
      </c>
      <c r="D77" s="45">
        <v>1290680</v>
      </c>
      <c r="E77" s="45">
        <v>1290680</v>
      </c>
      <c r="F77" s="45">
        <v>0</v>
      </c>
      <c r="G77" s="45">
        <v>0</v>
      </c>
      <c r="H77" s="45">
        <f t="shared" ref="H77:K142" si="14">D77/C77*100</f>
        <v>0.72562302183916261</v>
      </c>
      <c r="I77" s="45">
        <f t="shared" si="14"/>
        <v>100</v>
      </c>
      <c r="J77" s="46">
        <f t="shared" si="14"/>
        <v>0</v>
      </c>
      <c r="K77" s="47">
        <v>0</v>
      </c>
    </row>
    <row r="78" spans="1:11" ht="22.5" x14ac:dyDescent="0.2">
      <c r="A78" s="32" t="s">
        <v>100</v>
      </c>
      <c r="B78" s="33" t="s">
        <v>101</v>
      </c>
      <c r="C78" s="35">
        <v>176569523</v>
      </c>
      <c r="D78" s="35">
        <v>0</v>
      </c>
      <c r="E78" s="35">
        <v>0</v>
      </c>
      <c r="F78" s="35">
        <v>0</v>
      </c>
      <c r="G78" s="35">
        <v>0</v>
      </c>
      <c r="H78" s="35">
        <f t="shared" si="14"/>
        <v>0</v>
      </c>
      <c r="I78" s="36">
        <v>0</v>
      </c>
      <c r="J78" s="36">
        <v>0</v>
      </c>
      <c r="K78" s="37">
        <v>0</v>
      </c>
    </row>
    <row r="79" spans="1:11" ht="45" x14ac:dyDescent="0.2">
      <c r="A79" s="32" t="s">
        <v>102</v>
      </c>
      <c r="B79" s="33" t="s">
        <v>103</v>
      </c>
      <c r="C79" s="35">
        <v>1302452</v>
      </c>
      <c r="D79" s="35">
        <v>1290680</v>
      </c>
      <c r="E79" s="35">
        <v>1290680</v>
      </c>
      <c r="F79" s="35">
        <v>0</v>
      </c>
      <c r="G79" s="35">
        <v>0</v>
      </c>
      <c r="H79" s="35">
        <f t="shared" si="14"/>
        <v>99.096166307856265</v>
      </c>
      <c r="I79" s="35">
        <f t="shared" si="14"/>
        <v>100</v>
      </c>
      <c r="J79" s="36">
        <f t="shared" si="14"/>
        <v>0</v>
      </c>
      <c r="K79" s="37">
        <v>0</v>
      </c>
    </row>
    <row r="80" spans="1:11" ht="22.5" x14ac:dyDescent="0.2">
      <c r="A80" s="43" t="s">
        <v>104</v>
      </c>
      <c r="B80" s="44" t="s">
        <v>105</v>
      </c>
      <c r="C80" s="45">
        <f>C81</f>
        <v>116985318</v>
      </c>
      <c r="D80" s="45">
        <v>106235318</v>
      </c>
      <c r="E80" s="45">
        <v>0</v>
      </c>
      <c r="F80" s="45">
        <v>0</v>
      </c>
      <c r="G80" s="45">
        <v>0</v>
      </c>
      <c r="H80" s="45">
        <f t="shared" si="14"/>
        <v>90.810812686768088</v>
      </c>
      <c r="I80" s="45">
        <f t="shared" si="14"/>
        <v>0</v>
      </c>
      <c r="J80" s="46">
        <v>0</v>
      </c>
      <c r="K80" s="47">
        <v>0</v>
      </c>
    </row>
    <row r="81" spans="1:11" ht="33.75" x14ac:dyDescent="0.2">
      <c r="A81" s="32" t="s">
        <v>106</v>
      </c>
      <c r="B81" s="33" t="s">
        <v>107</v>
      </c>
      <c r="C81" s="35">
        <v>116985318</v>
      </c>
      <c r="D81" s="35">
        <v>106235318</v>
      </c>
      <c r="E81" s="35">
        <v>0</v>
      </c>
      <c r="F81" s="35">
        <v>0</v>
      </c>
      <c r="G81" s="35">
        <v>0</v>
      </c>
      <c r="H81" s="35">
        <f t="shared" si="14"/>
        <v>90.810812686768088</v>
      </c>
      <c r="I81" s="35">
        <f t="shared" si="14"/>
        <v>0</v>
      </c>
      <c r="J81" s="36">
        <v>0</v>
      </c>
      <c r="K81" s="37">
        <v>0</v>
      </c>
    </row>
    <row r="82" spans="1:11" ht="22.5" x14ac:dyDescent="0.2">
      <c r="A82" s="38" t="s">
        <v>108</v>
      </c>
      <c r="B82" s="39" t="s">
        <v>109</v>
      </c>
      <c r="C82" s="40">
        <f>C83</f>
        <v>3100000000</v>
      </c>
      <c r="D82" s="40">
        <v>2000000000</v>
      </c>
      <c r="E82" s="40">
        <v>1350000000</v>
      </c>
      <c r="F82" s="40">
        <v>1100000000</v>
      </c>
      <c r="G82" s="40">
        <v>1100000000</v>
      </c>
      <c r="H82" s="40">
        <f t="shared" si="14"/>
        <v>64.516129032258064</v>
      </c>
      <c r="I82" s="40">
        <f t="shared" si="14"/>
        <v>67.5</v>
      </c>
      <c r="J82" s="41">
        <f t="shared" si="14"/>
        <v>81.481481481481481</v>
      </c>
      <c r="K82" s="42">
        <f t="shared" si="14"/>
        <v>100</v>
      </c>
    </row>
    <row r="83" spans="1:11" ht="33.75" x14ac:dyDescent="0.2">
      <c r="A83" s="38" t="s">
        <v>110</v>
      </c>
      <c r="B83" s="39" t="s">
        <v>111</v>
      </c>
      <c r="C83" s="40">
        <f>C84+C86</f>
        <v>3100000000</v>
      </c>
      <c r="D83" s="40">
        <v>2000000000</v>
      </c>
      <c r="E83" s="40">
        <v>1350000000</v>
      </c>
      <c r="F83" s="40">
        <v>1100000000</v>
      </c>
      <c r="G83" s="40">
        <v>1100000000</v>
      </c>
      <c r="H83" s="40">
        <f t="shared" si="14"/>
        <v>64.516129032258064</v>
      </c>
      <c r="I83" s="40">
        <f t="shared" si="14"/>
        <v>67.5</v>
      </c>
      <c r="J83" s="41">
        <f t="shared" si="14"/>
        <v>81.481481481481481</v>
      </c>
      <c r="K83" s="42">
        <f t="shared" si="14"/>
        <v>100</v>
      </c>
    </row>
    <row r="84" spans="1:11" ht="22.5" x14ac:dyDescent="0.2">
      <c r="A84" s="43" t="s">
        <v>112</v>
      </c>
      <c r="B84" s="44" t="s">
        <v>113</v>
      </c>
      <c r="C84" s="45">
        <f>C85</f>
        <v>900000000</v>
      </c>
      <c r="D84" s="45">
        <v>900000000</v>
      </c>
      <c r="E84" s="45">
        <v>250000000</v>
      </c>
      <c r="F84" s="45">
        <v>0</v>
      </c>
      <c r="G84" s="45">
        <v>0</v>
      </c>
      <c r="H84" s="45">
        <f t="shared" si="14"/>
        <v>100</v>
      </c>
      <c r="I84" s="45">
        <f t="shared" si="14"/>
        <v>27.777777777777779</v>
      </c>
      <c r="J84" s="46">
        <f t="shared" si="14"/>
        <v>0</v>
      </c>
      <c r="K84" s="47">
        <v>0</v>
      </c>
    </row>
    <row r="85" spans="1:11" ht="23.25" thickBot="1" x14ac:dyDescent="0.25">
      <c r="A85" s="48" t="s">
        <v>114</v>
      </c>
      <c r="B85" s="49" t="s">
        <v>115</v>
      </c>
      <c r="C85" s="50">
        <v>900000000</v>
      </c>
      <c r="D85" s="50">
        <v>900000000</v>
      </c>
      <c r="E85" s="50">
        <v>250000000</v>
      </c>
      <c r="F85" s="50">
        <v>0</v>
      </c>
      <c r="G85" s="50">
        <v>0</v>
      </c>
      <c r="H85" s="50">
        <f t="shared" si="14"/>
        <v>100</v>
      </c>
      <c r="I85" s="50">
        <f t="shared" si="14"/>
        <v>27.777777777777779</v>
      </c>
      <c r="J85" s="51">
        <f t="shared" si="14"/>
        <v>0</v>
      </c>
      <c r="K85" s="52">
        <v>0</v>
      </c>
    </row>
    <row r="86" spans="1:11" ht="33.75" x14ac:dyDescent="0.2">
      <c r="A86" s="63" t="s">
        <v>116</v>
      </c>
      <c r="B86" s="64" t="s">
        <v>117</v>
      </c>
      <c r="C86" s="65">
        <f>C87</f>
        <v>2200000000</v>
      </c>
      <c r="D86" s="65">
        <v>1100000000</v>
      </c>
      <c r="E86" s="65">
        <v>1100000000</v>
      </c>
      <c r="F86" s="65">
        <v>1100000000</v>
      </c>
      <c r="G86" s="65">
        <v>1100000000</v>
      </c>
      <c r="H86" s="65">
        <f t="shared" si="14"/>
        <v>50</v>
      </c>
      <c r="I86" s="65">
        <f t="shared" si="14"/>
        <v>100</v>
      </c>
      <c r="J86" s="66">
        <f t="shared" si="14"/>
        <v>100</v>
      </c>
      <c r="K86" s="67">
        <f t="shared" si="14"/>
        <v>100</v>
      </c>
    </row>
    <row r="87" spans="1:11" ht="22.5" x14ac:dyDescent="0.2">
      <c r="A87" s="32" t="s">
        <v>118</v>
      </c>
      <c r="B87" s="33" t="s">
        <v>119</v>
      </c>
      <c r="C87" s="35">
        <v>2200000000</v>
      </c>
      <c r="D87" s="35">
        <v>1100000000</v>
      </c>
      <c r="E87" s="35">
        <v>1100000000</v>
      </c>
      <c r="F87" s="35">
        <v>1100000000</v>
      </c>
      <c r="G87" s="35">
        <v>1100000000</v>
      </c>
      <c r="H87" s="35">
        <f t="shared" si="14"/>
        <v>50</v>
      </c>
      <c r="I87" s="35">
        <f t="shared" si="14"/>
        <v>100</v>
      </c>
      <c r="J87" s="36">
        <f t="shared" si="14"/>
        <v>100</v>
      </c>
      <c r="K87" s="37">
        <f t="shared" si="14"/>
        <v>100</v>
      </c>
    </row>
    <row r="88" spans="1:11" ht="12" customHeight="1" x14ac:dyDescent="0.2">
      <c r="A88" s="38" t="s">
        <v>120</v>
      </c>
      <c r="B88" s="39" t="s">
        <v>121</v>
      </c>
      <c r="C88" s="40">
        <f>C89+C107</f>
        <v>12866368418</v>
      </c>
      <c r="D88" s="40">
        <v>10004983005</v>
      </c>
      <c r="E88" s="40">
        <v>5985378133</v>
      </c>
      <c r="F88" s="40">
        <v>3575971676</v>
      </c>
      <c r="G88" s="40">
        <v>3026379684</v>
      </c>
      <c r="H88" s="40">
        <f t="shared" si="14"/>
        <v>77.760737761892997</v>
      </c>
      <c r="I88" s="40">
        <f t="shared" si="14"/>
        <v>59.823971015331082</v>
      </c>
      <c r="J88" s="41">
        <f t="shared" si="14"/>
        <v>59.745125479777272</v>
      </c>
      <c r="K88" s="42">
        <f t="shared" si="14"/>
        <v>84.630974688961714</v>
      </c>
    </row>
    <row r="89" spans="1:11" ht="22.5" x14ac:dyDescent="0.2">
      <c r="A89" s="38" t="s">
        <v>122</v>
      </c>
      <c r="B89" s="39" t="s">
        <v>123</v>
      </c>
      <c r="C89" s="40">
        <f>C90+C93+C95</f>
        <v>2741042695</v>
      </c>
      <c r="D89" s="40">
        <v>1188509069</v>
      </c>
      <c r="E89" s="40">
        <v>1068464010</v>
      </c>
      <c r="F89" s="40">
        <v>1068464010</v>
      </c>
      <c r="G89" s="40">
        <v>1068464010</v>
      </c>
      <c r="H89" s="40">
        <f t="shared" si="14"/>
        <v>43.359743033845739</v>
      </c>
      <c r="I89" s="40">
        <f t="shared" si="14"/>
        <v>89.899525200846412</v>
      </c>
      <c r="J89" s="41">
        <f t="shared" si="14"/>
        <v>100</v>
      </c>
      <c r="K89" s="42">
        <f t="shared" si="14"/>
        <v>100</v>
      </c>
    </row>
    <row r="90" spans="1:11" ht="33.75" x14ac:dyDescent="0.2">
      <c r="A90" s="43" t="s">
        <v>124</v>
      </c>
      <c r="B90" s="44" t="s">
        <v>125</v>
      </c>
      <c r="C90" s="45">
        <f>C91+C92</f>
        <v>467051757</v>
      </c>
      <c r="D90" s="45">
        <v>38280860</v>
      </c>
      <c r="E90" s="45">
        <v>38280860</v>
      </c>
      <c r="F90" s="45">
        <v>38280860</v>
      </c>
      <c r="G90" s="45">
        <v>38280860</v>
      </c>
      <c r="H90" s="45">
        <f t="shared" si="14"/>
        <v>8.1962779127282026</v>
      </c>
      <c r="I90" s="45">
        <f t="shared" si="14"/>
        <v>100</v>
      </c>
      <c r="J90" s="46">
        <f t="shared" si="14"/>
        <v>100</v>
      </c>
      <c r="K90" s="47">
        <f t="shared" si="14"/>
        <v>100</v>
      </c>
    </row>
    <row r="91" spans="1:11" ht="22.5" x14ac:dyDescent="0.2">
      <c r="A91" s="32" t="s">
        <v>126</v>
      </c>
      <c r="B91" s="33" t="s">
        <v>9</v>
      </c>
      <c r="C91" s="35">
        <v>428770897</v>
      </c>
      <c r="D91" s="35">
        <v>0</v>
      </c>
      <c r="E91" s="35">
        <v>0</v>
      </c>
      <c r="F91" s="35">
        <v>0</v>
      </c>
      <c r="G91" s="35">
        <v>0</v>
      </c>
      <c r="H91" s="35">
        <f t="shared" si="14"/>
        <v>0</v>
      </c>
      <c r="I91" s="36">
        <v>0</v>
      </c>
      <c r="J91" s="36">
        <v>0</v>
      </c>
      <c r="K91" s="37">
        <v>0</v>
      </c>
    </row>
    <row r="92" spans="1:11" x14ac:dyDescent="0.2">
      <c r="A92" s="32" t="s">
        <v>127</v>
      </c>
      <c r="B92" s="33" t="s">
        <v>128</v>
      </c>
      <c r="C92" s="35">
        <v>38280860</v>
      </c>
      <c r="D92" s="35">
        <v>38280860</v>
      </c>
      <c r="E92" s="35">
        <v>38280860</v>
      </c>
      <c r="F92" s="35">
        <v>38280860</v>
      </c>
      <c r="G92" s="35">
        <v>38280860</v>
      </c>
      <c r="H92" s="35">
        <f t="shared" si="14"/>
        <v>100</v>
      </c>
      <c r="I92" s="35">
        <f t="shared" si="14"/>
        <v>100</v>
      </c>
      <c r="J92" s="36">
        <f t="shared" si="14"/>
        <v>100</v>
      </c>
      <c r="K92" s="37">
        <f t="shared" si="14"/>
        <v>100</v>
      </c>
    </row>
    <row r="93" spans="1:11" ht="22.5" x14ac:dyDescent="0.2">
      <c r="A93" s="43" t="s">
        <v>129</v>
      </c>
      <c r="B93" s="44" t="s">
        <v>130</v>
      </c>
      <c r="C93" s="45">
        <f>C94</f>
        <v>400000000</v>
      </c>
      <c r="D93" s="45">
        <v>140645059</v>
      </c>
      <c r="E93" s="45">
        <v>25500000</v>
      </c>
      <c r="F93" s="45">
        <v>25500000</v>
      </c>
      <c r="G93" s="45">
        <v>25500000</v>
      </c>
      <c r="H93" s="45">
        <f t="shared" si="14"/>
        <v>35.161264750000001</v>
      </c>
      <c r="I93" s="45">
        <f t="shared" si="14"/>
        <v>18.130747131330079</v>
      </c>
      <c r="J93" s="46">
        <f t="shared" si="14"/>
        <v>100</v>
      </c>
      <c r="K93" s="47">
        <f t="shared" si="14"/>
        <v>100</v>
      </c>
    </row>
    <row r="94" spans="1:11" x14ac:dyDescent="0.2">
      <c r="A94" s="32" t="s">
        <v>131</v>
      </c>
      <c r="B94" s="33" t="s">
        <v>45</v>
      </c>
      <c r="C94" s="35">
        <v>400000000</v>
      </c>
      <c r="D94" s="35">
        <v>140645059</v>
      </c>
      <c r="E94" s="35">
        <v>25500000</v>
      </c>
      <c r="F94" s="35">
        <v>25500000</v>
      </c>
      <c r="G94" s="35">
        <v>25500000</v>
      </c>
      <c r="H94" s="35">
        <f t="shared" si="14"/>
        <v>35.161264750000001</v>
      </c>
      <c r="I94" s="35">
        <f t="shared" si="14"/>
        <v>18.130747131330079</v>
      </c>
      <c r="J94" s="36">
        <f t="shared" si="14"/>
        <v>100</v>
      </c>
      <c r="K94" s="37">
        <f t="shared" si="14"/>
        <v>100</v>
      </c>
    </row>
    <row r="95" spans="1:11" x14ac:dyDescent="0.2">
      <c r="A95" s="43" t="s">
        <v>132</v>
      </c>
      <c r="B95" s="44" t="s">
        <v>133</v>
      </c>
      <c r="C95" s="45">
        <f>C96+C97+C98+C99+C100+C101+C102+C103+C104+C105+C106</f>
        <v>1873990938</v>
      </c>
      <c r="D95" s="45">
        <v>1009583150</v>
      </c>
      <c r="E95" s="45">
        <v>1004683150</v>
      </c>
      <c r="F95" s="45">
        <v>1004683150</v>
      </c>
      <c r="G95" s="45">
        <v>1004683150</v>
      </c>
      <c r="H95" s="45">
        <f t="shared" si="14"/>
        <v>53.873427535218951</v>
      </c>
      <c r="I95" s="45">
        <f t="shared" si="14"/>
        <v>99.514651170634139</v>
      </c>
      <c r="J95" s="46">
        <f t="shared" si="14"/>
        <v>100</v>
      </c>
      <c r="K95" s="47">
        <f t="shared" si="14"/>
        <v>100</v>
      </c>
    </row>
    <row r="96" spans="1:11" x14ac:dyDescent="0.2">
      <c r="A96" s="32" t="s">
        <v>134</v>
      </c>
      <c r="B96" s="33" t="s">
        <v>135</v>
      </c>
      <c r="C96" s="35">
        <v>36838000</v>
      </c>
      <c r="D96" s="35">
        <v>10748946</v>
      </c>
      <c r="E96" s="35">
        <v>10748946</v>
      </c>
      <c r="F96" s="35">
        <v>10748946</v>
      </c>
      <c r="G96" s="35">
        <v>10748946</v>
      </c>
      <c r="H96" s="35">
        <f t="shared" si="14"/>
        <v>29.178961941473482</v>
      </c>
      <c r="I96" s="35">
        <f t="shared" si="14"/>
        <v>100</v>
      </c>
      <c r="J96" s="36">
        <f t="shared" si="14"/>
        <v>100</v>
      </c>
      <c r="K96" s="37">
        <f t="shared" si="14"/>
        <v>100</v>
      </c>
    </row>
    <row r="97" spans="1:11" x14ac:dyDescent="0.2">
      <c r="A97" s="32" t="s">
        <v>136</v>
      </c>
      <c r="B97" s="33" t="s">
        <v>137</v>
      </c>
      <c r="C97" s="35">
        <v>291854905</v>
      </c>
      <c r="D97" s="35">
        <v>257942068</v>
      </c>
      <c r="E97" s="35">
        <v>257942068</v>
      </c>
      <c r="F97" s="35">
        <v>257942068</v>
      </c>
      <c r="G97" s="35">
        <v>257942068</v>
      </c>
      <c r="H97" s="35">
        <f t="shared" si="14"/>
        <v>88.380240859751865</v>
      </c>
      <c r="I97" s="35">
        <f t="shared" si="14"/>
        <v>100</v>
      </c>
      <c r="J97" s="36">
        <f t="shared" si="14"/>
        <v>100</v>
      </c>
      <c r="K97" s="37">
        <f t="shared" si="14"/>
        <v>100</v>
      </c>
    </row>
    <row r="98" spans="1:11" x14ac:dyDescent="0.2">
      <c r="A98" s="32" t="s">
        <v>138</v>
      </c>
      <c r="B98" s="33" t="s">
        <v>139</v>
      </c>
      <c r="C98" s="35">
        <v>20000000</v>
      </c>
      <c r="D98" s="35">
        <v>3714925</v>
      </c>
      <c r="E98" s="35">
        <v>3714925</v>
      </c>
      <c r="F98" s="35">
        <v>3714925</v>
      </c>
      <c r="G98" s="35">
        <v>3714925</v>
      </c>
      <c r="H98" s="35">
        <f t="shared" si="14"/>
        <v>18.574625000000001</v>
      </c>
      <c r="I98" s="35">
        <f t="shared" si="14"/>
        <v>100</v>
      </c>
      <c r="J98" s="36">
        <f t="shared" si="14"/>
        <v>100</v>
      </c>
      <c r="K98" s="37">
        <f t="shared" si="14"/>
        <v>100</v>
      </c>
    </row>
    <row r="99" spans="1:11" x14ac:dyDescent="0.2">
      <c r="A99" s="32" t="s">
        <v>140</v>
      </c>
      <c r="B99" s="33" t="s">
        <v>141</v>
      </c>
      <c r="C99" s="35">
        <v>255082489</v>
      </c>
      <c r="D99" s="35">
        <v>0</v>
      </c>
      <c r="E99" s="35">
        <v>0</v>
      </c>
      <c r="F99" s="35">
        <v>0</v>
      </c>
      <c r="G99" s="35">
        <v>0</v>
      </c>
      <c r="H99" s="35">
        <f t="shared" si="14"/>
        <v>0</v>
      </c>
      <c r="I99" s="36">
        <v>0</v>
      </c>
      <c r="J99" s="36">
        <v>0</v>
      </c>
      <c r="K99" s="37">
        <v>0</v>
      </c>
    </row>
    <row r="100" spans="1:11" x14ac:dyDescent="0.2">
      <c r="A100" s="32" t="s">
        <v>142</v>
      </c>
      <c r="B100" s="33" t="s">
        <v>143</v>
      </c>
      <c r="C100" s="35">
        <v>133287525</v>
      </c>
      <c r="D100" s="35">
        <v>0</v>
      </c>
      <c r="E100" s="35">
        <v>0</v>
      </c>
      <c r="F100" s="35">
        <v>0</v>
      </c>
      <c r="G100" s="35">
        <v>0</v>
      </c>
      <c r="H100" s="35">
        <f t="shared" si="14"/>
        <v>0</v>
      </c>
      <c r="I100" s="36">
        <v>0</v>
      </c>
      <c r="J100" s="36">
        <v>0</v>
      </c>
      <c r="K100" s="37">
        <v>0</v>
      </c>
    </row>
    <row r="101" spans="1:11" ht="22.5" x14ac:dyDescent="0.2">
      <c r="A101" s="32" t="s">
        <v>144</v>
      </c>
      <c r="B101" s="33" t="s">
        <v>145</v>
      </c>
      <c r="C101" s="35">
        <v>100000000</v>
      </c>
      <c r="D101" s="35">
        <v>7866892</v>
      </c>
      <c r="E101" s="35">
        <v>2966892</v>
      </c>
      <c r="F101" s="35">
        <v>2966892</v>
      </c>
      <c r="G101" s="35">
        <v>2966892</v>
      </c>
      <c r="H101" s="35">
        <f t="shared" si="14"/>
        <v>7.866892</v>
      </c>
      <c r="I101" s="35">
        <f t="shared" si="14"/>
        <v>37.713648541253647</v>
      </c>
      <c r="J101" s="36">
        <f t="shared" si="14"/>
        <v>100</v>
      </c>
      <c r="K101" s="37">
        <f t="shared" si="14"/>
        <v>100</v>
      </c>
    </row>
    <row r="102" spans="1:11" ht="22.5" x14ac:dyDescent="0.2">
      <c r="A102" s="32" t="s">
        <v>146</v>
      </c>
      <c r="B102" s="33" t="s">
        <v>147</v>
      </c>
      <c r="C102" s="35">
        <v>248683237</v>
      </c>
      <c r="D102" s="35">
        <v>248683237</v>
      </c>
      <c r="E102" s="35">
        <v>248683237</v>
      </c>
      <c r="F102" s="35">
        <v>248683237</v>
      </c>
      <c r="G102" s="35">
        <v>248683237</v>
      </c>
      <c r="H102" s="35">
        <f t="shared" si="14"/>
        <v>100</v>
      </c>
      <c r="I102" s="35">
        <f t="shared" si="14"/>
        <v>100</v>
      </c>
      <c r="J102" s="36">
        <f t="shared" si="14"/>
        <v>100</v>
      </c>
      <c r="K102" s="37">
        <f t="shared" si="14"/>
        <v>100</v>
      </c>
    </row>
    <row r="103" spans="1:11" x14ac:dyDescent="0.2">
      <c r="A103" s="32" t="s">
        <v>148</v>
      </c>
      <c r="B103" s="33" t="s">
        <v>149</v>
      </c>
      <c r="C103" s="35">
        <v>444899756</v>
      </c>
      <c r="D103" s="35">
        <v>441397206</v>
      </c>
      <c r="E103" s="35">
        <v>441397206</v>
      </c>
      <c r="F103" s="35">
        <v>441397206</v>
      </c>
      <c r="G103" s="35">
        <v>441397206</v>
      </c>
      <c r="H103" s="35">
        <f t="shared" si="14"/>
        <v>99.21273276670442</v>
      </c>
      <c r="I103" s="35">
        <f t="shared" si="14"/>
        <v>100</v>
      </c>
      <c r="J103" s="36">
        <f t="shared" si="14"/>
        <v>100</v>
      </c>
      <c r="K103" s="37">
        <f t="shared" si="14"/>
        <v>100</v>
      </c>
    </row>
    <row r="104" spans="1:11" ht="16.5" customHeight="1" x14ac:dyDescent="0.2">
      <c r="A104" s="32" t="s">
        <v>150</v>
      </c>
      <c r="B104" s="33" t="s">
        <v>151</v>
      </c>
      <c r="C104" s="35">
        <v>40000000</v>
      </c>
      <c r="D104" s="35">
        <v>39229876</v>
      </c>
      <c r="E104" s="35">
        <v>39229876</v>
      </c>
      <c r="F104" s="35">
        <v>39229876</v>
      </c>
      <c r="G104" s="35">
        <v>39229876</v>
      </c>
      <c r="H104" s="35">
        <f t="shared" si="14"/>
        <v>98.074690000000004</v>
      </c>
      <c r="I104" s="35">
        <f t="shared" si="14"/>
        <v>100</v>
      </c>
      <c r="J104" s="36">
        <f t="shared" si="14"/>
        <v>100</v>
      </c>
      <c r="K104" s="37">
        <f t="shared" si="14"/>
        <v>100</v>
      </c>
    </row>
    <row r="105" spans="1:11" ht="22.5" x14ac:dyDescent="0.2">
      <c r="A105" s="32" t="s">
        <v>152</v>
      </c>
      <c r="B105" s="33" t="s">
        <v>153</v>
      </c>
      <c r="C105" s="35">
        <v>31720835</v>
      </c>
      <c r="D105" s="35">
        <v>0</v>
      </c>
      <c r="E105" s="35">
        <v>0</v>
      </c>
      <c r="F105" s="35">
        <v>0</v>
      </c>
      <c r="G105" s="35">
        <v>0</v>
      </c>
      <c r="H105" s="35">
        <f t="shared" si="14"/>
        <v>0</v>
      </c>
      <c r="I105" s="36">
        <v>0</v>
      </c>
      <c r="J105" s="36">
        <v>0</v>
      </c>
      <c r="K105" s="37">
        <v>0</v>
      </c>
    </row>
    <row r="106" spans="1:11" ht="15" customHeight="1" x14ac:dyDescent="0.2">
      <c r="A106" s="32" t="s">
        <v>154</v>
      </c>
      <c r="B106" s="33" t="s">
        <v>155</v>
      </c>
      <c r="C106" s="35">
        <v>271624191</v>
      </c>
      <c r="D106" s="35">
        <v>0</v>
      </c>
      <c r="E106" s="35">
        <v>0</v>
      </c>
      <c r="F106" s="35">
        <v>0</v>
      </c>
      <c r="G106" s="35">
        <v>0</v>
      </c>
      <c r="H106" s="35">
        <f t="shared" si="14"/>
        <v>0</v>
      </c>
      <c r="I106" s="36">
        <v>0</v>
      </c>
      <c r="J106" s="36">
        <v>0</v>
      </c>
      <c r="K106" s="37">
        <v>0</v>
      </c>
    </row>
    <row r="107" spans="1:11" ht="22.5" x14ac:dyDescent="0.2">
      <c r="A107" s="38" t="s">
        <v>156</v>
      </c>
      <c r="B107" s="39" t="s">
        <v>157</v>
      </c>
      <c r="C107" s="40">
        <f>C108+C117+C121+C130</f>
        <v>10125325723</v>
      </c>
      <c r="D107" s="40">
        <v>8816473936</v>
      </c>
      <c r="E107" s="40">
        <v>4916914123</v>
      </c>
      <c r="F107" s="40">
        <v>2507507666</v>
      </c>
      <c r="G107" s="40">
        <v>1957915674</v>
      </c>
      <c r="H107" s="40">
        <f t="shared" si="14"/>
        <v>87.073484618604397</v>
      </c>
      <c r="I107" s="40">
        <f t="shared" si="14"/>
        <v>55.769621264607117</v>
      </c>
      <c r="J107" s="41">
        <f t="shared" si="14"/>
        <v>50.997589204793194</v>
      </c>
      <c r="K107" s="42">
        <f t="shared" si="14"/>
        <v>78.0821411056057</v>
      </c>
    </row>
    <row r="108" spans="1:11" ht="22.5" x14ac:dyDescent="0.2">
      <c r="A108" s="43" t="s">
        <v>158</v>
      </c>
      <c r="B108" s="44" t="s">
        <v>159</v>
      </c>
      <c r="C108" s="45">
        <f>C109+C110+C111+C112+C113+C114+C115+C116</f>
        <v>7374113303</v>
      </c>
      <c r="D108" s="45">
        <v>7032265770</v>
      </c>
      <c r="E108" s="45">
        <v>3869414917</v>
      </c>
      <c r="F108" s="45">
        <v>2063198800</v>
      </c>
      <c r="G108" s="45">
        <v>1513606808</v>
      </c>
      <c r="H108" s="45">
        <f t="shared" si="14"/>
        <v>95.36422185348134</v>
      </c>
      <c r="I108" s="45">
        <f t="shared" si="14"/>
        <v>55.023729812759903</v>
      </c>
      <c r="J108" s="46">
        <f t="shared" si="14"/>
        <v>53.320691739091671</v>
      </c>
      <c r="K108" s="47">
        <f t="shared" si="14"/>
        <v>73.362140768984546</v>
      </c>
    </row>
    <row r="109" spans="1:11" ht="22.5" x14ac:dyDescent="0.2">
      <c r="A109" s="32" t="s">
        <v>160</v>
      </c>
      <c r="B109" s="33" t="s">
        <v>161</v>
      </c>
      <c r="C109" s="35">
        <v>619000000</v>
      </c>
      <c r="D109" s="35">
        <v>562569017</v>
      </c>
      <c r="E109" s="35">
        <v>522569017</v>
      </c>
      <c r="F109" s="35">
        <v>56000000</v>
      </c>
      <c r="G109" s="35">
        <v>56000000</v>
      </c>
      <c r="H109" s="35">
        <f t="shared" si="14"/>
        <v>90.88352455573505</v>
      </c>
      <c r="I109" s="35">
        <f t="shared" si="14"/>
        <v>92.889761293057489</v>
      </c>
      <c r="J109" s="36">
        <f t="shared" si="14"/>
        <v>10.716287835334869</v>
      </c>
      <c r="K109" s="37">
        <f t="shared" si="14"/>
        <v>100</v>
      </c>
    </row>
    <row r="110" spans="1:11" x14ac:dyDescent="0.2">
      <c r="A110" s="32" t="s">
        <v>162</v>
      </c>
      <c r="B110" s="33" t="s">
        <v>163</v>
      </c>
      <c r="C110" s="35">
        <v>260000000</v>
      </c>
      <c r="D110" s="35">
        <v>190000000</v>
      </c>
      <c r="E110" s="35">
        <v>110000000</v>
      </c>
      <c r="F110" s="35">
        <v>38564461</v>
      </c>
      <c r="G110" s="35">
        <v>38564461</v>
      </c>
      <c r="H110" s="35">
        <f t="shared" si="14"/>
        <v>73.076923076923066</v>
      </c>
      <c r="I110" s="35">
        <f t="shared" si="14"/>
        <v>57.894736842105267</v>
      </c>
      <c r="J110" s="36">
        <f t="shared" si="14"/>
        <v>35.058600909090906</v>
      </c>
      <c r="K110" s="37">
        <f t="shared" si="14"/>
        <v>100</v>
      </c>
    </row>
    <row r="111" spans="1:11" x14ac:dyDescent="0.2">
      <c r="A111" s="32" t="s">
        <v>164</v>
      </c>
      <c r="B111" s="33" t="s">
        <v>165</v>
      </c>
      <c r="C111" s="35">
        <v>2762524725</v>
      </c>
      <c r="D111" s="35">
        <v>2756020660</v>
      </c>
      <c r="E111" s="35">
        <v>1076740553</v>
      </c>
      <c r="F111" s="35">
        <v>804788825</v>
      </c>
      <c r="G111" s="35">
        <v>593416268</v>
      </c>
      <c r="H111" s="35">
        <f t="shared" si="14"/>
        <v>99.764560840265432</v>
      </c>
      <c r="I111" s="35">
        <f t="shared" si="14"/>
        <v>39.068667685531793</v>
      </c>
      <c r="J111" s="36">
        <f t="shared" si="14"/>
        <v>74.743058832297919</v>
      </c>
      <c r="K111" s="37">
        <f t="shared" si="14"/>
        <v>73.735649597271674</v>
      </c>
    </row>
    <row r="112" spans="1:11" ht="15" customHeight="1" thickBot="1" x14ac:dyDescent="0.25">
      <c r="A112" s="48" t="s">
        <v>166</v>
      </c>
      <c r="B112" s="49" t="s">
        <v>167</v>
      </c>
      <c r="C112" s="50">
        <v>3150000000</v>
      </c>
      <c r="D112" s="50">
        <v>3130000000</v>
      </c>
      <c r="E112" s="50">
        <v>1842560854</v>
      </c>
      <c r="F112" s="50">
        <v>1145816804</v>
      </c>
      <c r="G112" s="50">
        <v>807597369</v>
      </c>
      <c r="H112" s="50">
        <f t="shared" si="14"/>
        <v>99.365079365079367</v>
      </c>
      <c r="I112" s="50">
        <f t="shared" si="14"/>
        <v>58.867758913738022</v>
      </c>
      <c r="J112" s="51">
        <f t="shared" si="14"/>
        <v>62.18610373234381</v>
      </c>
      <c r="K112" s="52">
        <f t="shared" si="14"/>
        <v>70.482241679534667</v>
      </c>
    </row>
    <row r="113" spans="1:11" x14ac:dyDescent="0.2">
      <c r="A113" s="53" t="s">
        <v>168</v>
      </c>
      <c r="B113" s="54" t="s">
        <v>169</v>
      </c>
      <c r="C113" s="55">
        <v>184476709</v>
      </c>
      <c r="D113" s="55">
        <v>184476709</v>
      </c>
      <c r="E113" s="55">
        <v>108345109</v>
      </c>
      <c r="F113" s="55">
        <v>1528710</v>
      </c>
      <c r="G113" s="55">
        <v>1528710</v>
      </c>
      <c r="H113" s="55">
        <f t="shared" si="14"/>
        <v>100</v>
      </c>
      <c r="I113" s="55">
        <f t="shared" si="14"/>
        <v>58.731050433038675</v>
      </c>
      <c r="J113" s="56">
        <f t="shared" si="14"/>
        <v>1.4109635535093696</v>
      </c>
      <c r="K113" s="57">
        <f t="shared" si="14"/>
        <v>100</v>
      </c>
    </row>
    <row r="114" spans="1:11" x14ac:dyDescent="0.2">
      <c r="A114" s="32" t="s">
        <v>170</v>
      </c>
      <c r="B114" s="33" t="s">
        <v>171</v>
      </c>
      <c r="C114" s="35">
        <v>200000000</v>
      </c>
      <c r="D114" s="35">
        <v>133199384</v>
      </c>
      <c r="E114" s="35">
        <v>133199384</v>
      </c>
      <c r="F114" s="35">
        <v>16500000</v>
      </c>
      <c r="G114" s="35">
        <v>16500000</v>
      </c>
      <c r="H114" s="35">
        <f t="shared" si="14"/>
        <v>66.599692000000005</v>
      </c>
      <c r="I114" s="35">
        <f t="shared" si="14"/>
        <v>100</v>
      </c>
      <c r="J114" s="36">
        <f t="shared" si="14"/>
        <v>12.387444674669066</v>
      </c>
      <c r="K114" s="37">
        <f t="shared" si="14"/>
        <v>100</v>
      </c>
    </row>
    <row r="115" spans="1:11" ht="22.5" x14ac:dyDescent="0.2">
      <c r="A115" s="32" t="s">
        <v>172</v>
      </c>
      <c r="B115" s="33" t="s">
        <v>173</v>
      </c>
      <c r="C115" s="35">
        <v>26000000</v>
      </c>
      <c r="D115" s="35">
        <v>26000000</v>
      </c>
      <c r="E115" s="35">
        <v>26000000</v>
      </c>
      <c r="F115" s="35">
        <v>0</v>
      </c>
      <c r="G115" s="35">
        <v>0</v>
      </c>
      <c r="H115" s="35">
        <f t="shared" si="14"/>
        <v>100</v>
      </c>
      <c r="I115" s="35">
        <f t="shared" si="14"/>
        <v>100</v>
      </c>
      <c r="J115" s="36">
        <f t="shared" si="14"/>
        <v>0</v>
      </c>
      <c r="K115" s="37" t="e">
        <f t="shared" si="14"/>
        <v>#DIV/0!</v>
      </c>
    </row>
    <row r="116" spans="1:11" x14ac:dyDescent="0.2">
      <c r="A116" s="32" t="s">
        <v>174</v>
      </c>
      <c r="B116" s="33" t="s">
        <v>79</v>
      </c>
      <c r="C116" s="35">
        <v>172111869</v>
      </c>
      <c r="D116" s="35">
        <v>50000000</v>
      </c>
      <c r="E116" s="35">
        <v>50000000</v>
      </c>
      <c r="F116" s="35">
        <v>0</v>
      </c>
      <c r="G116" s="35">
        <v>0</v>
      </c>
      <c r="H116" s="35">
        <f t="shared" si="14"/>
        <v>29.050872720462991</v>
      </c>
      <c r="I116" s="35">
        <f t="shared" si="14"/>
        <v>100</v>
      </c>
      <c r="J116" s="36">
        <f t="shared" si="14"/>
        <v>0</v>
      </c>
      <c r="K116" s="37" t="e">
        <f t="shared" si="14"/>
        <v>#DIV/0!</v>
      </c>
    </row>
    <row r="117" spans="1:11" ht="22.5" x14ac:dyDescent="0.2">
      <c r="A117" s="43" t="s">
        <v>175</v>
      </c>
      <c r="B117" s="44" t="s">
        <v>176</v>
      </c>
      <c r="C117" s="45">
        <f>C118+C119+C120</f>
        <v>1400000000</v>
      </c>
      <c r="D117" s="45">
        <v>1260954893</v>
      </c>
      <c r="E117" s="45">
        <v>678963262</v>
      </c>
      <c r="F117" s="45">
        <v>184343822</v>
      </c>
      <c r="G117" s="45">
        <v>184343822</v>
      </c>
      <c r="H117" s="45">
        <f t="shared" si="14"/>
        <v>90.068206642857135</v>
      </c>
      <c r="I117" s="45">
        <f t="shared" si="14"/>
        <v>53.845166529680135</v>
      </c>
      <c r="J117" s="46">
        <f t="shared" si="14"/>
        <v>27.150780066801318</v>
      </c>
      <c r="K117" s="47">
        <f t="shared" si="14"/>
        <v>100</v>
      </c>
    </row>
    <row r="118" spans="1:11" x14ac:dyDescent="0.2">
      <c r="A118" s="32" t="s">
        <v>177</v>
      </c>
      <c r="B118" s="33" t="s">
        <v>83</v>
      </c>
      <c r="C118" s="35">
        <v>1300000000</v>
      </c>
      <c r="D118" s="35">
        <v>1192494338</v>
      </c>
      <c r="E118" s="35">
        <v>676371307</v>
      </c>
      <c r="F118" s="35">
        <v>181751867</v>
      </c>
      <c r="G118" s="35">
        <v>181751867</v>
      </c>
      <c r="H118" s="35">
        <f t="shared" si="14"/>
        <v>91.730333692307696</v>
      </c>
      <c r="I118" s="35">
        <f t="shared" si="14"/>
        <v>56.719037185063769</v>
      </c>
      <c r="J118" s="36">
        <f t="shared" si="14"/>
        <v>26.871611069095806</v>
      </c>
      <c r="K118" s="37">
        <f t="shared" si="14"/>
        <v>100</v>
      </c>
    </row>
    <row r="119" spans="1:11" x14ac:dyDescent="0.2">
      <c r="A119" s="32" t="s">
        <v>178</v>
      </c>
      <c r="B119" s="33" t="s">
        <v>179</v>
      </c>
      <c r="C119" s="35">
        <v>65000000</v>
      </c>
      <c r="D119" s="35">
        <v>55144555</v>
      </c>
      <c r="E119" s="35">
        <v>2591955</v>
      </c>
      <c r="F119" s="35">
        <v>2591955</v>
      </c>
      <c r="G119" s="35">
        <v>2591955</v>
      </c>
      <c r="H119" s="35">
        <f t="shared" si="14"/>
        <v>84.83777692307693</v>
      </c>
      <c r="I119" s="35">
        <f t="shared" si="14"/>
        <v>4.7002918057820944</v>
      </c>
      <c r="J119" s="36">
        <f t="shared" si="14"/>
        <v>100</v>
      </c>
      <c r="K119" s="37">
        <f t="shared" si="14"/>
        <v>100</v>
      </c>
    </row>
    <row r="120" spans="1:11" x14ac:dyDescent="0.2">
      <c r="A120" s="32" t="s">
        <v>180</v>
      </c>
      <c r="B120" s="33" t="s">
        <v>181</v>
      </c>
      <c r="C120" s="35">
        <v>35000000</v>
      </c>
      <c r="D120" s="35">
        <v>13316000</v>
      </c>
      <c r="E120" s="35">
        <v>0</v>
      </c>
      <c r="F120" s="35">
        <v>0</v>
      </c>
      <c r="G120" s="35">
        <v>0</v>
      </c>
      <c r="H120" s="35">
        <f t="shared" si="14"/>
        <v>38.04571428571429</v>
      </c>
      <c r="I120" s="35">
        <f t="shared" si="14"/>
        <v>0</v>
      </c>
      <c r="J120" s="36">
        <v>0</v>
      </c>
      <c r="K120" s="37">
        <v>0</v>
      </c>
    </row>
    <row r="121" spans="1:11" ht="22.5" x14ac:dyDescent="0.2">
      <c r="A121" s="43" t="s">
        <v>182</v>
      </c>
      <c r="B121" s="44" t="s">
        <v>183</v>
      </c>
      <c r="C121" s="45">
        <f>C122+C123+C124+C125+C126+C127+C128+C129</f>
        <v>951212420</v>
      </c>
      <c r="D121" s="45">
        <v>333708273</v>
      </c>
      <c r="E121" s="45">
        <v>243743044</v>
      </c>
      <c r="F121" s="45">
        <v>243743044</v>
      </c>
      <c r="G121" s="45">
        <v>243743044</v>
      </c>
      <c r="H121" s="45">
        <f t="shared" si="14"/>
        <v>35.082413347798806</v>
      </c>
      <c r="I121" s="45">
        <f t="shared" si="14"/>
        <v>73.040755570360105</v>
      </c>
      <c r="J121" s="46">
        <f t="shared" si="14"/>
        <v>100</v>
      </c>
      <c r="K121" s="47">
        <f t="shared" si="14"/>
        <v>100</v>
      </c>
    </row>
    <row r="122" spans="1:11" x14ac:dyDescent="0.2">
      <c r="A122" s="32" t="s">
        <v>184</v>
      </c>
      <c r="B122" s="33" t="s">
        <v>185</v>
      </c>
      <c r="C122" s="35">
        <v>150000000</v>
      </c>
      <c r="D122" s="35">
        <v>9502456</v>
      </c>
      <c r="E122" s="35">
        <v>9502456</v>
      </c>
      <c r="F122" s="35">
        <v>9502456</v>
      </c>
      <c r="G122" s="35">
        <v>9502456</v>
      </c>
      <c r="H122" s="35">
        <f t="shared" si="14"/>
        <v>6.334970666666667</v>
      </c>
      <c r="I122" s="35">
        <f t="shared" si="14"/>
        <v>100</v>
      </c>
      <c r="J122" s="36">
        <f t="shared" si="14"/>
        <v>100</v>
      </c>
      <c r="K122" s="37">
        <f t="shared" si="14"/>
        <v>100</v>
      </c>
    </row>
    <row r="123" spans="1:11" ht="22.5" x14ac:dyDescent="0.2">
      <c r="A123" s="32" t="s">
        <v>186</v>
      </c>
      <c r="B123" s="33" t="s">
        <v>187</v>
      </c>
      <c r="C123" s="35">
        <v>130000000</v>
      </c>
      <c r="D123" s="35">
        <v>47406142</v>
      </c>
      <c r="E123" s="35">
        <v>47406142</v>
      </c>
      <c r="F123" s="35">
        <v>47406142</v>
      </c>
      <c r="G123" s="35">
        <v>47406142</v>
      </c>
      <c r="H123" s="35">
        <f t="shared" si="14"/>
        <v>36.466263076923077</v>
      </c>
      <c r="I123" s="35">
        <f t="shared" si="14"/>
        <v>100</v>
      </c>
      <c r="J123" s="36">
        <f t="shared" si="14"/>
        <v>100</v>
      </c>
      <c r="K123" s="37">
        <f t="shared" si="14"/>
        <v>100</v>
      </c>
    </row>
    <row r="124" spans="1:11" x14ac:dyDescent="0.2">
      <c r="A124" s="32" t="s">
        <v>188</v>
      </c>
      <c r="B124" s="33" t="s">
        <v>189</v>
      </c>
      <c r="C124" s="35">
        <v>25000000</v>
      </c>
      <c r="D124" s="35">
        <v>0</v>
      </c>
      <c r="E124" s="35">
        <v>0</v>
      </c>
      <c r="F124" s="35">
        <v>0</v>
      </c>
      <c r="G124" s="35">
        <v>0</v>
      </c>
      <c r="H124" s="35">
        <f t="shared" si="14"/>
        <v>0</v>
      </c>
      <c r="I124" s="36">
        <v>0</v>
      </c>
      <c r="J124" s="36">
        <v>0</v>
      </c>
      <c r="K124" s="37">
        <v>0</v>
      </c>
    </row>
    <row r="125" spans="1:11" x14ac:dyDescent="0.2">
      <c r="A125" s="32" t="s">
        <v>190</v>
      </c>
      <c r="B125" s="33" t="s">
        <v>191</v>
      </c>
      <c r="C125" s="35">
        <v>348000000</v>
      </c>
      <c r="D125" s="35">
        <v>135799675</v>
      </c>
      <c r="E125" s="35">
        <v>135799675</v>
      </c>
      <c r="F125" s="35">
        <v>135799675</v>
      </c>
      <c r="G125" s="35">
        <v>135799675</v>
      </c>
      <c r="H125" s="35">
        <f t="shared" si="14"/>
        <v>39.022895114942528</v>
      </c>
      <c r="I125" s="35">
        <f t="shared" si="14"/>
        <v>100</v>
      </c>
      <c r="J125" s="36">
        <f t="shared" si="14"/>
        <v>100</v>
      </c>
      <c r="K125" s="37">
        <f t="shared" si="14"/>
        <v>100</v>
      </c>
    </row>
    <row r="126" spans="1:11" ht="22.5" x14ac:dyDescent="0.2">
      <c r="A126" s="32" t="s">
        <v>192</v>
      </c>
      <c r="B126" s="33" t="s">
        <v>193</v>
      </c>
      <c r="C126" s="35">
        <v>140000000</v>
      </c>
      <c r="D126" s="35">
        <v>140000000</v>
      </c>
      <c r="E126" s="35">
        <v>50034771</v>
      </c>
      <c r="F126" s="35">
        <v>50034771</v>
      </c>
      <c r="G126" s="35">
        <v>50034771</v>
      </c>
      <c r="H126" s="35">
        <f t="shared" si="14"/>
        <v>100</v>
      </c>
      <c r="I126" s="35">
        <f t="shared" si="14"/>
        <v>35.739122142857141</v>
      </c>
      <c r="J126" s="36">
        <f t="shared" si="14"/>
        <v>100</v>
      </c>
      <c r="K126" s="37">
        <f t="shared" si="14"/>
        <v>100</v>
      </c>
    </row>
    <row r="127" spans="1:11" ht="22.5" x14ac:dyDescent="0.2">
      <c r="A127" s="32" t="s">
        <v>194</v>
      </c>
      <c r="B127" s="33" t="s">
        <v>195</v>
      </c>
      <c r="C127" s="35">
        <v>20000000</v>
      </c>
      <c r="D127" s="35">
        <v>1000000</v>
      </c>
      <c r="E127" s="35">
        <v>1000000</v>
      </c>
      <c r="F127" s="35">
        <v>1000000</v>
      </c>
      <c r="G127" s="35">
        <v>1000000</v>
      </c>
      <c r="H127" s="35">
        <f t="shared" si="14"/>
        <v>5</v>
      </c>
      <c r="I127" s="35">
        <f t="shared" si="14"/>
        <v>100</v>
      </c>
      <c r="J127" s="36">
        <f t="shared" si="14"/>
        <v>100</v>
      </c>
      <c r="K127" s="37">
        <f t="shared" si="14"/>
        <v>100</v>
      </c>
    </row>
    <row r="128" spans="1:11" ht="22.5" x14ac:dyDescent="0.2">
      <c r="A128" s="32" t="s">
        <v>196</v>
      </c>
      <c r="B128" s="33" t="s">
        <v>197</v>
      </c>
      <c r="C128" s="35">
        <v>58212420</v>
      </c>
      <c r="D128" s="35">
        <v>0</v>
      </c>
      <c r="E128" s="35">
        <v>0</v>
      </c>
      <c r="F128" s="35">
        <v>0</v>
      </c>
      <c r="G128" s="35">
        <v>0</v>
      </c>
      <c r="H128" s="35">
        <f t="shared" si="14"/>
        <v>0</v>
      </c>
      <c r="I128" s="36">
        <v>0</v>
      </c>
      <c r="J128" s="36">
        <v>0</v>
      </c>
      <c r="K128" s="37">
        <v>0</v>
      </c>
    </row>
    <row r="129" spans="1:11" x14ac:dyDescent="0.2">
      <c r="A129" s="32" t="s">
        <v>198</v>
      </c>
      <c r="B129" s="33" t="s">
        <v>199</v>
      </c>
      <c r="C129" s="35">
        <v>80000000</v>
      </c>
      <c r="D129" s="35">
        <v>0</v>
      </c>
      <c r="E129" s="35">
        <v>0</v>
      </c>
      <c r="F129" s="35">
        <v>0</v>
      </c>
      <c r="G129" s="35">
        <v>0</v>
      </c>
      <c r="H129" s="35">
        <f t="shared" si="14"/>
        <v>0</v>
      </c>
      <c r="I129" s="36">
        <v>0</v>
      </c>
      <c r="J129" s="36">
        <v>0</v>
      </c>
      <c r="K129" s="37">
        <v>0</v>
      </c>
    </row>
    <row r="130" spans="1:11" ht="22.5" x14ac:dyDescent="0.2">
      <c r="A130" s="43" t="s">
        <v>200</v>
      </c>
      <c r="B130" s="44" t="s">
        <v>201</v>
      </c>
      <c r="C130" s="45">
        <f>C131+C132+C133</f>
        <v>400000000</v>
      </c>
      <c r="D130" s="45">
        <v>189545000</v>
      </c>
      <c r="E130" s="45">
        <v>124792900</v>
      </c>
      <c r="F130" s="45">
        <v>16222000</v>
      </c>
      <c r="G130" s="45">
        <v>16222000</v>
      </c>
      <c r="H130" s="45">
        <f t="shared" si="14"/>
        <v>47.386250000000004</v>
      </c>
      <c r="I130" s="45">
        <f t="shared" si="14"/>
        <v>65.838138700572429</v>
      </c>
      <c r="J130" s="46">
        <f t="shared" si="14"/>
        <v>12.999136970132113</v>
      </c>
      <c r="K130" s="47">
        <f t="shared" si="14"/>
        <v>100</v>
      </c>
    </row>
    <row r="131" spans="1:11" x14ac:dyDescent="0.2">
      <c r="A131" s="32" t="s">
        <v>202</v>
      </c>
      <c r="B131" s="33" t="s">
        <v>203</v>
      </c>
      <c r="C131" s="35">
        <v>150000000</v>
      </c>
      <c r="D131" s="35">
        <v>38800000</v>
      </c>
      <c r="E131" s="35">
        <v>34997900</v>
      </c>
      <c r="F131" s="35">
        <v>0</v>
      </c>
      <c r="G131" s="35">
        <v>0</v>
      </c>
      <c r="H131" s="35">
        <f t="shared" si="14"/>
        <v>25.866666666666667</v>
      </c>
      <c r="I131" s="35">
        <f t="shared" si="14"/>
        <v>90.200773195876295</v>
      </c>
      <c r="J131" s="36">
        <f t="shared" si="14"/>
        <v>0</v>
      </c>
      <c r="K131" s="37" t="e">
        <f t="shared" si="14"/>
        <v>#DIV/0!</v>
      </c>
    </row>
    <row r="132" spans="1:11" x14ac:dyDescent="0.2">
      <c r="A132" s="32" t="s">
        <v>204</v>
      </c>
      <c r="B132" s="33" t="s">
        <v>205</v>
      </c>
      <c r="C132" s="35">
        <v>30000000</v>
      </c>
      <c r="D132" s="35">
        <v>795000</v>
      </c>
      <c r="E132" s="35">
        <v>795000</v>
      </c>
      <c r="F132" s="35">
        <v>795000</v>
      </c>
      <c r="G132" s="35">
        <v>795000</v>
      </c>
      <c r="H132" s="35">
        <f t="shared" si="14"/>
        <v>2.65</v>
      </c>
      <c r="I132" s="35">
        <f t="shared" si="14"/>
        <v>100</v>
      </c>
      <c r="J132" s="36">
        <f t="shared" si="14"/>
        <v>100</v>
      </c>
      <c r="K132" s="37">
        <f t="shared" si="14"/>
        <v>100</v>
      </c>
    </row>
    <row r="133" spans="1:11" ht="22.5" x14ac:dyDescent="0.2">
      <c r="A133" s="32" t="s">
        <v>206</v>
      </c>
      <c r="B133" s="33" t="s">
        <v>207</v>
      </c>
      <c r="C133" s="35">
        <v>220000000</v>
      </c>
      <c r="D133" s="35">
        <v>149950000</v>
      </c>
      <c r="E133" s="35">
        <v>89000000</v>
      </c>
      <c r="F133" s="35">
        <v>15427000</v>
      </c>
      <c r="G133" s="35">
        <v>15427000</v>
      </c>
      <c r="H133" s="35">
        <f t="shared" si="14"/>
        <v>68.159090909090907</v>
      </c>
      <c r="I133" s="35">
        <f t="shared" si="14"/>
        <v>59.353117705901973</v>
      </c>
      <c r="J133" s="36">
        <f t="shared" si="14"/>
        <v>17.333707865168542</v>
      </c>
      <c r="K133" s="37">
        <f t="shared" si="14"/>
        <v>100</v>
      </c>
    </row>
    <row r="134" spans="1:11" x14ac:dyDescent="0.2">
      <c r="A134" s="32"/>
      <c r="B134" s="33"/>
      <c r="C134" s="35"/>
      <c r="D134" s="35"/>
      <c r="E134" s="35"/>
      <c r="F134" s="35"/>
      <c r="G134" s="35"/>
      <c r="H134" s="35"/>
      <c r="I134" s="35"/>
      <c r="J134" s="36"/>
      <c r="K134" s="37"/>
    </row>
    <row r="135" spans="1:11" x14ac:dyDescent="0.2">
      <c r="A135" s="38">
        <v>3</v>
      </c>
      <c r="B135" s="39" t="s">
        <v>208</v>
      </c>
      <c r="C135" s="40">
        <f>C137+C143</f>
        <v>65001679715</v>
      </c>
      <c r="D135" s="40">
        <v>10490289769</v>
      </c>
      <c r="E135" s="40">
        <v>10490289769</v>
      </c>
      <c r="F135" s="40">
        <v>10490289769</v>
      </c>
      <c r="G135" s="40">
        <v>10490289769</v>
      </c>
      <c r="H135" s="40">
        <f t="shared" si="14"/>
        <v>16.138490289781277</v>
      </c>
      <c r="I135" s="40">
        <f t="shared" si="14"/>
        <v>100</v>
      </c>
      <c r="J135" s="41">
        <f t="shared" si="14"/>
        <v>100</v>
      </c>
      <c r="K135" s="42">
        <f t="shared" si="14"/>
        <v>100</v>
      </c>
    </row>
    <row r="136" spans="1:11" x14ac:dyDescent="0.2">
      <c r="A136" s="38"/>
      <c r="B136" s="39"/>
      <c r="C136" s="40"/>
      <c r="D136" s="40"/>
      <c r="E136" s="40"/>
      <c r="F136" s="40"/>
      <c r="G136" s="40"/>
      <c r="H136" s="40"/>
      <c r="I136" s="40"/>
      <c r="J136" s="41"/>
      <c r="K136" s="42"/>
    </row>
    <row r="137" spans="1:11" x14ac:dyDescent="0.2">
      <c r="A137" s="38" t="s">
        <v>209</v>
      </c>
      <c r="B137" s="39" t="s">
        <v>210</v>
      </c>
      <c r="C137" s="40">
        <f>C138+C141</f>
        <v>46141083947</v>
      </c>
      <c r="D137" s="40">
        <v>5230810394</v>
      </c>
      <c r="E137" s="40">
        <v>5230810394</v>
      </c>
      <c r="F137" s="40">
        <v>5230810394</v>
      </c>
      <c r="G137" s="40">
        <v>5230810394</v>
      </c>
      <c r="H137" s="40">
        <f t="shared" si="14"/>
        <v>11.336557242583151</v>
      </c>
      <c r="I137" s="40">
        <f t="shared" si="14"/>
        <v>100</v>
      </c>
      <c r="J137" s="41">
        <f t="shared" si="14"/>
        <v>100</v>
      </c>
      <c r="K137" s="42">
        <f t="shared" si="14"/>
        <v>100</v>
      </c>
    </row>
    <row r="138" spans="1:11" x14ac:dyDescent="0.2">
      <c r="A138" s="38" t="s">
        <v>211</v>
      </c>
      <c r="B138" s="39" t="s">
        <v>212</v>
      </c>
      <c r="C138" s="40">
        <f>C139+C140</f>
        <v>46066083947</v>
      </c>
      <c r="D138" s="40">
        <v>5230810394</v>
      </c>
      <c r="E138" s="40">
        <v>5230810394</v>
      </c>
      <c r="F138" s="40">
        <v>5230810394</v>
      </c>
      <c r="G138" s="40">
        <v>5230810394</v>
      </c>
      <c r="H138" s="40">
        <f t="shared" si="14"/>
        <v>11.355014244358513</v>
      </c>
      <c r="I138" s="40">
        <f t="shared" si="14"/>
        <v>100</v>
      </c>
      <c r="J138" s="41">
        <f t="shared" si="14"/>
        <v>100</v>
      </c>
      <c r="K138" s="42">
        <f t="shared" si="14"/>
        <v>100</v>
      </c>
    </row>
    <row r="139" spans="1:11" ht="22.5" x14ac:dyDescent="0.2">
      <c r="A139" s="32" t="s">
        <v>213</v>
      </c>
      <c r="B139" s="33" t="s">
        <v>214</v>
      </c>
      <c r="C139" s="35">
        <v>42553470345</v>
      </c>
      <c r="D139" s="35">
        <v>5230810394</v>
      </c>
      <c r="E139" s="35">
        <v>5230810394</v>
      </c>
      <c r="F139" s="35">
        <v>5230810394</v>
      </c>
      <c r="G139" s="35">
        <v>5230810394</v>
      </c>
      <c r="H139" s="35">
        <f t="shared" si="14"/>
        <v>12.292323872980235</v>
      </c>
      <c r="I139" s="35">
        <f t="shared" si="14"/>
        <v>100</v>
      </c>
      <c r="J139" s="36">
        <f t="shared" si="14"/>
        <v>100</v>
      </c>
      <c r="K139" s="37">
        <f t="shared" si="14"/>
        <v>100</v>
      </c>
    </row>
    <row r="140" spans="1:11" ht="22.5" x14ac:dyDescent="0.2">
      <c r="A140" s="32" t="s">
        <v>215</v>
      </c>
      <c r="B140" s="33" t="s">
        <v>216</v>
      </c>
      <c r="C140" s="35">
        <v>3512613602</v>
      </c>
      <c r="D140" s="35">
        <v>0</v>
      </c>
      <c r="E140" s="35">
        <v>0</v>
      </c>
      <c r="F140" s="35">
        <v>0</v>
      </c>
      <c r="G140" s="35">
        <v>0</v>
      </c>
      <c r="H140" s="35">
        <f t="shared" si="14"/>
        <v>0</v>
      </c>
      <c r="I140" s="36">
        <v>0</v>
      </c>
      <c r="J140" s="36">
        <v>0</v>
      </c>
      <c r="K140" s="37">
        <v>0</v>
      </c>
    </row>
    <row r="141" spans="1:11" ht="23.25" thickBot="1" x14ac:dyDescent="0.25">
      <c r="A141" s="68" t="s">
        <v>217</v>
      </c>
      <c r="B141" s="69" t="s">
        <v>218</v>
      </c>
      <c r="C141" s="70">
        <f>C142</f>
        <v>75000000</v>
      </c>
      <c r="D141" s="70">
        <v>0</v>
      </c>
      <c r="E141" s="70">
        <v>0</v>
      </c>
      <c r="F141" s="70">
        <v>0</v>
      </c>
      <c r="G141" s="70">
        <v>0</v>
      </c>
      <c r="H141" s="70">
        <f t="shared" si="14"/>
        <v>0</v>
      </c>
      <c r="I141" s="71">
        <v>0</v>
      </c>
      <c r="J141" s="71">
        <v>0</v>
      </c>
      <c r="K141" s="72">
        <v>0</v>
      </c>
    </row>
    <row r="142" spans="1:11" ht="22.5" x14ac:dyDescent="0.2">
      <c r="A142" s="53" t="s">
        <v>219</v>
      </c>
      <c r="B142" s="54" t="s">
        <v>220</v>
      </c>
      <c r="C142" s="55">
        <v>75000000</v>
      </c>
      <c r="D142" s="55">
        <v>0</v>
      </c>
      <c r="E142" s="55">
        <v>0</v>
      </c>
      <c r="F142" s="55">
        <v>0</v>
      </c>
      <c r="G142" s="55">
        <v>0</v>
      </c>
      <c r="H142" s="55">
        <f t="shared" si="14"/>
        <v>0</v>
      </c>
      <c r="I142" s="56">
        <v>0</v>
      </c>
      <c r="J142" s="56">
        <v>0</v>
      </c>
      <c r="K142" s="57">
        <v>0</v>
      </c>
    </row>
    <row r="143" spans="1:11" ht="22.5" x14ac:dyDescent="0.2">
      <c r="A143" s="38" t="s">
        <v>221</v>
      </c>
      <c r="B143" s="39" t="s">
        <v>218</v>
      </c>
      <c r="C143" s="40">
        <f>C144+C146</f>
        <v>18860595768</v>
      </c>
      <c r="D143" s="40">
        <v>5259479375</v>
      </c>
      <c r="E143" s="40">
        <v>5259479375</v>
      </c>
      <c r="F143" s="40">
        <v>5259479375</v>
      </c>
      <c r="G143" s="40">
        <v>5259479375</v>
      </c>
      <c r="H143" s="40">
        <f t="shared" ref="H143:K210" si="15">D143/C143*100</f>
        <v>27.886072315507356</v>
      </c>
      <c r="I143" s="40">
        <f t="shared" si="15"/>
        <v>100</v>
      </c>
      <c r="J143" s="41">
        <f t="shared" si="15"/>
        <v>100</v>
      </c>
      <c r="K143" s="42">
        <f t="shared" si="15"/>
        <v>100</v>
      </c>
    </row>
    <row r="144" spans="1:11" ht="22.5" x14ac:dyDescent="0.2">
      <c r="A144" s="38" t="s">
        <v>222</v>
      </c>
      <c r="B144" s="39" t="s">
        <v>223</v>
      </c>
      <c r="C144" s="40">
        <f>C145</f>
        <v>18855494436</v>
      </c>
      <c r="D144" s="40">
        <v>5259479375</v>
      </c>
      <c r="E144" s="40">
        <v>5259479375</v>
      </c>
      <c r="F144" s="40">
        <v>5259479375</v>
      </c>
      <c r="G144" s="40">
        <v>5259479375</v>
      </c>
      <c r="H144" s="40">
        <f t="shared" si="15"/>
        <v>27.893616859806649</v>
      </c>
      <c r="I144" s="40">
        <f t="shared" si="15"/>
        <v>100</v>
      </c>
      <c r="J144" s="41">
        <f t="shared" si="15"/>
        <v>100</v>
      </c>
      <c r="K144" s="42">
        <f t="shared" si="15"/>
        <v>100</v>
      </c>
    </row>
    <row r="145" spans="1:11" ht="33.75" x14ac:dyDescent="0.2">
      <c r="A145" s="32" t="s">
        <v>224</v>
      </c>
      <c r="B145" s="33" t="s">
        <v>225</v>
      </c>
      <c r="C145" s="35">
        <v>18855494436</v>
      </c>
      <c r="D145" s="35">
        <v>5259479375</v>
      </c>
      <c r="E145" s="35">
        <v>5259479375</v>
      </c>
      <c r="F145" s="35">
        <v>5259479375</v>
      </c>
      <c r="G145" s="35">
        <v>5259479375</v>
      </c>
      <c r="H145" s="35">
        <f t="shared" si="15"/>
        <v>27.893616859806649</v>
      </c>
      <c r="I145" s="35">
        <f t="shared" si="15"/>
        <v>100</v>
      </c>
      <c r="J145" s="36">
        <f t="shared" si="15"/>
        <v>100</v>
      </c>
      <c r="K145" s="37">
        <f t="shared" si="15"/>
        <v>100</v>
      </c>
    </row>
    <row r="146" spans="1:11" ht="22.5" x14ac:dyDescent="0.2">
      <c r="A146" s="38" t="s">
        <v>226</v>
      </c>
      <c r="B146" s="39" t="s">
        <v>227</v>
      </c>
      <c r="C146" s="40">
        <f>C147</f>
        <v>5101332</v>
      </c>
      <c r="D146" s="40">
        <v>0</v>
      </c>
      <c r="E146" s="40">
        <v>0</v>
      </c>
      <c r="F146" s="40">
        <v>0</v>
      </c>
      <c r="G146" s="40">
        <v>0</v>
      </c>
      <c r="H146" s="40">
        <f t="shared" si="15"/>
        <v>0</v>
      </c>
      <c r="I146" s="41">
        <v>0</v>
      </c>
      <c r="J146" s="41">
        <v>0</v>
      </c>
      <c r="K146" s="42">
        <v>0</v>
      </c>
    </row>
    <row r="147" spans="1:11" ht="25.5" customHeight="1" x14ac:dyDescent="0.2">
      <c r="A147" s="32" t="s">
        <v>228</v>
      </c>
      <c r="B147" s="33" t="s">
        <v>229</v>
      </c>
      <c r="C147" s="35">
        <v>5101332</v>
      </c>
      <c r="D147" s="35">
        <v>0</v>
      </c>
      <c r="E147" s="35">
        <v>0</v>
      </c>
      <c r="F147" s="35">
        <v>0</v>
      </c>
      <c r="G147" s="35">
        <v>0</v>
      </c>
      <c r="H147" s="35">
        <f t="shared" si="15"/>
        <v>0</v>
      </c>
      <c r="I147" s="36">
        <v>0</v>
      </c>
      <c r="J147" s="36">
        <v>0</v>
      </c>
      <c r="K147" s="37">
        <v>0</v>
      </c>
    </row>
    <row r="148" spans="1:11" x14ac:dyDescent="0.2">
      <c r="A148" s="32"/>
      <c r="B148" s="33"/>
      <c r="C148" s="35"/>
      <c r="D148" s="35"/>
      <c r="E148" s="35"/>
      <c r="F148" s="35"/>
      <c r="G148" s="35"/>
      <c r="H148" s="35"/>
      <c r="I148" s="36"/>
      <c r="J148" s="36"/>
      <c r="K148" s="37"/>
    </row>
    <row r="149" spans="1:11" x14ac:dyDescent="0.2">
      <c r="A149" s="38" t="s">
        <v>230</v>
      </c>
      <c r="B149" s="39" t="s">
        <v>231</v>
      </c>
      <c r="C149" s="40">
        <f>C151+C171+C198+C203</f>
        <v>37491019836</v>
      </c>
      <c r="D149" s="40">
        <v>9983425549</v>
      </c>
      <c r="E149" s="40">
        <v>8024477190</v>
      </c>
      <c r="F149" s="40">
        <v>3461487795</v>
      </c>
      <c r="G149" s="40">
        <v>3424284795</v>
      </c>
      <c r="H149" s="40">
        <f t="shared" si="15"/>
        <v>26.628844967865117</v>
      </c>
      <c r="I149" s="40">
        <f t="shared" si="15"/>
        <v>80.377994012323555</v>
      </c>
      <c r="J149" s="41">
        <f t="shared" si="15"/>
        <v>43.136614548716793</v>
      </c>
      <c r="K149" s="42">
        <f t="shared" si="15"/>
        <v>98.92523093527187</v>
      </c>
    </row>
    <row r="150" spans="1:11" x14ac:dyDescent="0.2">
      <c r="A150" s="38"/>
      <c r="B150" s="39"/>
      <c r="C150" s="40"/>
      <c r="D150" s="40"/>
      <c r="E150" s="40"/>
      <c r="F150" s="40"/>
      <c r="G150" s="40"/>
      <c r="H150" s="40"/>
      <c r="I150" s="40"/>
      <c r="J150" s="41"/>
      <c r="K150" s="42"/>
    </row>
    <row r="151" spans="1:11" ht="15" customHeight="1" x14ac:dyDescent="0.2">
      <c r="A151" s="38" t="s">
        <v>232</v>
      </c>
      <c r="B151" s="39" t="s">
        <v>233</v>
      </c>
      <c r="C151" s="40">
        <f>C152+C155+C167</f>
        <v>7505680123</v>
      </c>
      <c r="D151" s="40">
        <v>779116427</v>
      </c>
      <c r="E151" s="40">
        <v>428152513</v>
      </c>
      <c r="F151" s="40">
        <v>129855538</v>
      </c>
      <c r="G151" s="40">
        <v>119615538</v>
      </c>
      <c r="H151" s="40">
        <f t="shared" si="15"/>
        <v>10.380357465708109</v>
      </c>
      <c r="I151" s="40">
        <f t="shared" si="15"/>
        <v>54.953598481886459</v>
      </c>
      <c r="J151" s="41">
        <f t="shared" si="15"/>
        <v>30.329271476213432</v>
      </c>
      <c r="K151" s="42">
        <f t="shared" si="15"/>
        <v>92.114313984822118</v>
      </c>
    </row>
    <row r="152" spans="1:11" x14ac:dyDescent="0.2">
      <c r="A152" s="38" t="s">
        <v>234</v>
      </c>
      <c r="B152" s="39" t="s">
        <v>235</v>
      </c>
      <c r="C152" s="40">
        <f>C153</f>
        <v>1942009787</v>
      </c>
      <c r="D152" s="40">
        <v>172068569</v>
      </c>
      <c r="E152" s="40">
        <v>90767477</v>
      </c>
      <c r="F152" s="40">
        <v>767477</v>
      </c>
      <c r="G152" s="40">
        <v>767477</v>
      </c>
      <c r="H152" s="40">
        <f t="shared" si="15"/>
        <v>8.8603348011860454</v>
      </c>
      <c r="I152" s="40">
        <f t="shared" si="15"/>
        <v>52.750759495187062</v>
      </c>
      <c r="J152" s="41">
        <f t="shared" si="15"/>
        <v>0.84554184534621357</v>
      </c>
      <c r="K152" s="42">
        <f t="shared" si="15"/>
        <v>100</v>
      </c>
    </row>
    <row r="153" spans="1:11" x14ac:dyDescent="0.2">
      <c r="A153" s="43" t="s">
        <v>236</v>
      </c>
      <c r="B153" s="44" t="s">
        <v>237</v>
      </c>
      <c r="C153" s="45">
        <f>C154</f>
        <v>1942009787</v>
      </c>
      <c r="D153" s="45">
        <v>172068569</v>
      </c>
      <c r="E153" s="45">
        <v>90767477</v>
      </c>
      <c r="F153" s="45">
        <v>767477</v>
      </c>
      <c r="G153" s="45">
        <v>767477</v>
      </c>
      <c r="H153" s="45">
        <f t="shared" si="15"/>
        <v>8.8603348011860454</v>
      </c>
      <c r="I153" s="45">
        <f t="shared" si="15"/>
        <v>52.750759495187062</v>
      </c>
      <c r="J153" s="46">
        <f t="shared" si="15"/>
        <v>0.84554184534621357</v>
      </c>
      <c r="K153" s="47">
        <f t="shared" si="15"/>
        <v>100</v>
      </c>
    </row>
    <row r="154" spans="1:11" x14ac:dyDescent="0.2">
      <c r="A154" s="32" t="s">
        <v>238</v>
      </c>
      <c r="B154" s="33" t="s">
        <v>239</v>
      </c>
      <c r="C154" s="35">
        <v>1942009787</v>
      </c>
      <c r="D154" s="35">
        <v>172068569</v>
      </c>
      <c r="E154" s="35">
        <v>90767477</v>
      </c>
      <c r="F154" s="35">
        <v>767477</v>
      </c>
      <c r="G154" s="35">
        <v>767477</v>
      </c>
      <c r="H154" s="35">
        <f t="shared" si="15"/>
        <v>8.8603348011860454</v>
      </c>
      <c r="I154" s="35">
        <f t="shared" si="15"/>
        <v>52.750759495187062</v>
      </c>
      <c r="J154" s="36">
        <f t="shared" si="15"/>
        <v>0.84554184534621357</v>
      </c>
      <c r="K154" s="37">
        <f t="shared" si="15"/>
        <v>100</v>
      </c>
    </row>
    <row r="155" spans="1:11" ht="22.5" x14ac:dyDescent="0.2">
      <c r="A155" s="43" t="s">
        <v>240</v>
      </c>
      <c r="B155" s="44" t="s">
        <v>241</v>
      </c>
      <c r="C155" s="45">
        <f>C156+C165</f>
        <v>5057882124</v>
      </c>
      <c r="D155" s="45">
        <v>582050988</v>
      </c>
      <c r="E155" s="45">
        <v>312588166</v>
      </c>
      <c r="F155" s="45">
        <v>122291191</v>
      </c>
      <c r="G155" s="45">
        <v>112051191</v>
      </c>
      <c r="H155" s="45">
        <f t="shared" si="15"/>
        <v>11.507800572064102</v>
      </c>
      <c r="I155" s="45">
        <f t="shared" si="15"/>
        <v>53.70460190680064</v>
      </c>
      <c r="J155" s="46">
        <f t="shared" si="15"/>
        <v>39.122143542695724</v>
      </c>
      <c r="K155" s="47">
        <f t="shared" si="15"/>
        <v>91.626543239733437</v>
      </c>
    </row>
    <row r="156" spans="1:11" ht="22.5" x14ac:dyDescent="0.2">
      <c r="A156" s="43" t="s">
        <v>242</v>
      </c>
      <c r="B156" s="44" t="s">
        <v>243</v>
      </c>
      <c r="C156" s="45">
        <f>C157+C158+C159+C160+C161+C162+C163+C164</f>
        <v>2471358793</v>
      </c>
      <c r="D156" s="45">
        <v>412050988</v>
      </c>
      <c r="E156" s="45">
        <v>237312894</v>
      </c>
      <c r="F156" s="45">
        <v>122291191</v>
      </c>
      <c r="G156" s="45">
        <v>112051191</v>
      </c>
      <c r="H156" s="45">
        <f t="shared" si="15"/>
        <v>16.673054077259593</v>
      </c>
      <c r="I156" s="45">
        <f t="shared" si="15"/>
        <v>57.593089426107625</v>
      </c>
      <c r="J156" s="46">
        <f t="shared" si="15"/>
        <v>51.531625163190661</v>
      </c>
      <c r="K156" s="47">
        <f t="shared" si="15"/>
        <v>91.626543239733437</v>
      </c>
    </row>
    <row r="157" spans="1:11" x14ac:dyDescent="0.2">
      <c r="A157" s="32" t="s">
        <v>244</v>
      </c>
      <c r="B157" s="33" t="s">
        <v>245</v>
      </c>
      <c r="C157" s="35">
        <v>600000000</v>
      </c>
      <c r="D157" s="35">
        <v>66048775</v>
      </c>
      <c r="E157" s="35">
        <v>20219278</v>
      </c>
      <c r="F157" s="35">
        <v>20219278</v>
      </c>
      <c r="G157" s="35">
        <v>9979278</v>
      </c>
      <c r="H157" s="35">
        <f t="shared" si="15"/>
        <v>11.008129166666667</v>
      </c>
      <c r="I157" s="35">
        <f t="shared" si="15"/>
        <v>30.61264648738754</v>
      </c>
      <c r="J157" s="36">
        <f t="shared" si="15"/>
        <v>100</v>
      </c>
      <c r="K157" s="37">
        <f t="shared" si="15"/>
        <v>49.355263822971324</v>
      </c>
    </row>
    <row r="158" spans="1:11" ht="22.5" x14ac:dyDescent="0.2">
      <c r="A158" s="32" t="s">
        <v>246</v>
      </c>
      <c r="B158" s="33" t="s">
        <v>247</v>
      </c>
      <c r="C158" s="35">
        <v>152000000</v>
      </c>
      <c r="D158" s="35">
        <v>0</v>
      </c>
      <c r="E158" s="35">
        <v>0</v>
      </c>
      <c r="F158" s="35">
        <v>0</v>
      </c>
      <c r="G158" s="35">
        <v>0</v>
      </c>
      <c r="H158" s="35">
        <f t="shared" si="15"/>
        <v>0</v>
      </c>
      <c r="I158" s="36">
        <v>0</v>
      </c>
      <c r="J158" s="36">
        <v>0</v>
      </c>
      <c r="K158" s="37">
        <v>0</v>
      </c>
    </row>
    <row r="159" spans="1:11" x14ac:dyDescent="0.2">
      <c r="A159" s="32" t="s">
        <v>248</v>
      </c>
      <c r="B159" s="33" t="s">
        <v>249</v>
      </c>
      <c r="C159" s="35">
        <v>568000000</v>
      </c>
      <c r="D159" s="35">
        <v>119346831</v>
      </c>
      <c r="E159" s="35">
        <v>53969131</v>
      </c>
      <c r="F159" s="35">
        <v>10544122</v>
      </c>
      <c r="G159" s="35">
        <v>10544122</v>
      </c>
      <c r="H159" s="35">
        <f t="shared" si="15"/>
        <v>21.011766021126761</v>
      </c>
      <c r="I159" s="35">
        <f t="shared" si="15"/>
        <v>45.220413937928519</v>
      </c>
      <c r="J159" s="36">
        <f t="shared" si="15"/>
        <v>19.537320324835321</v>
      </c>
      <c r="K159" s="37">
        <f t="shared" si="15"/>
        <v>100</v>
      </c>
    </row>
    <row r="160" spans="1:11" ht="22.5" x14ac:dyDescent="0.2">
      <c r="A160" s="32" t="s">
        <v>250</v>
      </c>
      <c r="B160" s="33" t="s">
        <v>251</v>
      </c>
      <c r="C160" s="35">
        <v>400000000</v>
      </c>
      <c r="D160" s="35">
        <v>0</v>
      </c>
      <c r="E160" s="35">
        <v>0</v>
      </c>
      <c r="F160" s="35">
        <v>0</v>
      </c>
      <c r="G160" s="35">
        <v>0</v>
      </c>
      <c r="H160" s="35">
        <f t="shared" si="15"/>
        <v>0</v>
      </c>
      <c r="I160" s="36">
        <v>0</v>
      </c>
      <c r="J160" s="36">
        <v>0</v>
      </c>
      <c r="K160" s="37">
        <v>0</v>
      </c>
    </row>
    <row r="161" spans="1:11" ht="22.5" x14ac:dyDescent="0.2">
      <c r="A161" s="32" t="s">
        <v>252</v>
      </c>
      <c r="B161" s="33" t="s">
        <v>253</v>
      </c>
      <c r="C161" s="35">
        <v>160358793</v>
      </c>
      <c r="D161" s="35">
        <v>68822184</v>
      </c>
      <c r="E161" s="35">
        <v>68822184</v>
      </c>
      <c r="F161" s="35">
        <v>0</v>
      </c>
      <c r="G161" s="35">
        <v>0</v>
      </c>
      <c r="H161" s="35">
        <f t="shared" si="15"/>
        <v>42.917624105589269</v>
      </c>
      <c r="I161" s="35">
        <f t="shared" si="15"/>
        <v>100</v>
      </c>
      <c r="J161" s="36">
        <f t="shared" si="15"/>
        <v>0</v>
      </c>
      <c r="K161" s="37">
        <v>0</v>
      </c>
    </row>
    <row r="162" spans="1:11" ht="22.5" x14ac:dyDescent="0.2">
      <c r="A162" s="32" t="s">
        <v>254</v>
      </c>
      <c r="B162" s="33" t="s">
        <v>255</v>
      </c>
      <c r="C162" s="35">
        <v>357000000</v>
      </c>
      <c r="D162" s="35">
        <v>89269262</v>
      </c>
      <c r="E162" s="35">
        <v>79138365</v>
      </c>
      <c r="F162" s="35">
        <v>79138365</v>
      </c>
      <c r="G162" s="35">
        <v>79138365</v>
      </c>
      <c r="H162" s="35">
        <f t="shared" si="15"/>
        <v>25.005395518207287</v>
      </c>
      <c r="I162" s="35">
        <f t="shared" si="15"/>
        <v>88.651304185756572</v>
      </c>
      <c r="J162" s="36">
        <f t="shared" si="15"/>
        <v>100</v>
      </c>
      <c r="K162" s="37">
        <f t="shared" si="15"/>
        <v>100</v>
      </c>
    </row>
    <row r="163" spans="1:11" x14ac:dyDescent="0.2">
      <c r="A163" s="32" t="s">
        <v>256</v>
      </c>
      <c r="B163" s="33" t="s">
        <v>257</v>
      </c>
      <c r="C163" s="35">
        <v>104000000</v>
      </c>
      <c r="D163" s="35">
        <v>53519334</v>
      </c>
      <c r="E163" s="35">
        <v>119334</v>
      </c>
      <c r="F163" s="35">
        <v>0</v>
      </c>
      <c r="G163" s="35">
        <v>0</v>
      </c>
      <c r="H163" s="35">
        <f t="shared" si="15"/>
        <v>51.46089807692308</v>
      </c>
      <c r="I163" s="35">
        <f t="shared" si="15"/>
        <v>0.22297362668974915</v>
      </c>
      <c r="J163" s="36">
        <f t="shared" si="15"/>
        <v>0</v>
      </c>
      <c r="K163" s="37">
        <v>0</v>
      </c>
    </row>
    <row r="164" spans="1:11" x14ac:dyDescent="0.2">
      <c r="A164" s="32" t="s">
        <v>258</v>
      </c>
      <c r="B164" s="33" t="s">
        <v>259</v>
      </c>
      <c r="C164" s="35">
        <v>130000000</v>
      </c>
      <c r="D164" s="35">
        <v>15044602</v>
      </c>
      <c r="E164" s="35">
        <v>15044602</v>
      </c>
      <c r="F164" s="35">
        <v>12389426</v>
      </c>
      <c r="G164" s="35">
        <v>12389426</v>
      </c>
      <c r="H164" s="35">
        <f t="shared" si="15"/>
        <v>11.57277076923077</v>
      </c>
      <c r="I164" s="35">
        <f t="shared" si="15"/>
        <v>100</v>
      </c>
      <c r="J164" s="36">
        <f t="shared" si="15"/>
        <v>82.351304474521825</v>
      </c>
      <c r="K164" s="37">
        <f t="shared" si="15"/>
        <v>100</v>
      </c>
    </row>
    <row r="165" spans="1:11" ht="22.5" x14ac:dyDescent="0.2">
      <c r="A165" s="43" t="s">
        <v>260</v>
      </c>
      <c r="B165" s="44" t="s">
        <v>261</v>
      </c>
      <c r="C165" s="45">
        <f>C166</f>
        <v>2586523331</v>
      </c>
      <c r="D165" s="45">
        <v>170000000</v>
      </c>
      <c r="E165" s="45">
        <v>75275272</v>
      </c>
      <c r="F165" s="45">
        <v>0</v>
      </c>
      <c r="G165" s="45">
        <v>0</v>
      </c>
      <c r="H165" s="45">
        <f t="shared" si="15"/>
        <v>6.5725291538071966</v>
      </c>
      <c r="I165" s="45">
        <f t="shared" si="15"/>
        <v>44.279571764705885</v>
      </c>
      <c r="J165" s="46">
        <f t="shared" si="15"/>
        <v>0</v>
      </c>
      <c r="K165" s="47">
        <v>0</v>
      </c>
    </row>
    <row r="166" spans="1:11" ht="17.25" customHeight="1" x14ac:dyDescent="0.2">
      <c r="A166" s="32" t="s">
        <v>262</v>
      </c>
      <c r="B166" s="33" t="s">
        <v>263</v>
      </c>
      <c r="C166" s="35">
        <v>2586523331</v>
      </c>
      <c r="D166" s="35">
        <v>170000000</v>
      </c>
      <c r="E166" s="35">
        <v>75275272</v>
      </c>
      <c r="F166" s="35">
        <v>0</v>
      </c>
      <c r="G166" s="35">
        <v>0</v>
      </c>
      <c r="H166" s="35">
        <f t="shared" si="15"/>
        <v>6.5725291538071966</v>
      </c>
      <c r="I166" s="35">
        <f t="shared" si="15"/>
        <v>44.279571764705885</v>
      </c>
      <c r="J166" s="36">
        <f t="shared" si="15"/>
        <v>0</v>
      </c>
      <c r="K166" s="37">
        <v>0</v>
      </c>
    </row>
    <row r="167" spans="1:11" x14ac:dyDescent="0.2">
      <c r="A167" s="38" t="s">
        <v>264</v>
      </c>
      <c r="B167" s="39" t="s">
        <v>265</v>
      </c>
      <c r="C167" s="40">
        <f>C168</f>
        <v>505788212</v>
      </c>
      <c r="D167" s="40">
        <v>24996870</v>
      </c>
      <c r="E167" s="40">
        <v>24796870</v>
      </c>
      <c r="F167" s="40">
        <v>6796870</v>
      </c>
      <c r="G167" s="40">
        <v>6796870</v>
      </c>
      <c r="H167" s="40">
        <f t="shared" si="15"/>
        <v>4.9421614436518349</v>
      </c>
      <c r="I167" s="40">
        <f t="shared" si="15"/>
        <v>99.199899827458395</v>
      </c>
      <c r="J167" s="41">
        <f t="shared" si="15"/>
        <v>27.410193302622467</v>
      </c>
      <c r="K167" s="42">
        <f t="shared" si="15"/>
        <v>100</v>
      </c>
    </row>
    <row r="168" spans="1:11" ht="12" thickBot="1" x14ac:dyDescent="0.25">
      <c r="A168" s="73" t="s">
        <v>266</v>
      </c>
      <c r="B168" s="74" t="s">
        <v>267</v>
      </c>
      <c r="C168" s="75">
        <f>C169+C170</f>
        <v>505788212</v>
      </c>
      <c r="D168" s="75">
        <v>24996870</v>
      </c>
      <c r="E168" s="75">
        <v>24796870</v>
      </c>
      <c r="F168" s="75">
        <v>6796870</v>
      </c>
      <c r="G168" s="75">
        <v>6796870</v>
      </c>
      <c r="H168" s="75">
        <f t="shared" si="15"/>
        <v>4.9421614436518349</v>
      </c>
      <c r="I168" s="75">
        <f t="shared" si="15"/>
        <v>99.199899827458395</v>
      </c>
      <c r="J168" s="76">
        <f t="shared" si="15"/>
        <v>27.410193302622467</v>
      </c>
      <c r="K168" s="77">
        <f t="shared" si="15"/>
        <v>100</v>
      </c>
    </row>
    <row r="169" spans="1:11" ht="22.5" x14ac:dyDescent="0.2">
      <c r="A169" s="53" t="s">
        <v>268</v>
      </c>
      <c r="B169" s="54" t="s">
        <v>269</v>
      </c>
      <c r="C169" s="55">
        <v>340000000</v>
      </c>
      <c r="D169" s="55">
        <v>0</v>
      </c>
      <c r="E169" s="55">
        <v>0</v>
      </c>
      <c r="F169" s="55">
        <v>0</v>
      </c>
      <c r="G169" s="55">
        <v>0</v>
      </c>
      <c r="H169" s="55">
        <f t="shared" si="15"/>
        <v>0</v>
      </c>
      <c r="I169" s="56">
        <v>0</v>
      </c>
      <c r="J169" s="56">
        <v>0</v>
      </c>
      <c r="K169" s="57">
        <v>0</v>
      </c>
    </row>
    <row r="170" spans="1:11" x14ac:dyDescent="0.2">
      <c r="A170" s="32" t="s">
        <v>270</v>
      </c>
      <c r="B170" s="33" t="s">
        <v>271</v>
      </c>
      <c r="C170" s="35">
        <v>165788212</v>
      </c>
      <c r="D170" s="35">
        <v>24996870</v>
      </c>
      <c r="E170" s="35">
        <v>24796870</v>
      </c>
      <c r="F170" s="35">
        <v>6796870</v>
      </c>
      <c r="G170" s="35">
        <v>6796870</v>
      </c>
      <c r="H170" s="35">
        <f t="shared" si="15"/>
        <v>15.077591885724662</v>
      </c>
      <c r="I170" s="35">
        <f t="shared" si="15"/>
        <v>99.199899827458395</v>
      </c>
      <c r="J170" s="36">
        <f t="shared" si="15"/>
        <v>27.410193302622467</v>
      </c>
      <c r="K170" s="37">
        <f t="shared" si="15"/>
        <v>100</v>
      </c>
    </row>
    <row r="171" spans="1:11" ht="22.5" x14ac:dyDescent="0.2">
      <c r="A171" s="38" t="s">
        <v>272</v>
      </c>
      <c r="B171" s="39" t="s">
        <v>273</v>
      </c>
      <c r="C171" s="40">
        <f>C172+C179+C191</f>
        <v>20461200641</v>
      </c>
      <c r="D171" s="40">
        <v>6222197013</v>
      </c>
      <c r="E171" s="40">
        <v>5057506524</v>
      </c>
      <c r="F171" s="40">
        <v>2131483501</v>
      </c>
      <c r="G171" s="40">
        <v>2108520501</v>
      </c>
      <c r="H171" s="40">
        <f t="shared" si="15"/>
        <v>30.409735587715257</v>
      </c>
      <c r="I171" s="40">
        <f t="shared" si="15"/>
        <v>81.281684161291921</v>
      </c>
      <c r="J171" s="41">
        <f t="shared" si="15"/>
        <v>42.144948125824698</v>
      </c>
      <c r="K171" s="42">
        <f t="shared" si="15"/>
        <v>98.922675217085811</v>
      </c>
    </row>
    <row r="172" spans="1:11" ht="22.5" x14ac:dyDescent="0.2">
      <c r="A172" s="38" t="s">
        <v>274</v>
      </c>
      <c r="B172" s="39" t="s">
        <v>275</v>
      </c>
      <c r="C172" s="40">
        <f>C173</f>
        <v>2106098590</v>
      </c>
      <c r="D172" s="40">
        <v>1636200512</v>
      </c>
      <c r="E172" s="40">
        <v>1040460987</v>
      </c>
      <c r="F172" s="40">
        <v>142033702</v>
      </c>
      <c r="G172" s="40">
        <v>142033702</v>
      </c>
      <c r="H172" s="40">
        <f t="shared" si="15"/>
        <v>77.688695095702997</v>
      </c>
      <c r="I172" s="40">
        <f t="shared" si="15"/>
        <v>63.590066093317546</v>
      </c>
      <c r="J172" s="41">
        <f t="shared" si="15"/>
        <v>13.65103581726126</v>
      </c>
      <c r="K172" s="42">
        <f t="shared" si="15"/>
        <v>100</v>
      </c>
    </row>
    <row r="173" spans="1:11" ht="22.5" x14ac:dyDescent="0.2">
      <c r="A173" s="43" t="s">
        <v>276</v>
      </c>
      <c r="B173" s="44" t="s">
        <v>277</v>
      </c>
      <c r="C173" s="45">
        <f>C174+C175+C176+C177+C178</f>
        <v>2106098590</v>
      </c>
      <c r="D173" s="45">
        <v>1636200512</v>
      </c>
      <c r="E173" s="45">
        <v>1040460987</v>
      </c>
      <c r="F173" s="45">
        <v>142033702</v>
      </c>
      <c r="G173" s="45">
        <v>142033702</v>
      </c>
      <c r="H173" s="45">
        <f t="shared" si="15"/>
        <v>77.688695095702997</v>
      </c>
      <c r="I173" s="45">
        <f t="shared" si="15"/>
        <v>63.590066093317546</v>
      </c>
      <c r="J173" s="46">
        <f t="shared" si="15"/>
        <v>13.65103581726126</v>
      </c>
      <c r="K173" s="47">
        <f t="shared" si="15"/>
        <v>100</v>
      </c>
    </row>
    <row r="174" spans="1:11" ht="22.5" x14ac:dyDescent="0.2">
      <c r="A174" s="32" t="s">
        <v>278</v>
      </c>
      <c r="B174" s="33" t="s">
        <v>279</v>
      </c>
      <c r="C174" s="35">
        <v>345784841</v>
      </c>
      <c r="D174" s="35">
        <v>345784841</v>
      </c>
      <c r="E174" s="35">
        <v>262355933</v>
      </c>
      <c r="F174" s="35">
        <v>5430388</v>
      </c>
      <c r="G174" s="35">
        <v>5430388</v>
      </c>
      <c r="H174" s="35">
        <f t="shared" si="15"/>
        <v>100</v>
      </c>
      <c r="I174" s="35">
        <f t="shared" si="15"/>
        <v>75.872595294019845</v>
      </c>
      <c r="J174" s="36">
        <f t="shared" si="15"/>
        <v>2.0698552298415147</v>
      </c>
      <c r="K174" s="37">
        <f t="shared" si="15"/>
        <v>100</v>
      </c>
    </row>
    <row r="175" spans="1:11" ht="67.5" x14ac:dyDescent="0.2">
      <c r="A175" s="32" t="s">
        <v>280</v>
      </c>
      <c r="B175" s="33" t="s">
        <v>281</v>
      </c>
      <c r="C175" s="35">
        <v>426863904</v>
      </c>
      <c r="D175" s="35">
        <v>239949963</v>
      </c>
      <c r="E175" s="35">
        <v>225584563</v>
      </c>
      <c r="F175" s="35">
        <v>32843822.829999998</v>
      </c>
      <c r="G175" s="35">
        <v>32843822.829999998</v>
      </c>
      <c r="H175" s="35">
        <f t="shared" si="15"/>
        <v>56.212287043132136</v>
      </c>
      <c r="I175" s="35">
        <f t="shared" si="15"/>
        <v>94.013168487131622</v>
      </c>
      <c r="J175" s="36">
        <f t="shared" si="15"/>
        <v>14.559428355033319</v>
      </c>
      <c r="K175" s="37">
        <f t="shared" si="15"/>
        <v>100</v>
      </c>
    </row>
    <row r="176" spans="1:11" ht="48" customHeight="1" x14ac:dyDescent="0.2">
      <c r="A176" s="32" t="s">
        <v>282</v>
      </c>
      <c r="B176" s="33" t="s">
        <v>283</v>
      </c>
      <c r="C176" s="35">
        <v>761137375</v>
      </c>
      <c r="D176" s="35">
        <v>617232231</v>
      </c>
      <c r="E176" s="35">
        <v>552520491</v>
      </c>
      <c r="F176" s="35">
        <v>103759491.17</v>
      </c>
      <c r="G176" s="35">
        <v>103759491.17</v>
      </c>
      <c r="H176" s="35">
        <f t="shared" si="15"/>
        <v>81.093407218375006</v>
      </c>
      <c r="I176" s="35">
        <f t="shared" si="15"/>
        <v>89.515819694775473</v>
      </c>
      <c r="J176" s="36">
        <f t="shared" si="15"/>
        <v>18.77930191913914</v>
      </c>
      <c r="K176" s="37">
        <f t="shared" si="15"/>
        <v>100</v>
      </c>
    </row>
    <row r="177" spans="1:11" ht="33.75" x14ac:dyDescent="0.2">
      <c r="A177" s="32" t="s">
        <v>284</v>
      </c>
      <c r="B177" s="33" t="s">
        <v>285</v>
      </c>
      <c r="C177" s="35">
        <v>208226331</v>
      </c>
      <c r="D177" s="35">
        <v>208082330</v>
      </c>
      <c r="E177" s="35">
        <v>0</v>
      </c>
      <c r="F177" s="35">
        <v>0</v>
      </c>
      <c r="G177" s="35">
        <v>0</v>
      </c>
      <c r="H177" s="35">
        <f t="shared" si="15"/>
        <v>99.930844000704212</v>
      </c>
      <c r="I177" s="35">
        <f t="shared" si="15"/>
        <v>0</v>
      </c>
      <c r="J177" s="36">
        <v>0</v>
      </c>
      <c r="K177" s="37">
        <v>0</v>
      </c>
    </row>
    <row r="178" spans="1:11" ht="33.75" x14ac:dyDescent="0.2">
      <c r="A178" s="32" t="s">
        <v>286</v>
      </c>
      <c r="B178" s="33" t="s">
        <v>287</v>
      </c>
      <c r="C178" s="35">
        <v>364086139</v>
      </c>
      <c r="D178" s="35">
        <v>225151147</v>
      </c>
      <c r="E178" s="35">
        <v>0</v>
      </c>
      <c r="F178" s="35">
        <v>0</v>
      </c>
      <c r="G178" s="35">
        <v>0</v>
      </c>
      <c r="H178" s="35">
        <f t="shared" si="15"/>
        <v>61.840076531998932</v>
      </c>
      <c r="I178" s="35">
        <f t="shared" si="15"/>
        <v>0</v>
      </c>
      <c r="J178" s="36">
        <v>0</v>
      </c>
      <c r="K178" s="37">
        <v>0</v>
      </c>
    </row>
    <row r="179" spans="1:11" ht="33.75" x14ac:dyDescent="0.2">
      <c r="A179" s="38" t="s">
        <v>288</v>
      </c>
      <c r="B179" s="39" t="s">
        <v>289</v>
      </c>
      <c r="C179" s="40">
        <f>C180+C189+C190</f>
        <v>1917209331</v>
      </c>
      <c r="D179" s="40">
        <v>591816552</v>
      </c>
      <c r="E179" s="40">
        <v>347866692</v>
      </c>
      <c r="F179" s="40">
        <v>89977753</v>
      </c>
      <c r="G179" s="40">
        <v>89977753</v>
      </c>
      <c r="H179" s="40">
        <f t="shared" si="15"/>
        <v>30.868645506295007</v>
      </c>
      <c r="I179" s="40">
        <f t="shared" si="15"/>
        <v>58.779480030494312</v>
      </c>
      <c r="J179" s="41">
        <f t="shared" si="15"/>
        <v>25.865584452103853</v>
      </c>
      <c r="K179" s="42">
        <f t="shared" si="15"/>
        <v>100</v>
      </c>
    </row>
    <row r="180" spans="1:11" ht="22.5" x14ac:dyDescent="0.2">
      <c r="A180" s="43" t="s">
        <v>290</v>
      </c>
      <c r="B180" s="44" t="s">
        <v>291</v>
      </c>
      <c r="C180" s="45">
        <f>C181+C182+C183+C184+C185+C186+C187+C188</f>
        <v>850838284</v>
      </c>
      <c r="D180" s="45">
        <v>445454906</v>
      </c>
      <c r="E180" s="45">
        <v>228934496</v>
      </c>
      <c r="F180" s="45">
        <v>35605682</v>
      </c>
      <c r="G180" s="45">
        <v>35605682</v>
      </c>
      <c r="H180" s="45">
        <f t="shared" si="15"/>
        <v>52.354826337363072</v>
      </c>
      <c r="I180" s="45">
        <f t="shared" si="15"/>
        <v>51.393416688512126</v>
      </c>
      <c r="J180" s="46">
        <f t="shared" si="15"/>
        <v>15.552781525768838</v>
      </c>
      <c r="K180" s="47">
        <f t="shared" si="15"/>
        <v>100</v>
      </c>
    </row>
    <row r="181" spans="1:11" ht="22.5" x14ac:dyDescent="0.2">
      <c r="A181" s="32" t="s">
        <v>292</v>
      </c>
      <c r="B181" s="33" t="s">
        <v>293</v>
      </c>
      <c r="C181" s="35">
        <v>124873743</v>
      </c>
      <c r="D181" s="35">
        <v>124873743</v>
      </c>
      <c r="E181" s="35">
        <v>0</v>
      </c>
      <c r="F181" s="35">
        <v>0</v>
      </c>
      <c r="G181" s="35">
        <v>0</v>
      </c>
      <c r="H181" s="35">
        <f t="shared" si="15"/>
        <v>100</v>
      </c>
      <c r="I181" s="35">
        <f t="shared" si="15"/>
        <v>0</v>
      </c>
      <c r="J181" s="36">
        <v>0</v>
      </c>
      <c r="K181" s="37">
        <v>0</v>
      </c>
    </row>
    <row r="182" spans="1:11" ht="22.5" x14ac:dyDescent="0.2">
      <c r="A182" s="32" t="s">
        <v>294</v>
      </c>
      <c r="B182" s="33" t="s">
        <v>295</v>
      </c>
      <c r="C182" s="35">
        <v>3935023</v>
      </c>
      <c r="D182" s="35">
        <v>0</v>
      </c>
      <c r="E182" s="35">
        <v>0</v>
      </c>
      <c r="F182" s="35">
        <v>0</v>
      </c>
      <c r="G182" s="35">
        <v>0</v>
      </c>
      <c r="H182" s="35">
        <f t="shared" si="15"/>
        <v>0</v>
      </c>
      <c r="I182" s="36">
        <v>0</v>
      </c>
      <c r="J182" s="36">
        <v>0</v>
      </c>
      <c r="K182" s="37">
        <v>0</v>
      </c>
    </row>
    <row r="183" spans="1:11" ht="22.5" x14ac:dyDescent="0.2">
      <c r="A183" s="32" t="s">
        <v>296</v>
      </c>
      <c r="B183" s="33" t="s">
        <v>297</v>
      </c>
      <c r="C183" s="35">
        <v>77349990</v>
      </c>
      <c r="D183" s="35">
        <v>77349990</v>
      </c>
      <c r="E183" s="35">
        <v>75703323</v>
      </c>
      <c r="F183" s="35">
        <v>7824999</v>
      </c>
      <c r="G183" s="35">
        <v>7824999</v>
      </c>
      <c r="H183" s="35">
        <f t="shared" si="15"/>
        <v>100</v>
      </c>
      <c r="I183" s="35">
        <f t="shared" si="15"/>
        <v>97.87114775321885</v>
      </c>
      <c r="J183" s="36">
        <f t="shared" si="15"/>
        <v>10.336400952967415</v>
      </c>
      <c r="K183" s="37">
        <f t="shared" si="15"/>
        <v>100</v>
      </c>
    </row>
    <row r="184" spans="1:11" ht="26.25" customHeight="1" thickBot="1" x14ac:dyDescent="0.25">
      <c r="A184" s="48" t="s">
        <v>298</v>
      </c>
      <c r="B184" s="49" t="s">
        <v>299</v>
      </c>
      <c r="C184" s="50">
        <v>399495700</v>
      </c>
      <c r="D184" s="50">
        <v>0</v>
      </c>
      <c r="E184" s="50">
        <v>0</v>
      </c>
      <c r="F184" s="50">
        <v>0</v>
      </c>
      <c r="G184" s="50">
        <v>0</v>
      </c>
      <c r="H184" s="50">
        <f t="shared" si="15"/>
        <v>0</v>
      </c>
      <c r="I184" s="51">
        <v>0</v>
      </c>
      <c r="J184" s="51">
        <v>0</v>
      </c>
      <c r="K184" s="52">
        <v>0</v>
      </c>
    </row>
    <row r="185" spans="1:11" ht="33.75" x14ac:dyDescent="0.2">
      <c r="A185" s="53" t="s">
        <v>300</v>
      </c>
      <c r="B185" s="54" t="s">
        <v>301</v>
      </c>
      <c r="C185" s="55">
        <v>39085905</v>
      </c>
      <c r="D185" s="55">
        <v>37133250</v>
      </c>
      <c r="E185" s="55">
        <v>37133250</v>
      </c>
      <c r="F185" s="55">
        <v>908250</v>
      </c>
      <c r="G185" s="55">
        <v>908250</v>
      </c>
      <c r="H185" s="55">
        <f t="shared" si="15"/>
        <v>95.004196525576162</v>
      </c>
      <c r="I185" s="55">
        <f t="shared" si="15"/>
        <v>100</v>
      </c>
      <c r="J185" s="56">
        <f t="shared" si="15"/>
        <v>2.4459211084405483</v>
      </c>
      <c r="K185" s="57">
        <f t="shared" si="15"/>
        <v>100</v>
      </c>
    </row>
    <row r="186" spans="1:11" ht="22.5" x14ac:dyDescent="0.2">
      <c r="A186" s="32" t="s">
        <v>302</v>
      </c>
      <c r="B186" s="33" t="s">
        <v>303</v>
      </c>
      <c r="C186" s="35">
        <v>114670933</v>
      </c>
      <c r="D186" s="35">
        <v>114670933</v>
      </c>
      <c r="E186" s="35">
        <v>24670933</v>
      </c>
      <c r="F186" s="35">
        <v>24670933</v>
      </c>
      <c r="G186" s="35">
        <v>24670933</v>
      </c>
      <c r="H186" s="35">
        <f t="shared" si="15"/>
        <v>100</v>
      </c>
      <c r="I186" s="35">
        <f t="shared" si="15"/>
        <v>21.51454806773047</v>
      </c>
      <c r="J186" s="36">
        <f t="shared" si="15"/>
        <v>100</v>
      </c>
      <c r="K186" s="37">
        <f t="shared" si="15"/>
        <v>100</v>
      </c>
    </row>
    <row r="187" spans="1:11" x14ac:dyDescent="0.2">
      <c r="A187" s="32" t="s">
        <v>304</v>
      </c>
      <c r="B187" s="33" t="s">
        <v>305</v>
      </c>
      <c r="C187" s="35">
        <v>41880666</v>
      </c>
      <c r="D187" s="35">
        <v>41880666</v>
      </c>
      <c r="E187" s="35">
        <v>41880666</v>
      </c>
      <c r="F187" s="35">
        <v>0</v>
      </c>
      <c r="G187" s="35">
        <v>0</v>
      </c>
      <c r="H187" s="35">
        <f t="shared" si="15"/>
        <v>100</v>
      </c>
      <c r="I187" s="35">
        <f t="shared" si="15"/>
        <v>100</v>
      </c>
      <c r="J187" s="36">
        <f t="shared" si="15"/>
        <v>0</v>
      </c>
      <c r="K187" s="37">
        <v>0</v>
      </c>
    </row>
    <row r="188" spans="1:11" x14ac:dyDescent="0.2">
      <c r="A188" s="32" t="s">
        <v>306</v>
      </c>
      <c r="B188" s="33" t="s">
        <v>307</v>
      </c>
      <c r="C188" s="35">
        <v>49546324</v>
      </c>
      <c r="D188" s="35">
        <v>49546324</v>
      </c>
      <c r="E188" s="35">
        <v>49546324</v>
      </c>
      <c r="F188" s="35">
        <v>2201500</v>
      </c>
      <c r="G188" s="35">
        <v>2201500</v>
      </c>
      <c r="H188" s="35">
        <f t="shared" si="15"/>
        <v>100</v>
      </c>
      <c r="I188" s="35">
        <f t="shared" si="15"/>
        <v>100</v>
      </c>
      <c r="J188" s="36">
        <f t="shared" si="15"/>
        <v>4.4433165213225507</v>
      </c>
      <c r="K188" s="37">
        <f t="shared" si="15"/>
        <v>100</v>
      </c>
    </row>
    <row r="189" spans="1:11" ht="33.75" x14ac:dyDescent="0.2">
      <c r="A189" s="43" t="s">
        <v>308</v>
      </c>
      <c r="B189" s="44" t="s">
        <v>309</v>
      </c>
      <c r="C189" s="45">
        <v>44876029</v>
      </c>
      <c r="D189" s="45">
        <v>0</v>
      </c>
      <c r="E189" s="45">
        <v>0</v>
      </c>
      <c r="F189" s="45">
        <v>0</v>
      </c>
      <c r="G189" s="45">
        <v>0</v>
      </c>
      <c r="H189" s="45">
        <f t="shared" si="15"/>
        <v>0</v>
      </c>
      <c r="I189" s="46">
        <v>0</v>
      </c>
      <c r="J189" s="46">
        <v>0</v>
      </c>
      <c r="K189" s="47">
        <v>0</v>
      </c>
    </row>
    <row r="190" spans="1:11" ht="22.5" x14ac:dyDescent="0.2">
      <c r="A190" s="43" t="s">
        <v>310</v>
      </c>
      <c r="B190" s="44" t="s">
        <v>311</v>
      </c>
      <c r="C190" s="45">
        <v>1021495018</v>
      </c>
      <c r="D190" s="45">
        <v>146361646</v>
      </c>
      <c r="E190" s="45">
        <v>118932196</v>
      </c>
      <c r="F190" s="45">
        <v>54372071</v>
      </c>
      <c r="G190" s="45">
        <v>54372071</v>
      </c>
      <c r="H190" s="45">
        <f t="shared" si="15"/>
        <v>14.328180110615088</v>
      </c>
      <c r="I190" s="45">
        <f t="shared" si="15"/>
        <v>81.259127134987267</v>
      </c>
      <c r="J190" s="46">
        <f t="shared" si="15"/>
        <v>45.716864590644576</v>
      </c>
      <c r="K190" s="47">
        <f t="shared" si="15"/>
        <v>100</v>
      </c>
    </row>
    <row r="191" spans="1:11" ht="22.5" x14ac:dyDescent="0.2">
      <c r="A191" s="38" t="s">
        <v>312</v>
      </c>
      <c r="B191" s="39" t="s">
        <v>313</v>
      </c>
      <c r="C191" s="40">
        <v>16437892720</v>
      </c>
      <c r="D191" s="40">
        <v>3994179949</v>
      </c>
      <c r="E191" s="40">
        <v>3669178845</v>
      </c>
      <c r="F191" s="40">
        <v>1899472046</v>
      </c>
      <c r="G191" s="40">
        <v>1876509046</v>
      </c>
      <c r="H191" s="40">
        <f t="shared" si="15"/>
        <v>24.298613070641821</v>
      </c>
      <c r="I191" s="40">
        <f t="shared" si="15"/>
        <v>91.863133154995467</v>
      </c>
      <c r="J191" s="41">
        <f t="shared" si="15"/>
        <v>51.768314553225323</v>
      </c>
      <c r="K191" s="42">
        <f t="shared" si="15"/>
        <v>98.791085130820605</v>
      </c>
    </row>
    <row r="192" spans="1:11" ht="33.75" x14ac:dyDescent="0.2">
      <c r="A192" s="43" t="s">
        <v>314</v>
      </c>
      <c r="B192" s="44" t="s">
        <v>315</v>
      </c>
      <c r="C192" s="45">
        <v>185627636</v>
      </c>
      <c r="D192" s="45">
        <v>47536950</v>
      </c>
      <c r="E192" s="45">
        <v>14453955</v>
      </c>
      <c r="F192" s="45">
        <v>13373955</v>
      </c>
      <c r="G192" s="45">
        <v>13373955</v>
      </c>
      <c r="H192" s="45">
        <f t="shared" si="15"/>
        <v>25.608767651385701</v>
      </c>
      <c r="I192" s="45">
        <f t="shared" si="15"/>
        <v>30.405726492759843</v>
      </c>
      <c r="J192" s="46">
        <f t="shared" si="15"/>
        <v>92.527996662505174</v>
      </c>
      <c r="K192" s="47">
        <f t="shared" si="15"/>
        <v>100</v>
      </c>
    </row>
    <row r="193" spans="1:11" ht="33.75" x14ac:dyDescent="0.2">
      <c r="A193" s="43" t="s">
        <v>317</v>
      </c>
      <c r="B193" s="44" t="s">
        <v>318</v>
      </c>
      <c r="C193" s="45">
        <v>1611273572</v>
      </c>
      <c r="D193" s="45">
        <v>26066831</v>
      </c>
      <c r="E193" s="45">
        <v>16753781</v>
      </c>
      <c r="F193" s="45">
        <v>16753781</v>
      </c>
      <c r="G193" s="45">
        <v>16753781</v>
      </c>
      <c r="H193" s="45">
        <f t="shared" si="15"/>
        <v>1.6177781013092913</v>
      </c>
      <c r="I193" s="45">
        <f t="shared" si="15"/>
        <v>64.272411939909375</v>
      </c>
      <c r="J193" s="46">
        <f t="shared" si="15"/>
        <v>100</v>
      </c>
      <c r="K193" s="47">
        <f t="shared" si="15"/>
        <v>100</v>
      </c>
    </row>
    <row r="194" spans="1:11" ht="33.75" x14ac:dyDescent="0.2">
      <c r="A194" s="43" t="s">
        <v>319</v>
      </c>
      <c r="B194" s="44" t="s">
        <v>320</v>
      </c>
      <c r="C194" s="45">
        <v>14549008534</v>
      </c>
      <c r="D194" s="45">
        <v>3919386188</v>
      </c>
      <c r="E194" s="45">
        <v>3636781129</v>
      </c>
      <c r="F194" s="45">
        <v>1868154330</v>
      </c>
      <c r="G194" s="45">
        <v>1845191330</v>
      </c>
      <c r="H194" s="45">
        <f t="shared" si="15"/>
        <v>26.939197807470332</v>
      </c>
      <c r="I194" s="45">
        <f t="shared" si="15"/>
        <v>92.789558225590199</v>
      </c>
      <c r="J194" s="46">
        <f t="shared" si="15"/>
        <v>51.368346450744028</v>
      </c>
      <c r="K194" s="47">
        <f t="shared" si="15"/>
        <v>98.770818896959128</v>
      </c>
    </row>
    <row r="195" spans="1:11" ht="45" x14ac:dyDescent="0.2">
      <c r="A195" s="43" t="s">
        <v>321</v>
      </c>
      <c r="B195" s="44" t="s">
        <v>322</v>
      </c>
      <c r="C195" s="45">
        <v>90792998</v>
      </c>
      <c r="D195" s="45">
        <v>0</v>
      </c>
      <c r="E195" s="45">
        <v>0</v>
      </c>
      <c r="F195" s="45">
        <v>0</v>
      </c>
      <c r="G195" s="45">
        <v>0</v>
      </c>
      <c r="H195" s="45">
        <f t="shared" si="15"/>
        <v>0</v>
      </c>
      <c r="I195" s="46">
        <v>0</v>
      </c>
      <c r="J195" s="46">
        <v>0</v>
      </c>
      <c r="K195" s="47">
        <v>0</v>
      </c>
    </row>
    <row r="196" spans="1:11" ht="22.5" x14ac:dyDescent="0.2">
      <c r="A196" s="43" t="s">
        <v>323</v>
      </c>
      <c r="B196" s="44" t="s">
        <v>324</v>
      </c>
      <c r="C196" s="45">
        <v>1189980</v>
      </c>
      <c r="D196" s="45">
        <v>1189980</v>
      </c>
      <c r="E196" s="45">
        <v>1189980</v>
      </c>
      <c r="F196" s="45">
        <v>1189980</v>
      </c>
      <c r="G196" s="45">
        <v>1189980</v>
      </c>
      <c r="H196" s="45">
        <f t="shared" si="15"/>
        <v>100</v>
      </c>
      <c r="I196" s="45">
        <f t="shared" si="15"/>
        <v>100</v>
      </c>
      <c r="J196" s="46">
        <f t="shared" si="15"/>
        <v>100</v>
      </c>
      <c r="K196" s="47">
        <f t="shared" si="15"/>
        <v>100</v>
      </c>
    </row>
    <row r="197" spans="1:11" ht="22.5" x14ac:dyDescent="0.2">
      <c r="A197" s="32" t="s">
        <v>325</v>
      </c>
      <c r="B197" s="33" t="s">
        <v>316</v>
      </c>
      <c r="C197" s="35">
        <v>1189980</v>
      </c>
      <c r="D197" s="35">
        <v>1189980</v>
      </c>
      <c r="E197" s="35">
        <v>1189980</v>
      </c>
      <c r="F197" s="35">
        <v>1189980</v>
      </c>
      <c r="G197" s="35">
        <v>1189980</v>
      </c>
      <c r="H197" s="35">
        <f t="shared" si="15"/>
        <v>100</v>
      </c>
      <c r="I197" s="35">
        <f t="shared" si="15"/>
        <v>100</v>
      </c>
      <c r="J197" s="36">
        <f t="shared" si="15"/>
        <v>100</v>
      </c>
      <c r="K197" s="37">
        <f t="shared" si="15"/>
        <v>100</v>
      </c>
    </row>
    <row r="198" spans="1:11" ht="22.5" x14ac:dyDescent="0.2">
      <c r="A198" s="38" t="s">
        <v>326</v>
      </c>
      <c r="B198" s="39" t="s">
        <v>327</v>
      </c>
      <c r="C198" s="40">
        <f>C199</f>
        <v>8172772188</v>
      </c>
      <c r="D198" s="40">
        <v>1855768869</v>
      </c>
      <c r="E198" s="40">
        <v>1412474913</v>
      </c>
      <c r="F198" s="40">
        <v>249718756</v>
      </c>
      <c r="G198" s="40">
        <v>249718756</v>
      </c>
      <c r="H198" s="40">
        <f t="shared" si="15"/>
        <v>22.706724552102493</v>
      </c>
      <c r="I198" s="40">
        <f t="shared" si="15"/>
        <v>76.112652636592969</v>
      </c>
      <c r="J198" s="41">
        <f t="shared" si="15"/>
        <v>17.679517965357309</v>
      </c>
      <c r="K198" s="42">
        <f t="shared" si="15"/>
        <v>100</v>
      </c>
    </row>
    <row r="199" spans="1:11" x14ac:dyDescent="0.2">
      <c r="A199" s="38" t="s">
        <v>328</v>
      </c>
      <c r="B199" s="39" t="s">
        <v>235</v>
      </c>
      <c r="C199" s="40">
        <f>C200</f>
        <v>8172772188</v>
      </c>
      <c r="D199" s="40">
        <v>1855768869</v>
      </c>
      <c r="E199" s="40">
        <v>1412474913</v>
      </c>
      <c r="F199" s="40">
        <v>249718756</v>
      </c>
      <c r="G199" s="40">
        <v>249718756</v>
      </c>
      <c r="H199" s="40">
        <f t="shared" si="15"/>
        <v>22.706724552102493</v>
      </c>
      <c r="I199" s="40">
        <f t="shared" si="15"/>
        <v>76.112652636592969</v>
      </c>
      <c r="J199" s="41">
        <f t="shared" si="15"/>
        <v>17.679517965357309</v>
      </c>
      <c r="K199" s="42">
        <f t="shared" si="15"/>
        <v>100</v>
      </c>
    </row>
    <row r="200" spans="1:11" x14ac:dyDescent="0.2">
      <c r="A200" s="43" t="s">
        <v>329</v>
      </c>
      <c r="B200" s="44" t="s">
        <v>237</v>
      </c>
      <c r="C200" s="45">
        <f>C201+C202</f>
        <v>8172772188</v>
      </c>
      <c r="D200" s="45">
        <v>1855768869</v>
      </c>
      <c r="E200" s="45">
        <v>1412474913</v>
      </c>
      <c r="F200" s="45">
        <v>249718756</v>
      </c>
      <c r="G200" s="45">
        <v>249718756</v>
      </c>
      <c r="H200" s="45">
        <f t="shared" si="15"/>
        <v>22.706724552102493</v>
      </c>
      <c r="I200" s="45">
        <f t="shared" si="15"/>
        <v>76.112652636592969</v>
      </c>
      <c r="J200" s="46">
        <f t="shared" si="15"/>
        <v>17.679517965357309</v>
      </c>
      <c r="K200" s="47">
        <f t="shared" si="15"/>
        <v>100</v>
      </c>
    </row>
    <row r="201" spans="1:11" ht="33.75" x14ac:dyDescent="0.2">
      <c r="A201" s="32" t="s">
        <v>330</v>
      </c>
      <c r="B201" s="33" t="s">
        <v>331</v>
      </c>
      <c r="C201" s="35">
        <v>4736386094</v>
      </c>
      <c r="D201" s="35">
        <v>1493253835</v>
      </c>
      <c r="E201" s="35">
        <v>1188010734</v>
      </c>
      <c r="F201" s="35">
        <v>171355564</v>
      </c>
      <c r="G201" s="35">
        <v>171355564</v>
      </c>
      <c r="H201" s="35">
        <f t="shared" si="15"/>
        <v>31.527282729160046</v>
      </c>
      <c r="I201" s="35">
        <f t="shared" si="15"/>
        <v>79.558525560391416</v>
      </c>
      <c r="J201" s="36">
        <f t="shared" si="15"/>
        <v>14.423738699990569</v>
      </c>
      <c r="K201" s="37">
        <f t="shared" si="15"/>
        <v>100</v>
      </c>
    </row>
    <row r="202" spans="1:11" ht="22.5" x14ac:dyDescent="0.2">
      <c r="A202" s="32" t="s">
        <v>332</v>
      </c>
      <c r="B202" s="33" t="s">
        <v>333</v>
      </c>
      <c r="C202" s="35">
        <v>3436386094</v>
      </c>
      <c r="D202" s="35">
        <v>362515034</v>
      </c>
      <c r="E202" s="35">
        <v>224464179</v>
      </c>
      <c r="F202" s="35">
        <v>78363192</v>
      </c>
      <c r="G202" s="35">
        <v>78363192</v>
      </c>
      <c r="H202" s="35">
        <f t="shared" si="15"/>
        <v>10.54931035348323</v>
      </c>
      <c r="I202" s="35">
        <f t="shared" si="15"/>
        <v>61.918584871710451</v>
      </c>
      <c r="J202" s="36">
        <f t="shared" si="15"/>
        <v>34.911223852782321</v>
      </c>
      <c r="K202" s="37">
        <f t="shared" si="15"/>
        <v>100</v>
      </c>
    </row>
    <row r="203" spans="1:11" ht="23.25" thickBot="1" x14ac:dyDescent="0.25">
      <c r="A203" s="68" t="s">
        <v>334</v>
      </c>
      <c r="B203" s="69" t="s">
        <v>335</v>
      </c>
      <c r="C203" s="70">
        <v>1351366884</v>
      </c>
      <c r="D203" s="70">
        <v>1126343240</v>
      </c>
      <c r="E203" s="70">
        <v>1126343240</v>
      </c>
      <c r="F203" s="70">
        <v>950430000</v>
      </c>
      <c r="G203" s="70">
        <v>946430000</v>
      </c>
      <c r="H203" s="70">
        <f t="shared" si="15"/>
        <v>83.348441739674897</v>
      </c>
      <c r="I203" s="70">
        <f t="shared" si="15"/>
        <v>100</v>
      </c>
      <c r="J203" s="71">
        <f t="shared" si="15"/>
        <v>84.381915409728919</v>
      </c>
      <c r="K203" s="72">
        <f t="shared" si="15"/>
        <v>99.579137863914227</v>
      </c>
    </row>
    <row r="204" spans="1:11" x14ac:dyDescent="0.2">
      <c r="A204" s="78" t="s">
        <v>336</v>
      </c>
      <c r="B204" s="79" t="s">
        <v>337</v>
      </c>
      <c r="C204" s="80">
        <v>1351366884</v>
      </c>
      <c r="D204" s="80">
        <v>1126343240</v>
      </c>
      <c r="E204" s="80">
        <v>1126343240</v>
      </c>
      <c r="F204" s="80">
        <v>950430000</v>
      </c>
      <c r="G204" s="80">
        <v>946430000</v>
      </c>
      <c r="H204" s="80">
        <f t="shared" si="15"/>
        <v>83.348441739674897</v>
      </c>
      <c r="I204" s="80">
        <f t="shared" si="15"/>
        <v>100</v>
      </c>
      <c r="J204" s="81">
        <f t="shared" si="15"/>
        <v>84.381915409728919</v>
      </c>
      <c r="K204" s="82">
        <f t="shared" si="15"/>
        <v>99.579137863914227</v>
      </c>
    </row>
    <row r="205" spans="1:11" ht="28.5" customHeight="1" x14ac:dyDescent="0.2">
      <c r="A205" s="43" t="s">
        <v>338</v>
      </c>
      <c r="B205" s="44" t="s">
        <v>339</v>
      </c>
      <c r="C205" s="45">
        <v>1351366884</v>
      </c>
      <c r="D205" s="45">
        <v>1126343240</v>
      </c>
      <c r="E205" s="45">
        <v>1126343240</v>
      </c>
      <c r="F205" s="45">
        <v>950430000</v>
      </c>
      <c r="G205" s="45">
        <v>946430000</v>
      </c>
      <c r="H205" s="45">
        <f t="shared" si="15"/>
        <v>83.348441739674897</v>
      </c>
      <c r="I205" s="45">
        <f t="shared" si="15"/>
        <v>100</v>
      </c>
      <c r="J205" s="46">
        <f t="shared" si="15"/>
        <v>84.381915409728919</v>
      </c>
      <c r="K205" s="47">
        <f t="shared" si="15"/>
        <v>99.579137863914227</v>
      </c>
    </row>
    <row r="206" spans="1:11" ht="14.25" customHeight="1" x14ac:dyDescent="0.2">
      <c r="A206" s="43"/>
      <c r="B206" s="44"/>
      <c r="C206" s="45"/>
      <c r="D206" s="45"/>
      <c r="E206" s="45"/>
      <c r="F206" s="45"/>
      <c r="G206" s="45"/>
      <c r="H206" s="45"/>
      <c r="I206" s="45"/>
      <c r="J206" s="46"/>
      <c r="K206" s="47"/>
    </row>
    <row r="207" spans="1:11" ht="33.75" x14ac:dyDescent="0.2">
      <c r="A207" s="38" t="s">
        <v>340</v>
      </c>
      <c r="B207" s="39" t="s">
        <v>341</v>
      </c>
      <c r="C207" s="40">
        <f>C209+C216</f>
        <v>21589277225</v>
      </c>
      <c r="D207" s="40">
        <v>16615179483</v>
      </c>
      <c r="E207" s="40">
        <v>6672991682</v>
      </c>
      <c r="F207" s="40">
        <v>2986036586</v>
      </c>
      <c r="G207" s="40">
        <v>2915086761</v>
      </c>
      <c r="H207" s="40">
        <f t="shared" si="15"/>
        <v>76.960332251234036</v>
      </c>
      <c r="I207" s="40">
        <f t="shared" si="15"/>
        <v>40.162019849545075</v>
      </c>
      <c r="J207" s="41">
        <f t="shared" si="15"/>
        <v>44.748093932960487</v>
      </c>
      <c r="K207" s="42">
        <f t="shared" si="15"/>
        <v>97.623946560713705</v>
      </c>
    </row>
    <row r="208" spans="1:11" x14ac:dyDescent="0.2">
      <c r="A208" s="38"/>
      <c r="B208" s="39"/>
      <c r="C208" s="40"/>
      <c r="D208" s="40"/>
      <c r="E208" s="40"/>
      <c r="F208" s="40"/>
      <c r="G208" s="40"/>
      <c r="H208" s="40"/>
      <c r="I208" s="40"/>
      <c r="J208" s="41"/>
      <c r="K208" s="42"/>
    </row>
    <row r="209" spans="1:11" ht="45" x14ac:dyDescent="0.2">
      <c r="A209" s="38" t="s">
        <v>342</v>
      </c>
      <c r="B209" s="39" t="s">
        <v>343</v>
      </c>
      <c r="C209" s="40">
        <f>C210+C213</f>
        <v>90359465</v>
      </c>
      <c r="D209" s="40">
        <v>27795668</v>
      </c>
      <c r="E209" s="40">
        <v>27795668</v>
      </c>
      <c r="F209" s="40">
        <v>27795668</v>
      </c>
      <c r="G209" s="40">
        <v>27795668</v>
      </c>
      <c r="H209" s="40">
        <f t="shared" si="15"/>
        <v>30.761213559642037</v>
      </c>
      <c r="I209" s="40">
        <f t="shared" si="15"/>
        <v>100</v>
      </c>
      <c r="J209" s="41">
        <f t="shared" si="15"/>
        <v>100</v>
      </c>
      <c r="K209" s="42">
        <f t="shared" si="15"/>
        <v>100</v>
      </c>
    </row>
    <row r="210" spans="1:11" ht="22.5" x14ac:dyDescent="0.2">
      <c r="A210" s="38" t="s">
        <v>344</v>
      </c>
      <c r="B210" s="39" t="s">
        <v>345</v>
      </c>
      <c r="C210" s="40">
        <f>C211</f>
        <v>65563797</v>
      </c>
      <c r="D210" s="40">
        <v>3000000</v>
      </c>
      <c r="E210" s="40">
        <v>3000000</v>
      </c>
      <c r="F210" s="40">
        <v>3000000</v>
      </c>
      <c r="G210" s="40">
        <v>3000000</v>
      </c>
      <c r="H210" s="40">
        <f t="shared" si="15"/>
        <v>4.5756959439063607</v>
      </c>
      <c r="I210" s="40">
        <f t="shared" si="15"/>
        <v>100</v>
      </c>
      <c r="J210" s="41">
        <f t="shared" si="15"/>
        <v>100</v>
      </c>
      <c r="K210" s="42">
        <f t="shared" si="15"/>
        <v>100</v>
      </c>
    </row>
    <row r="211" spans="1:11" ht="22.5" x14ac:dyDescent="0.2">
      <c r="A211" s="43" t="s">
        <v>346</v>
      </c>
      <c r="B211" s="44" t="s">
        <v>347</v>
      </c>
      <c r="C211" s="45">
        <f>C212</f>
        <v>65563797</v>
      </c>
      <c r="D211" s="45">
        <v>3000000</v>
      </c>
      <c r="E211" s="45">
        <v>3000000</v>
      </c>
      <c r="F211" s="45">
        <v>3000000</v>
      </c>
      <c r="G211" s="45">
        <v>3000000</v>
      </c>
      <c r="H211" s="45">
        <f t="shared" ref="H211:K254" si="16">D211/C211*100</f>
        <v>4.5756959439063607</v>
      </c>
      <c r="I211" s="45">
        <f t="shared" si="16"/>
        <v>100</v>
      </c>
      <c r="J211" s="46">
        <f t="shared" si="16"/>
        <v>100</v>
      </c>
      <c r="K211" s="47">
        <f t="shared" si="16"/>
        <v>100</v>
      </c>
    </row>
    <row r="212" spans="1:11" x14ac:dyDescent="0.2">
      <c r="A212" s="32" t="s">
        <v>348</v>
      </c>
      <c r="B212" s="33" t="s">
        <v>349</v>
      </c>
      <c r="C212" s="35">
        <v>65563797</v>
      </c>
      <c r="D212" s="35">
        <v>3000000</v>
      </c>
      <c r="E212" s="35">
        <v>3000000</v>
      </c>
      <c r="F212" s="35">
        <v>3000000</v>
      </c>
      <c r="G212" s="35">
        <v>3000000</v>
      </c>
      <c r="H212" s="35">
        <f t="shared" si="16"/>
        <v>4.5756959439063607</v>
      </c>
      <c r="I212" s="35">
        <f t="shared" si="16"/>
        <v>100</v>
      </c>
      <c r="J212" s="36">
        <f t="shared" si="16"/>
        <v>100</v>
      </c>
      <c r="K212" s="37">
        <f t="shared" si="16"/>
        <v>100</v>
      </c>
    </row>
    <row r="213" spans="1:11" x14ac:dyDescent="0.2">
      <c r="A213" s="38" t="s">
        <v>350</v>
      </c>
      <c r="B213" s="39" t="s">
        <v>351</v>
      </c>
      <c r="C213" s="40">
        <f>C214</f>
        <v>24795668</v>
      </c>
      <c r="D213" s="40">
        <v>24795668</v>
      </c>
      <c r="E213" s="40">
        <v>24795668</v>
      </c>
      <c r="F213" s="40">
        <v>24795668</v>
      </c>
      <c r="G213" s="40">
        <v>24795668</v>
      </c>
      <c r="H213" s="40">
        <f t="shared" si="16"/>
        <v>100</v>
      </c>
      <c r="I213" s="40">
        <f t="shared" si="16"/>
        <v>100</v>
      </c>
      <c r="J213" s="41">
        <f t="shared" si="16"/>
        <v>100</v>
      </c>
      <c r="K213" s="42">
        <f t="shared" si="16"/>
        <v>100</v>
      </c>
    </row>
    <row r="214" spans="1:11" x14ac:dyDescent="0.2">
      <c r="A214" s="43" t="s">
        <v>352</v>
      </c>
      <c r="B214" s="44" t="s">
        <v>353</v>
      </c>
      <c r="C214" s="45">
        <f>C215</f>
        <v>24795668</v>
      </c>
      <c r="D214" s="45">
        <v>24795668</v>
      </c>
      <c r="E214" s="45">
        <v>24795668</v>
      </c>
      <c r="F214" s="45">
        <v>24795668</v>
      </c>
      <c r="G214" s="45">
        <v>24795668</v>
      </c>
      <c r="H214" s="45">
        <f t="shared" si="16"/>
        <v>100</v>
      </c>
      <c r="I214" s="45">
        <f t="shared" si="16"/>
        <v>100</v>
      </c>
      <c r="J214" s="46">
        <f t="shared" si="16"/>
        <v>100</v>
      </c>
      <c r="K214" s="47">
        <f t="shared" si="16"/>
        <v>100</v>
      </c>
    </row>
    <row r="215" spans="1:11" x14ac:dyDescent="0.2">
      <c r="A215" s="32" t="s">
        <v>354</v>
      </c>
      <c r="B215" s="33" t="s">
        <v>355</v>
      </c>
      <c r="C215" s="35">
        <v>24795668</v>
      </c>
      <c r="D215" s="35">
        <v>24795668</v>
      </c>
      <c r="E215" s="35">
        <v>24795668</v>
      </c>
      <c r="F215" s="35">
        <v>24795668</v>
      </c>
      <c r="G215" s="35">
        <v>24795668</v>
      </c>
      <c r="H215" s="35">
        <f t="shared" si="16"/>
        <v>100</v>
      </c>
      <c r="I215" s="35">
        <f t="shared" si="16"/>
        <v>100</v>
      </c>
      <c r="J215" s="36">
        <f t="shared" si="16"/>
        <v>100</v>
      </c>
      <c r="K215" s="37">
        <f t="shared" si="16"/>
        <v>100</v>
      </c>
    </row>
    <row r="216" spans="1:11" ht="33.75" x14ac:dyDescent="0.2">
      <c r="A216" s="38" t="s">
        <v>356</v>
      </c>
      <c r="B216" s="39" t="s">
        <v>357</v>
      </c>
      <c r="C216" s="40">
        <f>C217+C221+C229</f>
        <v>21498917760</v>
      </c>
      <c r="D216" s="40">
        <v>16587383815</v>
      </c>
      <c r="E216" s="40">
        <v>6645196014</v>
      </c>
      <c r="F216" s="40">
        <v>2958240918</v>
      </c>
      <c r="G216" s="40">
        <v>2887291093</v>
      </c>
      <c r="H216" s="40">
        <f t="shared" si="16"/>
        <v>77.154506101985305</v>
      </c>
      <c r="I216" s="40">
        <f t="shared" si="16"/>
        <v>40.061748664613027</v>
      </c>
      <c r="J216" s="41">
        <f t="shared" si="16"/>
        <v>44.516985078658664</v>
      </c>
      <c r="K216" s="42">
        <f t="shared" si="16"/>
        <v>97.601621133414397</v>
      </c>
    </row>
    <row r="217" spans="1:11" x14ac:dyDescent="0.2">
      <c r="A217" s="38" t="s">
        <v>358</v>
      </c>
      <c r="B217" s="39" t="s">
        <v>359</v>
      </c>
      <c r="C217" s="40">
        <f>C218</f>
        <v>10825000000</v>
      </c>
      <c r="D217" s="40">
        <v>9093677872</v>
      </c>
      <c r="E217" s="40">
        <v>3083610011</v>
      </c>
      <c r="F217" s="40">
        <v>975629589</v>
      </c>
      <c r="G217" s="40">
        <v>975629589</v>
      </c>
      <c r="H217" s="40">
        <f t="shared" si="16"/>
        <v>84.006262096997688</v>
      </c>
      <c r="I217" s="40">
        <f t="shared" si="16"/>
        <v>33.90938247872873</v>
      </c>
      <c r="J217" s="41">
        <f t="shared" si="16"/>
        <v>31.639201634437814</v>
      </c>
      <c r="K217" s="42">
        <f t="shared" si="16"/>
        <v>100</v>
      </c>
    </row>
    <row r="218" spans="1:11" ht="22.5" x14ac:dyDescent="0.2">
      <c r="A218" s="43" t="s">
        <v>360</v>
      </c>
      <c r="B218" s="44" t="s">
        <v>361</v>
      </c>
      <c r="C218" s="45">
        <f>C219+C220</f>
        <v>10825000000</v>
      </c>
      <c r="D218" s="45">
        <v>9093677872</v>
      </c>
      <c r="E218" s="45">
        <v>3083610011</v>
      </c>
      <c r="F218" s="45">
        <v>975629589</v>
      </c>
      <c r="G218" s="45">
        <v>975629589</v>
      </c>
      <c r="H218" s="45">
        <f t="shared" si="16"/>
        <v>84.006262096997688</v>
      </c>
      <c r="I218" s="45">
        <f t="shared" si="16"/>
        <v>33.90938247872873</v>
      </c>
      <c r="J218" s="46">
        <f t="shared" si="16"/>
        <v>31.639201634437814</v>
      </c>
      <c r="K218" s="47">
        <f t="shared" si="16"/>
        <v>100</v>
      </c>
    </row>
    <row r="219" spans="1:11" x14ac:dyDescent="0.2">
      <c r="A219" s="32" t="s">
        <v>362</v>
      </c>
      <c r="B219" s="33" t="s">
        <v>363</v>
      </c>
      <c r="C219" s="35">
        <v>10800000000</v>
      </c>
      <c r="D219" s="35">
        <v>9093677872</v>
      </c>
      <c r="E219" s="35">
        <v>3083610011</v>
      </c>
      <c r="F219" s="35">
        <v>975629589</v>
      </c>
      <c r="G219" s="35">
        <v>975629589</v>
      </c>
      <c r="H219" s="35">
        <f t="shared" si="16"/>
        <v>84.200721037037042</v>
      </c>
      <c r="I219" s="35">
        <f t="shared" si="16"/>
        <v>33.90938247872873</v>
      </c>
      <c r="J219" s="36">
        <f t="shared" si="16"/>
        <v>31.639201634437814</v>
      </c>
      <c r="K219" s="37">
        <f t="shared" si="16"/>
        <v>100</v>
      </c>
    </row>
    <row r="220" spans="1:11" x14ac:dyDescent="0.2">
      <c r="A220" s="32" t="s">
        <v>364</v>
      </c>
      <c r="B220" s="33" t="s">
        <v>365</v>
      </c>
      <c r="C220" s="35">
        <v>25000000</v>
      </c>
      <c r="D220" s="35">
        <v>0</v>
      </c>
      <c r="E220" s="35">
        <v>0</v>
      </c>
      <c r="F220" s="35">
        <v>0</v>
      </c>
      <c r="G220" s="35">
        <v>0</v>
      </c>
      <c r="H220" s="35">
        <f t="shared" si="16"/>
        <v>0</v>
      </c>
      <c r="I220" s="36">
        <v>0</v>
      </c>
      <c r="J220" s="36">
        <v>0</v>
      </c>
      <c r="K220" s="37">
        <v>0</v>
      </c>
    </row>
    <row r="221" spans="1:11" x14ac:dyDescent="0.2">
      <c r="A221" s="38" t="s">
        <v>366</v>
      </c>
      <c r="B221" s="39" t="s">
        <v>367</v>
      </c>
      <c r="C221" s="40">
        <f>C222+C225</f>
        <v>8889133881</v>
      </c>
      <c r="D221" s="40">
        <v>6498893382</v>
      </c>
      <c r="E221" s="40">
        <v>2718854328</v>
      </c>
      <c r="F221" s="40">
        <v>1735156148</v>
      </c>
      <c r="G221" s="40">
        <v>1669996323</v>
      </c>
      <c r="H221" s="40">
        <f t="shared" si="16"/>
        <v>73.110535503250802</v>
      </c>
      <c r="I221" s="40">
        <f t="shared" si="16"/>
        <v>41.835650597537381</v>
      </c>
      <c r="J221" s="41">
        <f t="shared" si="16"/>
        <v>63.81938635441302</v>
      </c>
      <c r="K221" s="42">
        <f t="shared" si="16"/>
        <v>96.244728460023296</v>
      </c>
    </row>
    <row r="222" spans="1:11" x14ac:dyDescent="0.2">
      <c r="A222" s="43" t="s">
        <v>368</v>
      </c>
      <c r="B222" s="44" t="s">
        <v>369</v>
      </c>
      <c r="C222" s="45">
        <f>C223+C224</f>
        <v>5767658955</v>
      </c>
      <c r="D222" s="45">
        <v>4797317396</v>
      </c>
      <c r="E222" s="45">
        <v>1775703599</v>
      </c>
      <c r="F222" s="45">
        <v>870583599</v>
      </c>
      <c r="G222" s="45">
        <v>809123774</v>
      </c>
      <c r="H222" s="45">
        <f t="shared" si="16"/>
        <v>83.176162693204873</v>
      </c>
      <c r="I222" s="45">
        <f t="shared" si="16"/>
        <v>37.014511495123934</v>
      </c>
      <c r="J222" s="46">
        <f t="shared" si="16"/>
        <v>49.027529115234955</v>
      </c>
      <c r="K222" s="47">
        <f t="shared" si="16"/>
        <v>92.940387910983375</v>
      </c>
    </row>
    <row r="223" spans="1:11" x14ac:dyDescent="0.2">
      <c r="A223" s="32" t="s">
        <v>370</v>
      </c>
      <c r="B223" s="33" t="s">
        <v>371</v>
      </c>
      <c r="C223" s="35">
        <v>2824540160</v>
      </c>
      <c r="D223" s="35">
        <v>2319625874</v>
      </c>
      <c r="E223" s="35">
        <v>1045123540</v>
      </c>
      <c r="F223" s="35">
        <v>448423540</v>
      </c>
      <c r="G223" s="35">
        <v>398423540</v>
      </c>
      <c r="H223" s="35">
        <f t="shared" si="16"/>
        <v>82.124018162305049</v>
      </c>
      <c r="I223" s="35">
        <f t="shared" si="16"/>
        <v>45.055694183897522</v>
      </c>
      <c r="J223" s="36">
        <f t="shared" si="16"/>
        <v>42.906271157187788</v>
      </c>
      <c r="K223" s="37">
        <f t="shared" si="16"/>
        <v>88.849827107649176</v>
      </c>
    </row>
    <row r="224" spans="1:11" x14ac:dyDescent="0.2">
      <c r="A224" s="32" t="s">
        <v>372</v>
      </c>
      <c r="B224" s="33" t="s">
        <v>373</v>
      </c>
      <c r="C224" s="35">
        <v>2943118795</v>
      </c>
      <c r="D224" s="35">
        <v>2477691522</v>
      </c>
      <c r="E224" s="35">
        <v>730580059</v>
      </c>
      <c r="F224" s="35">
        <v>422160059</v>
      </c>
      <c r="G224" s="35">
        <v>410700234</v>
      </c>
      <c r="H224" s="35">
        <f t="shared" si="16"/>
        <v>84.185916185554447</v>
      </c>
      <c r="I224" s="35">
        <f t="shared" si="16"/>
        <v>29.486320331365285</v>
      </c>
      <c r="J224" s="36">
        <f t="shared" si="16"/>
        <v>57.784229640464361</v>
      </c>
      <c r="K224" s="37">
        <f t="shared" si="16"/>
        <v>97.285431258668638</v>
      </c>
    </row>
    <row r="225" spans="1:11" x14ac:dyDescent="0.2">
      <c r="A225" s="43" t="s">
        <v>374</v>
      </c>
      <c r="B225" s="44" t="s">
        <v>375</v>
      </c>
      <c r="C225" s="45">
        <f>C226+C227+C228</f>
        <v>3121474926</v>
      </c>
      <c r="D225" s="45">
        <v>1701575986</v>
      </c>
      <c r="E225" s="45">
        <v>943150729</v>
      </c>
      <c r="F225" s="45">
        <v>864572549</v>
      </c>
      <c r="G225" s="45">
        <v>860872549</v>
      </c>
      <c r="H225" s="45">
        <f t="shared" si="16"/>
        <v>54.511922291186778</v>
      </c>
      <c r="I225" s="45">
        <f t="shared" si="16"/>
        <v>55.428070022140055</v>
      </c>
      <c r="J225" s="46">
        <f t="shared" si="16"/>
        <v>91.668544848254058</v>
      </c>
      <c r="K225" s="47">
        <f t="shared" si="16"/>
        <v>99.57204285467084</v>
      </c>
    </row>
    <row r="226" spans="1:11" x14ac:dyDescent="0.2">
      <c r="A226" s="32" t="s">
        <v>376</v>
      </c>
      <c r="B226" s="33" t="s">
        <v>377</v>
      </c>
      <c r="C226" s="35">
        <v>1934964366</v>
      </c>
      <c r="D226" s="35">
        <v>1009592705</v>
      </c>
      <c r="E226" s="35">
        <v>578613198</v>
      </c>
      <c r="F226" s="35">
        <v>500035018</v>
      </c>
      <c r="G226" s="35">
        <v>500035018</v>
      </c>
      <c r="H226" s="35">
        <f t="shared" si="16"/>
        <v>52.176294444483837</v>
      </c>
      <c r="I226" s="35">
        <f t="shared" si="16"/>
        <v>57.311547036188223</v>
      </c>
      <c r="J226" s="36">
        <f t="shared" si="16"/>
        <v>86.419566599654374</v>
      </c>
      <c r="K226" s="37">
        <f t="shared" si="16"/>
        <v>100</v>
      </c>
    </row>
    <row r="227" spans="1:11" x14ac:dyDescent="0.2">
      <c r="A227" s="32" t="s">
        <v>378</v>
      </c>
      <c r="B227" s="33" t="s">
        <v>379</v>
      </c>
      <c r="C227" s="35">
        <v>1059202560</v>
      </c>
      <c r="D227" s="35">
        <v>673956373</v>
      </c>
      <c r="E227" s="35">
        <v>364537531</v>
      </c>
      <c r="F227" s="35">
        <v>364537531</v>
      </c>
      <c r="G227" s="35">
        <v>360837531</v>
      </c>
      <c r="H227" s="35">
        <f t="shared" si="16"/>
        <v>63.628657865026305</v>
      </c>
      <c r="I227" s="35">
        <f t="shared" si="16"/>
        <v>54.089188203284486</v>
      </c>
      <c r="J227" s="36">
        <f t="shared" si="16"/>
        <v>100</v>
      </c>
      <c r="K227" s="37">
        <f t="shared" si="16"/>
        <v>98.985015345374677</v>
      </c>
    </row>
    <row r="228" spans="1:11" ht="15" customHeight="1" x14ac:dyDescent="0.2">
      <c r="A228" s="32" t="s">
        <v>380</v>
      </c>
      <c r="B228" s="33" t="s">
        <v>381</v>
      </c>
      <c r="C228" s="35">
        <v>127308000</v>
      </c>
      <c r="D228" s="35">
        <v>18026908</v>
      </c>
      <c r="E228" s="35">
        <v>0</v>
      </c>
      <c r="F228" s="35">
        <v>0</v>
      </c>
      <c r="G228" s="35">
        <v>0</v>
      </c>
      <c r="H228" s="35">
        <f t="shared" si="16"/>
        <v>14.160074779275458</v>
      </c>
      <c r="I228" s="35">
        <f t="shared" si="16"/>
        <v>0</v>
      </c>
      <c r="J228" s="36">
        <v>0</v>
      </c>
      <c r="K228" s="37">
        <v>0</v>
      </c>
    </row>
    <row r="229" spans="1:11" x14ac:dyDescent="0.2">
      <c r="A229" s="38" t="s">
        <v>382</v>
      </c>
      <c r="B229" s="39" t="s">
        <v>383</v>
      </c>
      <c r="C229" s="40">
        <f>C230+C237</f>
        <v>1784783879</v>
      </c>
      <c r="D229" s="40">
        <v>994812561</v>
      </c>
      <c r="E229" s="40">
        <v>842731675</v>
      </c>
      <c r="F229" s="40">
        <v>247455181</v>
      </c>
      <c r="G229" s="40">
        <v>241665181</v>
      </c>
      <c r="H229" s="40">
        <f t="shared" si="16"/>
        <v>55.738544745114204</v>
      </c>
      <c r="I229" s="40">
        <f t="shared" si="16"/>
        <v>84.712608991675168</v>
      </c>
      <c r="J229" s="41">
        <f t="shared" si="16"/>
        <v>29.363460320866665</v>
      </c>
      <c r="K229" s="42">
        <f t="shared" si="16"/>
        <v>97.660182350354589</v>
      </c>
    </row>
    <row r="230" spans="1:11" x14ac:dyDescent="0.2">
      <c r="A230" s="43" t="s">
        <v>384</v>
      </c>
      <c r="B230" s="44" t="s">
        <v>385</v>
      </c>
      <c r="C230" s="45">
        <f>C231+C232+C233+C234+C235+C236</f>
        <v>1648500920</v>
      </c>
      <c r="D230" s="45">
        <v>896021213</v>
      </c>
      <c r="E230" s="45">
        <v>744016678</v>
      </c>
      <c r="F230" s="45">
        <v>247455181</v>
      </c>
      <c r="G230" s="45">
        <v>241665181</v>
      </c>
      <c r="H230" s="45">
        <f t="shared" si="16"/>
        <v>54.353698085894905</v>
      </c>
      <c r="I230" s="45">
        <f t="shared" si="16"/>
        <v>83.03560978304651</v>
      </c>
      <c r="J230" s="46">
        <f t="shared" si="16"/>
        <v>33.259359409144857</v>
      </c>
      <c r="K230" s="47">
        <f t="shared" si="16"/>
        <v>97.660182350354589</v>
      </c>
    </row>
    <row r="231" spans="1:11" x14ac:dyDescent="0.2">
      <c r="A231" s="32" t="s">
        <v>386</v>
      </c>
      <c r="B231" s="33" t="s">
        <v>355</v>
      </c>
      <c r="C231" s="35">
        <v>1151029110</v>
      </c>
      <c r="D231" s="35">
        <v>725525621</v>
      </c>
      <c r="E231" s="35">
        <v>646794868</v>
      </c>
      <c r="F231" s="35">
        <v>197856179</v>
      </c>
      <c r="G231" s="35">
        <v>197856179</v>
      </c>
      <c r="H231" s="35">
        <f t="shared" si="16"/>
        <v>63.032777772232016</v>
      </c>
      <c r="I231" s="35">
        <f t="shared" si="16"/>
        <v>89.148453104731914</v>
      </c>
      <c r="J231" s="36">
        <f t="shared" si="16"/>
        <v>30.590251838547367</v>
      </c>
      <c r="K231" s="37">
        <f t="shared" si="16"/>
        <v>100</v>
      </c>
    </row>
    <row r="232" spans="1:11" ht="12" thickBot="1" x14ac:dyDescent="0.25">
      <c r="A232" s="48" t="s">
        <v>387</v>
      </c>
      <c r="B232" s="49" t="s">
        <v>388</v>
      </c>
      <c r="C232" s="50">
        <v>63654000</v>
      </c>
      <c r="D232" s="50">
        <v>55889000</v>
      </c>
      <c r="E232" s="50">
        <v>34330000</v>
      </c>
      <c r="F232" s="50">
        <v>0</v>
      </c>
      <c r="G232" s="50">
        <v>0</v>
      </c>
      <c r="H232" s="50">
        <f t="shared" si="16"/>
        <v>87.801237942627324</v>
      </c>
      <c r="I232" s="50">
        <f t="shared" si="16"/>
        <v>61.425325198160643</v>
      </c>
      <c r="J232" s="51">
        <f t="shared" si="16"/>
        <v>0</v>
      </c>
      <c r="K232" s="52">
        <v>0</v>
      </c>
    </row>
    <row r="233" spans="1:11" x14ac:dyDescent="0.2">
      <c r="A233" s="53" t="s">
        <v>389</v>
      </c>
      <c r="B233" s="54" t="s">
        <v>390</v>
      </c>
      <c r="C233" s="55">
        <v>106090000</v>
      </c>
      <c r="D233" s="55">
        <v>55314782</v>
      </c>
      <c r="E233" s="55">
        <v>3600000</v>
      </c>
      <c r="F233" s="55">
        <v>3600000</v>
      </c>
      <c r="G233" s="55">
        <v>3600000</v>
      </c>
      <c r="H233" s="55">
        <f t="shared" si="16"/>
        <v>52.139487227825434</v>
      </c>
      <c r="I233" s="55">
        <f t="shared" si="16"/>
        <v>6.5082060704858238</v>
      </c>
      <c r="J233" s="56">
        <f t="shared" si="16"/>
        <v>100</v>
      </c>
      <c r="K233" s="57">
        <f t="shared" si="16"/>
        <v>100</v>
      </c>
    </row>
    <row r="234" spans="1:11" x14ac:dyDescent="0.2">
      <c r="A234" s="32" t="s">
        <v>391</v>
      </c>
      <c r="B234" s="33" t="s">
        <v>392</v>
      </c>
      <c r="C234" s="35">
        <v>263092400</v>
      </c>
      <c r="D234" s="35">
        <v>59291810</v>
      </c>
      <c r="E234" s="35">
        <v>59291810</v>
      </c>
      <c r="F234" s="35">
        <v>45999002</v>
      </c>
      <c r="G234" s="35">
        <v>40209002</v>
      </c>
      <c r="H234" s="35">
        <f t="shared" si="16"/>
        <v>22.536496683294537</v>
      </c>
      <c r="I234" s="35">
        <f t="shared" si="16"/>
        <v>100</v>
      </c>
      <c r="J234" s="36">
        <f t="shared" si="16"/>
        <v>77.580701280665906</v>
      </c>
      <c r="K234" s="37">
        <f t="shared" si="16"/>
        <v>87.412770390105422</v>
      </c>
    </row>
    <row r="235" spans="1:11" x14ac:dyDescent="0.2">
      <c r="A235" s="32" t="s">
        <v>393</v>
      </c>
      <c r="B235" s="33" t="s">
        <v>394</v>
      </c>
      <c r="C235" s="35">
        <v>54026410</v>
      </c>
      <c r="D235" s="35">
        <v>0</v>
      </c>
      <c r="E235" s="35">
        <v>0</v>
      </c>
      <c r="F235" s="35">
        <v>0</v>
      </c>
      <c r="G235" s="35">
        <v>0</v>
      </c>
      <c r="H235" s="35">
        <f t="shared" si="16"/>
        <v>0</v>
      </c>
      <c r="I235" s="36">
        <v>0</v>
      </c>
      <c r="J235" s="36">
        <v>0</v>
      </c>
      <c r="K235" s="37">
        <v>0</v>
      </c>
    </row>
    <row r="236" spans="1:11" x14ac:dyDescent="0.2">
      <c r="A236" s="32" t="s">
        <v>395</v>
      </c>
      <c r="B236" s="33" t="s">
        <v>396</v>
      </c>
      <c r="C236" s="35">
        <v>10609000</v>
      </c>
      <c r="D236" s="35">
        <v>0</v>
      </c>
      <c r="E236" s="35">
        <v>0</v>
      </c>
      <c r="F236" s="35">
        <v>0</v>
      </c>
      <c r="G236" s="35">
        <v>0</v>
      </c>
      <c r="H236" s="35">
        <f t="shared" si="16"/>
        <v>0</v>
      </c>
      <c r="I236" s="36">
        <v>0</v>
      </c>
      <c r="J236" s="36">
        <v>0</v>
      </c>
      <c r="K236" s="37">
        <v>0</v>
      </c>
    </row>
    <row r="237" spans="1:11" ht="22.5" x14ac:dyDescent="0.2">
      <c r="A237" s="43" t="s">
        <v>397</v>
      </c>
      <c r="B237" s="44" t="s">
        <v>398</v>
      </c>
      <c r="C237" s="45">
        <f>C238+C239+C240+C241</f>
        <v>136282959</v>
      </c>
      <c r="D237" s="45">
        <v>98791348</v>
      </c>
      <c r="E237" s="45">
        <v>98714997</v>
      </c>
      <c r="F237" s="45">
        <v>0</v>
      </c>
      <c r="G237" s="45">
        <v>0</v>
      </c>
      <c r="H237" s="45">
        <f t="shared" si="16"/>
        <v>72.489876008635818</v>
      </c>
      <c r="I237" s="45">
        <f t="shared" si="16"/>
        <v>99.922714891996407</v>
      </c>
      <c r="J237" s="46">
        <f t="shared" si="16"/>
        <v>0</v>
      </c>
      <c r="K237" s="47">
        <v>0</v>
      </c>
    </row>
    <row r="238" spans="1:11" x14ac:dyDescent="0.2">
      <c r="A238" s="32" t="s">
        <v>399</v>
      </c>
      <c r="B238" s="33" t="s">
        <v>400</v>
      </c>
      <c r="C238" s="35">
        <v>15913500</v>
      </c>
      <c r="D238" s="35">
        <v>15913000</v>
      </c>
      <c r="E238" s="35">
        <v>15836682</v>
      </c>
      <c r="F238" s="35">
        <v>0</v>
      </c>
      <c r="G238" s="35">
        <v>0</v>
      </c>
      <c r="H238" s="35">
        <f t="shared" si="16"/>
        <v>99.996858013636228</v>
      </c>
      <c r="I238" s="35">
        <f t="shared" si="16"/>
        <v>99.520404700559297</v>
      </c>
      <c r="J238" s="36">
        <f t="shared" si="16"/>
        <v>0</v>
      </c>
      <c r="K238" s="37">
        <v>0</v>
      </c>
    </row>
    <row r="239" spans="1:11" x14ac:dyDescent="0.2">
      <c r="A239" s="32" t="s">
        <v>401</v>
      </c>
      <c r="B239" s="33" t="s">
        <v>402</v>
      </c>
      <c r="C239" s="35">
        <v>98180042</v>
      </c>
      <c r="D239" s="35">
        <v>82878348</v>
      </c>
      <c r="E239" s="35">
        <v>82878315</v>
      </c>
      <c r="F239" s="35">
        <v>0</v>
      </c>
      <c r="G239" s="35">
        <v>0</v>
      </c>
      <c r="H239" s="35">
        <f t="shared" si="16"/>
        <v>84.414659345939171</v>
      </c>
      <c r="I239" s="35">
        <f t="shared" si="16"/>
        <v>99.999960182604028</v>
      </c>
      <c r="J239" s="36">
        <f t="shared" si="16"/>
        <v>0</v>
      </c>
      <c r="K239" s="37">
        <v>0</v>
      </c>
    </row>
    <row r="240" spans="1:11" x14ac:dyDescent="0.2">
      <c r="A240" s="32" t="s">
        <v>403</v>
      </c>
      <c r="B240" s="33" t="s">
        <v>404</v>
      </c>
      <c r="C240" s="35">
        <v>21218000</v>
      </c>
      <c r="D240" s="35">
        <v>0</v>
      </c>
      <c r="E240" s="35">
        <v>0</v>
      </c>
      <c r="F240" s="35">
        <v>0</v>
      </c>
      <c r="G240" s="35">
        <v>0</v>
      </c>
      <c r="H240" s="35">
        <f t="shared" si="16"/>
        <v>0</v>
      </c>
      <c r="I240" s="36">
        <v>0</v>
      </c>
      <c r="J240" s="36">
        <v>0</v>
      </c>
      <c r="K240" s="37">
        <v>0</v>
      </c>
    </row>
    <row r="241" spans="1:11" x14ac:dyDescent="0.2">
      <c r="A241" s="32" t="s">
        <v>405</v>
      </c>
      <c r="B241" s="33" t="s">
        <v>406</v>
      </c>
      <c r="C241" s="35">
        <v>971417</v>
      </c>
      <c r="D241" s="35">
        <v>0</v>
      </c>
      <c r="E241" s="35">
        <v>0</v>
      </c>
      <c r="F241" s="35">
        <v>0</v>
      </c>
      <c r="G241" s="35">
        <v>0</v>
      </c>
      <c r="H241" s="35">
        <f t="shared" si="16"/>
        <v>0</v>
      </c>
      <c r="I241" s="36">
        <v>0</v>
      </c>
      <c r="J241" s="36">
        <v>0</v>
      </c>
      <c r="K241" s="37">
        <v>0</v>
      </c>
    </row>
    <row r="242" spans="1:11" x14ac:dyDescent="0.2">
      <c r="A242" s="32"/>
      <c r="B242" s="33"/>
      <c r="C242" s="35"/>
      <c r="D242" s="35"/>
      <c r="E242" s="35"/>
      <c r="F242" s="35"/>
      <c r="G242" s="35"/>
      <c r="H242" s="35"/>
      <c r="I242" s="36"/>
      <c r="J242" s="36"/>
      <c r="K242" s="37"/>
    </row>
    <row r="243" spans="1:11" x14ac:dyDescent="0.2">
      <c r="A243" s="38" t="s">
        <v>407</v>
      </c>
      <c r="B243" s="39" t="s">
        <v>408</v>
      </c>
      <c r="C243" s="40">
        <f>C245</f>
        <v>2027020770</v>
      </c>
      <c r="D243" s="40">
        <v>0</v>
      </c>
      <c r="E243" s="40">
        <v>0</v>
      </c>
      <c r="F243" s="40">
        <v>0</v>
      </c>
      <c r="G243" s="40">
        <v>0</v>
      </c>
      <c r="H243" s="40">
        <f t="shared" si="16"/>
        <v>0</v>
      </c>
      <c r="I243" s="41">
        <v>0</v>
      </c>
      <c r="J243" s="41">
        <v>0</v>
      </c>
      <c r="K243" s="42">
        <v>0</v>
      </c>
    </row>
    <row r="244" spans="1:11" x14ac:dyDescent="0.2">
      <c r="A244" s="38"/>
      <c r="B244" s="39"/>
      <c r="C244" s="40"/>
      <c r="D244" s="40"/>
      <c r="E244" s="40"/>
      <c r="F244" s="40"/>
      <c r="G244" s="40"/>
      <c r="H244" s="40"/>
      <c r="I244" s="41"/>
      <c r="J244" s="41"/>
      <c r="K244" s="42"/>
    </row>
    <row r="245" spans="1:11" x14ac:dyDescent="0.2">
      <c r="A245" s="38" t="s">
        <v>409</v>
      </c>
      <c r="B245" s="39" t="s">
        <v>408</v>
      </c>
      <c r="C245" s="40">
        <f>C246</f>
        <v>2027020770</v>
      </c>
      <c r="D245" s="40">
        <v>0</v>
      </c>
      <c r="E245" s="40">
        <v>0</v>
      </c>
      <c r="F245" s="40">
        <v>0</v>
      </c>
      <c r="G245" s="40">
        <v>0</v>
      </c>
      <c r="H245" s="40">
        <f t="shared" si="16"/>
        <v>0</v>
      </c>
      <c r="I245" s="41">
        <v>0</v>
      </c>
      <c r="J245" s="41">
        <v>0</v>
      </c>
      <c r="K245" s="42">
        <v>0</v>
      </c>
    </row>
    <row r="246" spans="1:11" x14ac:dyDescent="0.2">
      <c r="A246" s="38" t="s">
        <v>410</v>
      </c>
      <c r="B246" s="39" t="s">
        <v>411</v>
      </c>
      <c r="C246" s="40">
        <f>C247</f>
        <v>2027020770</v>
      </c>
      <c r="D246" s="40">
        <v>0</v>
      </c>
      <c r="E246" s="40">
        <v>0</v>
      </c>
      <c r="F246" s="40">
        <v>0</v>
      </c>
      <c r="G246" s="40">
        <v>0</v>
      </c>
      <c r="H246" s="40">
        <f t="shared" si="16"/>
        <v>0</v>
      </c>
      <c r="I246" s="41">
        <v>0</v>
      </c>
      <c r="J246" s="41">
        <v>0</v>
      </c>
      <c r="K246" s="42">
        <v>0</v>
      </c>
    </row>
    <row r="247" spans="1:11" ht="22.5" x14ac:dyDescent="0.2">
      <c r="A247" s="43" t="s">
        <v>412</v>
      </c>
      <c r="B247" s="44" t="s">
        <v>413</v>
      </c>
      <c r="C247" s="45">
        <f>C248</f>
        <v>2027020770</v>
      </c>
      <c r="D247" s="45">
        <v>0</v>
      </c>
      <c r="E247" s="45">
        <v>0</v>
      </c>
      <c r="F247" s="45">
        <v>0</v>
      </c>
      <c r="G247" s="45">
        <v>0</v>
      </c>
      <c r="H247" s="45">
        <f t="shared" si="16"/>
        <v>0</v>
      </c>
      <c r="I247" s="46">
        <v>0</v>
      </c>
      <c r="J247" s="46">
        <v>0</v>
      </c>
      <c r="K247" s="47">
        <v>0</v>
      </c>
    </row>
    <row r="248" spans="1:11" ht="22.5" x14ac:dyDescent="0.2">
      <c r="A248" s="32" t="s">
        <v>414</v>
      </c>
      <c r="B248" s="33" t="s">
        <v>415</v>
      </c>
      <c r="C248" s="35">
        <v>2027020770</v>
      </c>
      <c r="D248" s="35">
        <v>0</v>
      </c>
      <c r="E248" s="35">
        <v>0</v>
      </c>
      <c r="F248" s="35">
        <v>0</v>
      </c>
      <c r="G248" s="35">
        <v>0</v>
      </c>
      <c r="H248" s="35">
        <f t="shared" si="16"/>
        <v>0</v>
      </c>
      <c r="I248" s="36">
        <v>0</v>
      </c>
      <c r="J248" s="36">
        <v>0</v>
      </c>
      <c r="K248" s="37">
        <v>0</v>
      </c>
    </row>
    <row r="249" spans="1:11" x14ac:dyDescent="0.2">
      <c r="A249" s="32"/>
      <c r="B249" s="33"/>
      <c r="C249" s="35"/>
      <c r="D249" s="35"/>
      <c r="E249" s="35"/>
      <c r="F249" s="35"/>
      <c r="G249" s="35"/>
      <c r="H249" s="35"/>
      <c r="I249" s="36"/>
      <c r="J249" s="36"/>
      <c r="K249" s="37"/>
    </row>
    <row r="250" spans="1:11" ht="22.5" x14ac:dyDescent="0.2">
      <c r="A250" s="38" t="s">
        <v>416</v>
      </c>
      <c r="B250" s="39" t="s">
        <v>417</v>
      </c>
      <c r="C250" s="40">
        <f>C251</f>
        <v>25081702968</v>
      </c>
      <c r="D250" s="40">
        <v>0</v>
      </c>
      <c r="E250" s="40">
        <v>0</v>
      </c>
      <c r="F250" s="40">
        <v>0</v>
      </c>
      <c r="G250" s="40">
        <v>0</v>
      </c>
      <c r="H250" s="40">
        <f t="shared" si="16"/>
        <v>0</v>
      </c>
      <c r="I250" s="41">
        <v>0</v>
      </c>
      <c r="J250" s="41">
        <v>0</v>
      </c>
      <c r="K250" s="42">
        <v>0</v>
      </c>
    </row>
    <row r="251" spans="1:11" ht="22.5" x14ac:dyDescent="0.2">
      <c r="A251" s="38" t="s">
        <v>418</v>
      </c>
      <c r="B251" s="39" t="s">
        <v>419</v>
      </c>
      <c r="C251" s="40">
        <f>C252</f>
        <v>25081702968</v>
      </c>
      <c r="D251" s="40">
        <v>0</v>
      </c>
      <c r="E251" s="40">
        <v>0</v>
      </c>
      <c r="F251" s="40">
        <v>0</v>
      </c>
      <c r="G251" s="40">
        <v>0</v>
      </c>
      <c r="H251" s="40">
        <f t="shared" si="16"/>
        <v>0</v>
      </c>
      <c r="I251" s="41">
        <v>0</v>
      </c>
      <c r="J251" s="41">
        <v>0</v>
      </c>
      <c r="K251" s="42">
        <v>0</v>
      </c>
    </row>
    <row r="252" spans="1:11" ht="22.5" x14ac:dyDescent="0.2">
      <c r="A252" s="38" t="s">
        <v>420</v>
      </c>
      <c r="B252" s="39" t="s">
        <v>421</v>
      </c>
      <c r="C252" s="40">
        <f>C253+C254</f>
        <v>25081702968</v>
      </c>
      <c r="D252" s="40">
        <v>0</v>
      </c>
      <c r="E252" s="40">
        <v>0</v>
      </c>
      <c r="F252" s="40">
        <v>0</v>
      </c>
      <c r="G252" s="40">
        <v>0</v>
      </c>
      <c r="H252" s="40">
        <f t="shared" si="16"/>
        <v>0</v>
      </c>
      <c r="I252" s="41">
        <v>0</v>
      </c>
      <c r="J252" s="41">
        <v>0</v>
      </c>
      <c r="K252" s="42">
        <v>0</v>
      </c>
    </row>
    <row r="253" spans="1:11" ht="33.75" x14ac:dyDescent="0.2">
      <c r="A253" s="32" t="s">
        <v>422</v>
      </c>
      <c r="B253" s="33" t="s">
        <v>423</v>
      </c>
      <c r="C253" s="35">
        <v>2500000000</v>
      </c>
      <c r="D253" s="35">
        <v>0</v>
      </c>
      <c r="E253" s="35">
        <v>0</v>
      </c>
      <c r="F253" s="35">
        <v>0</v>
      </c>
      <c r="G253" s="35">
        <v>0</v>
      </c>
      <c r="H253" s="35">
        <f t="shared" si="16"/>
        <v>0</v>
      </c>
      <c r="I253" s="36">
        <v>0</v>
      </c>
      <c r="J253" s="36">
        <v>0</v>
      </c>
      <c r="K253" s="37">
        <v>0</v>
      </c>
    </row>
    <row r="254" spans="1:11" ht="45" x14ac:dyDescent="0.2">
      <c r="A254" s="32" t="s">
        <v>424</v>
      </c>
      <c r="B254" s="33" t="s">
        <v>425</v>
      </c>
      <c r="C254" s="35">
        <v>22581702968</v>
      </c>
      <c r="D254" s="35">
        <v>0</v>
      </c>
      <c r="E254" s="35">
        <v>0</v>
      </c>
      <c r="F254" s="35">
        <v>0</v>
      </c>
      <c r="G254" s="35">
        <v>0</v>
      </c>
      <c r="H254" s="35">
        <f t="shared" si="16"/>
        <v>0</v>
      </c>
      <c r="I254" s="36">
        <v>0</v>
      </c>
      <c r="J254" s="36">
        <v>0</v>
      </c>
      <c r="K254" s="37">
        <v>0</v>
      </c>
    </row>
    <row r="255" spans="1:11" x14ac:dyDescent="0.2">
      <c r="A255" s="20"/>
      <c r="B255" s="18"/>
      <c r="C255" s="18"/>
      <c r="D255" s="18"/>
      <c r="E255" s="18"/>
      <c r="F255" s="18"/>
      <c r="G255" s="18"/>
      <c r="H255" s="18"/>
      <c r="I255" s="18"/>
      <c r="J255" s="18"/>
      <c r="K255" s="83"/>
    </row>
    <row r="256" spans="1:11" x14ac:dyDescent="0.2">
      <c r="A256" s="20"/>
      <c r="B256" s="18"/>
      <c r="C256" s="18"/>
      <c r="D256" s="18"/>
      <c r="E256" s="18"/>
      <c r="F256" s="18"/>
      <c r="G256" s="18"/>
      <c r="H256" s="18"/>
      <c r="I256" s="18"/>
      <c r="J256" s="18"/>
      <c r="K256" s="83"/>
    </row>
    <row r="257" spans="1:11" x14ac:dyDescent="0.2">
      <c r="A257" s="13"/>
      <c r="B257" s="14"/>
      <c r="C257" s="103" t="s">
        <v>469</v>
      </c>
      <c r="D257" s="103"/>
      <c r="E257" s="103"/>
      <c r="F257" s="103"/>
      <c r="G257" s="14"/>
      <c r="H257" s="15"/>
      <c r="I257" s="15"/>
      <c r="J257" s="18"/>
      <c r="K257" s="83"/>
    </row>
    <row r="258" spans="1:11" x14ac:dyDescent="0.2">
      <c r="A258" s="13"/>
      <c r="B258" s="104" t="s">
        <v>470</v>
      </c>
      <c r="C258" s="104"/>
      <c r="D258" s="104"/>
      <c r="E258" s="104"/>
      <c r="F258" s="104"/>
      <c r="G258" s="104"/>
      <c r="H258" s="104"/>
      <c r="I258" s="104"/>
      <c r="J258" s="18"/>
      <c r="K258" s="83"/>
    </row>
    <row r="259" spans="1:11" x14ac:dyDescent="0.2">
      <c r="A259" s="16" t="s">
        <v>471</v>
      </c>
      <c r="B259" s="17"/>
      <c r="C259" s="17"/>
      <c r="D259" s="17"/>
      <c r="E259" s="17"/>
      <c r="F259" s="17"/>
      <c r="G259" s="18"/>
      <c r="H259" s="18"/>
      <c r="I259" s="18"/>
      <c r="J259" s="18"/>
      <c r="K259" s="83"/>
    </row>
    <row r="260" spans="1:11" x14ac:dyDescent="0.2">
      <c r="A260" s="19" t="s">
        <v>472</v>
      </c>
      <c r="B260" s="17"/>
      <c r="C260" s="17"/>
      <c r="D260" s="17"/>
      <c r="E260" s="17"/>
      <c r="F260" s="17"/>
      <c r="G260" s="18"/>
      <c r="H260" s="18"/>
      <c r="I260" s="18"/>
      <c r="J260" s="18"/>
      <c r="K260" s="83"/>
    </row>
    <row r="261" spans="1:11" x14ac:dyDescent="0.2">
      <c r="A261" s="20"/>
      <c r="B261" s="18"/>
      <c r="C261" s="18"/>
      <c r="D261" s="18"/>
      <c r="E261" s="18"/>
      <c r="F261" s="18"/>
      <c r="G261" s="18"/>
      <c r="H261" s="18"/>
      <c r="I261" s="18"/>
      <c r="J261" s="18"/>
      <c r="K261" s="83"/>
    </row>
    <row r="262" spans="1:11" x14ac:dyDescent="0.2">
      <c r="A262" s="20"/>
      <c r="B262" s="18"/>
      <c r="C262" s="18"/>
      <c r="D262" s="18"/>
      <c r="E262" s="18"/>
      <c r="F262" s="18"/>
      <c r="G262" s="18"/>
      <c r="H262" s="18"/>
      <c r="I262" s="18"/>
      <c r="J262" s="18"/>
      <c r="K262" s="83"/>
    </row>
    <row r="263" spans="1:11" ht="12" thickBot="1" x14ac:dyDescent="0.25">
      <c r="A263" s="84"/>
      <c r="B263" s="85"/>
      <c r="C263" s="85"/>
      <c r="D263" s="85"/>
      <c r="E263" s="85"/>
      <c r="F263" s="85"/>
      <c r="G263" s="85"/>
      <c r="H263" s="85"/>
      <c r="I263" s="85"/>
      <c r="J263" s="85"/>
      <c r="K263" s="86"/>
    </row>
  </sheetData>
  <mergeCells count="17">
    <mergeCell ref="B1:I1"/>
    <mergeCell ref="J1:K6"/>
    <mergeCell ref="B2:I2"/>
    <mergeCell ref="B3:I3"/>
    <mergeCell ref="B4:I4"/>
    <mergeCell ref="B5:I5"/>
    <mergeCell ref="A6:I6"/>
    <mergeCell ref="G7:G8"/>
    <mergeCell ref="H7:K7"/>
    <mergeCell ref="C257:F257"/>
    <mergeCell ref="B258:I258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2" sqref="F42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Bernardo Toro</cp:lastModifiedBy>
  <cp:lastPrinted>2020-05-28T14:16:32Z</cp:lastPrinted>
  <dcterms:created xsi:type="dcterms:W3CDTF">2020-05-26T16:51:18Z</dcterms:created>
  <dcterms:modified xsi:type="dcterms:W3CDTF">2020-05-28T14:22:58Z</dcterms:modified>
</cp:coreProperties>
</file>