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\"/>
    </mc:Choice>
  </mc:AlternateContent>
  <xr:revisionPtr revIDLastSave="0" documentId="8_{D7188AF5-780C-42DE-B70F-EA3F65D23FB8}" xr6:coauthVersionLast="36" xr6:coauthVersionMax="36" xr10:uidLastSave="{00000000-0000-0000-0000-000000000000}"/>
  <bookViews>
    <workbookView xWindow="360" yWindow="75" windowWidth="12120" windowHeight="9120"/>
  </bookViews>
  <sheets>
    <sheet name="macho 1" sheetId="5" r:id="rId1"/>
    <sheet name="hembra 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1647" i="6" l="1"/>
  <c r="AY1645" i="6"/>
  <c r="AY1643" i="6"/>
  <c r="AY1641" i="6"/>
  <c r="AY1627" i="6"/>
  <c r="AY1623" i="6"/>
  <c r="AX1621" i="6"/>
  <c r="AY1616" i="6"/>
  <c r="AY1614" i="6"/>
  <c r="AY1601" i="6"/>
  <c r="AY1599" i="6"/>
  <c r="AY1597" i="6"/>
  <c r="AY1588" i="6"/>
  <c r="AK1588" i="6"/>
  <c r="AY1586" i="6"/>
  <c r="AU1132" i="5"/>
  <c r="AU1131" i="5"/>
  <c r="AU1130" i="5"/>
  <c r="AU1129" i="5"/>
  <c r="AU1124" i="5"/>
  <c r="AU1123" i="5"/>
  <c r="AU1122" i="5"/>
  <c r="AU1121" i="5"/>
  <c r="AU1120" i="5"/>
  <c r="AU1113" i="5"/>
  <c r="AU1112" i="5"/>
  <c r="AU1111" i="5"/>
  <c r="AU1105" i="5"/>
  <c r="AU1104" i="5"/>
  <c r="AU1103" i="5"/>
  <c r="AY1578" i="6"/>
  <c r="AY1575" i="6"/>
  <c r="AY1565" i="6"/>
  <c r="AY1561" i="6"/>
  <c r="AX1561" i="6"/>
  <c r="AY1555" i="6"/>
  <c r="AY1554" i="6"/>
  <c r="AY1551" i="6"/>
  <c r="AY1549" i="6"/>
  <c r="AU1098" i="5"/>
  <c r="AU1097" i="5"/>
  <c r="AU1088" i="5"/>
  <c r="AU1086" i="5"/>
  <c r="AU1085" i="5"/>
  <c r="AU1079" i="5"/>
  <c r="AU1078" i="5"/>
  <c r="AU1077" i="5"/>
  <c r="AU1076" i="5"/>
  <c r="AY1542" i="6"/>
  <c r="AY1540" i="6"/>
  <c r="AY1538" i="6"/>
  <c r="AY1536" i="6"/>
  <c r="AY1533" i="6"/>
  <c r="AY1531" i="6"/>
  <c r="AY1529" i="6"/>
  <c r="AY1527" i="6"/>
  <c r="AY1525" i="6"/>
  <c r="AY1511" i="6"/>
  <c r="AY1507" i="6"/>
  <c r="AY1505" i="6"/>
  <c r="G1474" i="6"/>
  <c r="AU1070" i="5"/>
  <c r="AU1069" i="5"/>
  <c r="AU1068" i="5"/>
  <c r="AU1067" i="5"/>
  <c r="AU1064" i="5"/>
  <c r="AU1063" i="5"/>
  <c r="AU1062" i="5"/>
  <c r="AU1061" i="5"/>
  <c r="S1057" i="5"/>
  <c r="AU1049" i="5"/>
  <c r="AU1048" i="5"/>
  <c r="AU1047" i="5"/>
  <c r="AU1046" i="5"/>
  <c r="AU1038" i="5"/>
  <c r="AU1037" i="5"/>
  <c r="AU1036" i="5"/>
  <c r="I990" i="5"/>
  <c r="Q915" i="5"/>
  <c r="AG904" i="5"/>
  <c r="AS1248" i="6"/>
  <c r="AC874" i="5"/>
  <c r="AG866" i="5"/>
  <c r="AW1126" i="6"/>
  <c r="Y1065" i="6"/>
  <c r="AO782" i="5"/>
  <c r="L958" i="6"/>
  <c r="AR954" i="6"/>
  <c r="H740" i="5"/>
  <c r="AG720" i="5"/>
  <c r="AS710" i="6"/>
  <c r="E681" i="6"/>
  <c r="L665" i="6"/>
  <c r="U662" i="6"/>
  <c r="T648" i="6"/>
  <c r="O668" i="5"/>
  <c r="E589" i="5"/>
  <c r="AG590" i="6"/>
  <c r="I586" i="6"/>
  <c r="AF585" i="6"/>
  <c r="M585" i="6"/>
  <c r="AG584" i="6"/>
  <c r="M578" i="6"/>
  <c r="M537" i="5"/>
  <c r="Q527" i="5"/>
  <c r="AO564" i="6"/>
  <c r="D527" i="6"/>
  <c r="I485" i="5"/>
  <c r="I216" i="6"/>
  <c r="M135" i="6"/>
  <c r="X58" i="6"/>
  <c r="Q54" i="6"/>
  <c r="AN40" i="6"/>
  <c r="AJ40" i="6"/>
  <c r="AF40" i="6"/>
  <c r="X40" i="6"/>
  <c r="T40" i="6"/>
  <c r="H40" i="6"/>
  <c r="T37" i="6"/>
  <c r="AN28" i="6"/>
  <c r="P160" i="5"/>
  <c r="Y138" i="5"/>
  <c r="AO131" i="5"/>
  <c r="AO128" i="5"/>
  <c r="AJ96" i="5"/>
  <c r="AG80" i="5"/>
  <c r="M73" i="5"/>
  <c r="M74" i="5"/>
  <c r="M75" i="5"/>
  <c r="M76" i="5"/>
  <c r="M77" i="5"/>
  <c r="I69" i="5"/>
  <c r="I70" i="5"/>
  <c r="I71" i="5"/>
  <c r="I72" i="5"/>
  <c r="M40" i="5"/>
  <c r="AC33" i="5"/>
  <c r="M28" i="5"/>
  <c r="Q13" i="5"/>
  <c r="M13" i="5"/>
</calcChain>
</file>

<file path=xl/sharedStrings.xml><?xml version="1.0" encoding="utf-8"?>
<sst xmlns="http://schemas.openxmlformats.org/spreadsheetml/2006/main" count="278" uniqueCount="176">
  <si>
    <t>1 1/2 año</t>
  </si>
  <si>
    <t>1 3/4 año</t>
  </si>
  <si>
    <t>2 años</t>
  </si>
  <si>
    <t>3 años</t>
  </si>
  <si>
    <t>semana</t>
  </si>
  <si>
    <t>martes 4 de enero 2005</t>
  </si>
  <si>
    <t>martes 11 de enero 2005</t>
  </si>
  <si>
    <t>martes18 de enero 2005</t>
  </si>
  <si>
    <t>martes 25 de enero 2005</t>
  </si>
  <si>
    <t>martes 1 de febrero 2005</t>
  </si>
  <si>
    <t>martes8 de febrero 2005</t>
  </si>
  <si>
    <t>martes 15 de febrero 2005</t>
  </si>
  <si>
    <t>martes 22 de febrero 2005</t>
  </si>
  <si>
    <t>martes 1 de marzo 2005</t>
  </si>
  <si>
    <t>martes 8 de marzo 2005</t>
  </si>
  <si>
    <t>martes 15 de marzo 2005</t>
  </si>
  <si>
    <t>martes 22 de marzo 2005</t>
  </si>
  <si>
    <t>martes 29 de marzo 2005</t>
  </si>
  <si>
    <t>martes 5 de abril de 2005</t>
  </si>
  <si>
    <t>martes 12 de abril de 2005</t>
  </si>
  <si>
    <t>martes 19 de abril de 2005</t>
  </si>
  <si>
    <t>martes 26 de abril de 2005</t>
  </si>
  <si>
    <t>martes 3 de mayo de 2005</t>
  </si>
  <si>
    <t>martes 10 de mayo de 2005</t>
  </si>
  <si>
    <t>martes 17 de mayo de 2005</t>
  </si>
  <si>
    <t>martes 24 de mayo de 2005</t>
  </si>
  <si>
    <t>martes 31 de mayo de 2005</t>
  </si>
  <si>
    <t>martes 7 de junio 2005</t>
  </si>
  <si>
    <t>martes 14 de junio 2005</t>
  </si>
  <si>
    <t>martes 21 de junio 2005</t>
  </si>
  <si>
    <t>martes 28 de junio 2005</t>
  </si>
  <si>
    <t>martes 5 de julio 2005</t>
  </si>
  <si>
    <t>martes 12 de julio 2005</t>
  </si>
  <si>
    <t>martes 19 de julio 2005</t>
  </si>
  <si>
    <t>martes 26 de julio 2005</t>
  </si>
  <si>
    <t>martes 2 de agosto 2005</t>
  </si>
  <si>
    <t>martes 9 de agosto 2005</t>
  </si>
  <si>
    <t>martes 16 de agosto 2005</t>
  </si>
  <si>
    <t>martes 23 de agosto 2005</t>
  </si>
  <si>
    <t>martes 30 de agosto 2005</t>
  </si>
  <si>
    <t>martes 6 de septiembre 2005</t>
  </si>
  <si>
    <t>martes 13 de septiembre 2005</t>
  </si>
  <si>
    <t>martes 20 de septiembre 2005</t>
  </si>
  <si>
    <t>martes 27 de septiembre 2005</t>
  </si>
  <si>
    <t>martes 4 de octubre 2005</t>
  </si>
  <si>
    <t>martes 11 de octubre 2005</t>
  </si>
  <si>
    <t>martes 18 de octubre 2005</t>
  </si>
  <si>
    <t>martes 25 de octubre 2005</t>
  </si>
  <si>
    <t>martes 1 de noviembre 2005</t>
  </si>
  <si>
    <t>martes 8 de noviembre 2005</t>
  </si>
  <si>
    <t>martes 15 de noviembre 2005</t>
  </si>
  <si>
    <t>martes 22 de noviembre 2005</t>
  </si>
  <si>
    <t>martes 29 de noviembre 2005</t>
  </si>
  <si>
    <t>martes 6 de diciembre 2005</t>
  </si>
  <si>
    <t>martes 13 de diciembre 2005</t>
  </si>
  <si>
    <t>martes 20 de diciembre 2005</t>
  </si>
  <si>
    <t>martes 27 de diciembre 2005</t>
  </si>
  <si>
    <t>martes 3 de enero 2006</t>
  </si>
  <si>
    <t>martes10 de enero 2006</t>
  </si>
  <si>
    <t>martes 17 de enero 2006</t>
  </si>
  <si>
    <t>martes 24 de enero 2006</t>
  </si>
  <si>
    <t>martes 31 de enero 2006</t>
  </si>
  <si>
    <t>martes 7 de febrero 2006</t>
  </si>
  <si>
    <t>martes 14 de febrero 2006</t>
  </si>
  <si>
    <t>martes 21 de febrero 2006</t>
  </si>
  <si>
    <t>martes 28 de febrero 2006</t>
  </si>
  <si>
    <t>martes 7 de marzo 2006</t>
  </si>
  <si>
    <t>martes 14 de marzo 2006</t>
  </si>
  <si>
    <t>martes 21 de marzo 2006</t>
  </si>
  <si>
    <t>martes 28 de marzo 2006</t>
  </si>
  <si>
    <t>martes 4 de abril 2006</t>
  </si>
  <si>
    <t>martes 11 de abril 2006</t>
  </si>
  <si>
    <t>martes 18 de abril 2006</t>
  </si>
  <si>
    <t>martes 25 de abril 2006</t>
  </si>
  <si>
    <t>martes 2 de mayo 2006</t>
  </si>
  <si>
    <t>martes 9 de mayo 2006</t>
  </si>
  <si>
    <t>martes 16 de mayo 2006</t>
  </si>
  <si>
    <t>martes 23 de mayo 2006</t>
  </si>
  <si>
    <t>martes 30 de mayo 2006</t>
  </si>
  <si>
    <t>martes 6 de junio 2006</t>
  </si>
  <si>
    <t>martes 13 de junio 2006</t>
  </si>
  <si>
    <t>martes 20 de junio 2006</t>
  </si>
  <si>
    <t>martes 27 de junio 2006</t>
  </si>
  <si>
    <t>martes 4 de julio 2006</t>
  </si>
  <si>
    <t>martes 11 de julio 2006</t>
  </si>
  <si>
    <t>martes 18 de julio 2006</t>
  </si>
  <si>
    <t>martes 25 de julio 2006</t>
  </si>
  <si>
    <t>martes 1 de agosto 2006</t>
  </si>
  <si>
    <t>martes 8 de agosto 2006</t>
  </si>
  <si>
    <t>martes 15 de agosto 2006</t>
  </si>
  <si>
    <t>martes 22 de agosto 2006</t>
  </si>
  <si>
    <t>martes 29 de agosto 2006</t>
  </si>
  <si>
    <t>martes 5 de septiembre 2006</t>
  </si>
  <si>
    <t>martes 12 de septiembre 2006</t>
  </si>
  <si>
    <t>martes 19 de septiembre 2006</t>
  </si>
  <si>
    <t>martes 26 de septiembre 2006</t>
  </si>
  <si>
    <t>martes 3 de octubre 2006</t>
  </si>
  <si>
    <t>martes 10 de octubre 2006</t>
  </si>
  <si>
    <t>martes 17 de octubre 2006</t>
  </si>
  <si>
    <t>martes 24 de octubre 2006</t>
  </si>
  <si>
    <t>martes 1 de mayo 2007</t>
  </si>
  <si>
    <t xml:space="preserve"> </t>
  </si>
  <si>
    <t>martes 8 de mayo 2007</t>
  </si>
  <si>
    <t>martes 15 de mayo 2007</t>
  </si>
  <si>
    <t>martes 29 de mayo 2007</t>
  </si>
  <si>
    <t>martes 5 de junio 2007</t>
  </si>
  <si>
    <t>martes 26 de junio 2007</t>
  </si>
  <si>
    <t>martes 3 de julio 2007</t>
  </si>
  <si>
    <t>martes 10 de julio 2007</t>
  </si>
  <si>
    <t>martes 24 de julio 2007</t>
  </si>
  <si>
    <t>martes 7 de agosto 2007</t>
  </si>
  <si>
    <t>martes 21 de agosto 2007</t>
  </si>
  <si>
    <t>martes 11 de septiembre 2007</t>
  </si>
  <si>
    <t>martes 18 de septiembre 2007</t>
  </si>
  <si>
    <t>martes 25 de septiembre 2007</t>
  </si>
  <si>
    <t>jueves 27 de septiembre 2007</t>
  </si>
  <si>
    <t>martes 2 de octubre 2007</t>
  </si>
  <si>
    <t>martes 16 de octubre 2007</t>
  </si>
  <si>
    <t>martes 23 de octubre 2007</t>
  </si>
  <si>
    <t>martes 30 de octubre 2007</t>
  </si>
  <si>
    <t>martes 13 de noviembre 2007</t>
  </si>
  <si>
    <t>martes 20 de noviembre 2007</t>
  </si>
  <si>
    <t>martes 11 de diciembre 2007</t>
  </si>
  <si>
    <t xml:space="preserve"> 01 al 03 de noviembre del 2006</t>
  </si>
  <si>
    <t>08 al 10 de noviembre del 2006</t>
  </si>
  <si>
    <t>15 al 17 de noviembre del 2006</t>
  </si>
  <si>
    <t>22 al 24 de noviembre del 2006</t>
  </si>
  <si>
    <t>toros</t>
  </si>
  <si>
    <t>peso(kg)</t>
  </si>
  <si>
    <t>precio($/kg)</t>
  </si>
  <si>
    <t>1,014,300</t>
  </si>
  <si>
    <t>1,155,000</t>
  </si>
  <si>
    <t>1,196,600</t>
  </si>
  <si>
    <t>Mayo 8 - 2007</t>
  </si>
  <si>
    <t xml:space="preserve"> Mayo 15 - 2007</t>
  </si>
  <si>
    <t>Mayo 24 - 2007</t>
  </si>
  <si>
    <t>Mayo 29 - 2007</t>
  </si>
  <si>
    <t>Junio 5 - 2007</t>
  </si>
  <si>
    <t>Junio 26 - 2007</t>
  </si>
  <si>
    <t>Julio 3 - 2007</t>
  </si>
  <si>
    <t>Julio 10 - 2007</t>
  </si>
  <si>
    <t>Julio 24 - 2007</t>
  </si>
  <si>
    <t>Agosto 7 - 2007</t>
  </si>
  <si>
    <t>Agosto 21 - 2007</t>
  </si>
  <si>
    <t>Agosto 30 - 2007</t>
  </si>
  <si>
    <t>Septiembre 11 - 2007</t>
  </si>
  <si>
    <t>Septiembre 18 - 2007</t>
  </si>
  <si>
    <t>Septiembre 25 - 2007</t>
  </si>
  <si>
    <t>Septiembre 27 - 2007</t>
  </si>
  <si>
    <t>Octubre 2 - 2007</t>
  </si>
  <si>
    <t>Octubre 16 - 2007</t>
  </si>
  <si>
    <t>Octubre 23 - 2007</t>
  </si>
  <si>
    <t>Octubre 30 - 2007</t>
  </si>
  <si>
    <t>Noviembre 13 - 2007</t>
  </si>
  <si>
    <t>Noviembre 20 - 2007</t>
  </si>
  <si>
    <t>Diciembre 11 - 2007</t>
  </si>
  <si>
    <t>destetos</t>
  </si>
  <si>
    <t xml:space="preserve"> 1 año</t>
  </si>
  <si>
    <t xml:space="preserve">1 1/4 año </t>
  </si>
  <si>
    <t>º</t>
  </si>
  <si>
    <t>2 1/4 año</t>
  </si>
  <si>
    <t>2 1/2 año</t>
  </si>
  <si>
    <t>2 3/4 año</t>
  </si>
  <si>
    <t xml:space="preserve">Vacas horras </t>
  </si>
  <si>
    <t>Vacas paridas</t>
  </si>
  <si>
    <t xml:space="preserve">cantidad (#) </t>
  </si>
  <si>
    <t>valor ($//cab.</t>
  </si>
  <si>
    <t>valor ($/cab.</t>
  </si>
  <si>
    <t>Cantidades, peso,precio por kilogramo y precio por animal del ganado hembra de primera clase en el municipio de Sahagun, Córdoba, Colombia(subasta Subastar)</t>
  </si>
  <si>
    <t>cant</t>
  </si>
  <si>
    <t>lunes 13 de diciembre de 2010</t>
  </si>
  <si>
    <t>Cantidades, peso,precio por kilogramo y precio por animal del ganado macho de primera clase en Sahagun, Cordoba, Colombia, Subasta Subastar ; y subasta santa clara, en Colomboy.</t>
  </si>
  <si>
    <t>segunda clase</t>
  </si>
  <si>
    <t>otros primera clase</t>
  </si>
  <si>
    <t>cantidad</t>
  </si>
  <si>
    <t>otras primera 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</si>
</sst>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_(&quot;$&quot;\ * #,##0.00_);_(&quot;$&quot;\ * \(#,##0.00\);_(&quot;$&quot;\ * &quot;-&quot;??_);_(@_)"/>
    <numFmt numFmtId="172" formatCode="0.000"/>
    <numFmt numFmtId="173" formatCode="[$-F800]dddd\,\ mmmm\ dd\,\ yyyy"/>
    <numFmt numFmtId="174" formatCode="[$-240A]dddd\ d&quot; de &quot;mmmm&quot; de &quot;yyyy;@"/>
    <numFmt numFmtId="176" formatCode="[$-240A]dddd\,\ dd&quot; de &quot;mmmm&quot; de &quot;yyyy;@"/>
  </numFmts>
  <fonts count="27" x14ac:knownFonts="1"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70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42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1" fontId="3" fillId="0" borderId="0" xfId="0" applyNumberFormat="1" applyFont="1" applyFill="1" applyBorder="1"/>
    <xf numFmtId="1" fontId="0" fillId="0" borderId="0" xfId="0" applyNumberFormat="1" applyBorder="1"/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0" fontId="5" fillId="0" borderId="0" xfId="0" applyFont="1" applyBorder="1"/>
    <xf numFmtId="1" fontId="5" fillId="0" borderId="0" xfId="0" applyNumberFormat="1" applyFont="1" applyBorder="1"/>
    <xf numFmtId="173" fontId="0" fillId="0" borderId="0" xfId="0" applyNumberFormat="1"/>
    <xf numFmtId="0" fontId="3" fillId="0" borderId="0" xfId="0" applyNumberFormat="1" applyFont="1" applyFill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0" fontId="0" fillId="0" borderId="0" xfId="0" applyNumberFormat="1" applyBorder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0" fontId="5" fillId="0" borderId="0" xfId="0" applyNumberFormat="1" applyFont="1" applyBorder="1"/>
    <xf numFmtId="0" fontId="6" fillId="0" borderId="0" xfId="0" applyNumberFormat="1" applyFont="1" applyBorder="1"/>
    <xf numFmtId="0" fontId="0" fillId="0" borderId="0" xfId="0" applyNumberFormat="1" applyFill="1" applyBorder="1"/>
    <xf numFmtId="0" fontId="0" fillId="0" borderId="0" xfId="0" applyNumberFormat="1"/>
    <xf numFmtId="0" fontId="5" fillId="0" borderId="0" xfId="0" applyNumberFormat="1" applyFont="1"/>
    <xf numFmtId="0" fontId="7" fillId="0" borderId="0" xfId="0" applyNumberFormat="1" applyFont="1"/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/>
    <xf numFmtId="0" fontId="0" fillId="0" borderId="0" xfId="0" applyNumberFormat="1" applyFont="1" applyBorder="1"/>
    <xf numFmtId="0" fontId="0" fillId="0" borderId="0" xfId="0" applyNumberFormat="1" applyFont="1" applyFill="1" applyBorder="1"/>
    <xf numFmtId="173" fontId="0" fillId="0" borderId="0" xfId="0" applyNumberFormat="1" applyAlignment="1"/>
    <xf numFmtId="17" fontId="0" fillId="0" borderId="0" xfId="0" applyNumberFormat="1"/>
    <xf numFmtId="173" fontId="6" fillId="0" borderId="0" xfId="0" applyNumberFormat="1" applyFont="1" applyAlignment="1"/>
    <xf numFmtId="173" fontId="5" fillId="0" borderId="0" xfId="0" applyNumberFormat="1" applyFont="1" applyBorder="1" applyAlignment="1"/>
    <xf numFmtId="173" fontId="5" fillId="0" borderId="0" xfId="0" applyNumberFormat="1" applyFont="1" applyBorder="1"/>
    <xf numFmtId="173" fontId="0" fillId="0" borderId="0" xfId="0" applyNumberFormat="1" applyBorder="1"/>
    <xf numFmtId="1" fontId="0" fillId="0" borderId="0" xfId="0" applyNumberFormat="1"/>
    <xf numFmtId="174" fontId="0" fillId="0" borderId="0" xfId="0" applyNumberFormat="1" applyBorder="1"/>
    <xf numFmtId="174" fontId="4" fillId="0" borderId="0" xfId="2" applyNumberFormat="1" applyBorder="1"/>
    <xf numFmtId="1" fontId="4" fillId="0" borderId="0" xfId="2" applyNumberFormat="1" applyBorder="1"/>
    <xf numFmtId="1" fontId="4" fillId="0" borderId="0" xfId="2" applyNumberFormat="1" applyFill="1" applyBorder="1"/>
    <xf numFmtId="0" fontId="4" fillId="0" borderId="0" xfId="2"/>
    <xf numFmtId="174" fontId="0" fillId="0" borderId="0" xfId="0" applyNumberFormat="1"/>
    <xf numFmtId="1" fontId="4" fillId="0" borderId="0" xfId="2" applyNumberFormat="1" applyFont="1" applyFill="1" applyAlignment="1"/>
    <xf numFmtId="1" fontId="8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/>
    <xf numFmtId="0" fontId="9" fillId="0" borderId="0" xfId="0" applyFont="1" applyAlignment="1">
      <alignment horizontal="right"/>
    </xf>
    <xf numFmtId="173" fontId="10" fillId="0" borderId="0" xfId="0" applyNumberFormat="1" applyFont="1"/>
    <xf numFmtId="173" fontId="4" fillId="0" borderId="0" xfId="0" applyNumberFormat="1" applyFont="1" applyBorder="1" applyAlignment="1"/>
    <xf numFmtId="173" fontId="4" fillId="0" borderId="0" xfId="0" applyNumberFormat="1" applyFont="1" applyBorder="1"/>
    <xf numFmtId="1" fontId="19" fillId="0" borderId="0" xfId="0" applyNumberFormat="1" applyFont="1"/>
    <xf numFmtId="1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Border="1"/>
    <xf numFmtId="172" fontId="3" fillId="0" borderId="0" xfId="0" applyNumberFormat="1" applyFont="1" applyFill="1" applyBorder="1"/>
    <xf numFmtId="172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1" fontId="19" fillId="0" borderId="0" xfId="0" applyNumberFormat="1" applyFont="1" applyFill="1" applyBorder="1" applyAlignment="1">
      <alignment horizontal="center" wrapText="1"/>
    </xf>
    <xf numFmtId="0" fontId="19" fillId="0" borderId="0" xfId="0" applyFont="1"/>
    <xf numFmtId="174" fontId="4" fillId="0" borderId="0" xfId="0" applyNumberFormat="1" applyFont="1"/>
    <xf numFmtId="1" fontId="8" fillId="0" borderId="0" xfId="0" applyNumberFormat="1" applyFont="1" applyFill="1" applyBorder="1"/>
    <xf numFmtId="173" fontId="4" fillId="0" borderId="0" xfId="0" applyNumberFormat="1" applyFont="1"/>
    <xf numFmtId="0" fontId="4" fillId="0" borderId="0" xfId="0" applyFont="1"/>
    <xf numFmtId="1" fontId="4" fillId="0" borderId="0" xfId="0" applyNumberFormat="1" applyFont="1" applyFill="1" applyBorder="1"/>
    <xf numFmtId="1" fontId="12" fillId="0" borderId="0" xfId="0" applyNumberFormat="1" applyFont="1" applyAlignment="1">
      <alignment horizontal="right"/>
    </xf>
    <xf numFmtId="1" fontId="4" fillId="0" borderId="0" xfId="0" applyNumberFormat="1" applyFont="1"/>
    <xf numFmtId="0" fontId="14" fillId="0" borderId="0" xfId="0" applyFont="1"/>
    <xf numFmtId="0" fontId="13" fillId="0" borderId="0" xfId="0" applyFont="1" applyAlignment="1"/>
    <xf numFmtId="12" fontId="13" fillId="0" borderId="0" xfId="0" applyNumberFormat="1" applyFont="1" applyBorder="1" applyAlignment="1"/>
    <xf numFmtId="0" fontId="13" fillId="0" borderId="0" xfId="0" applyFont="1"/>
    <xf numFmtId="0" fontId="4" fillId="0" borderId="0" xfId="4"/>
    <xf numFmtId="0" fontId="7" fillId="0" borderId="0" xfId="4" applyFont="1"/>
    <xf numFmtId="0" fontId="7" fillId="0" borderId="0" xfId="4" applyFont="1" applyAlignment="1"/>
    <xf numFmtId="174" fontId="7" fillId="0" borderId="0" xfId="0" applyNumberFormat="1" applyFont="1"/>
    <xf numFmtId="174" fontId="7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4" fontId="15" fillId="0" borderId="0" xfId="0" applyNumberFormat="1" applyFont="1"/>
    <xf numFmtId="173" fontId="15" fillId="0" borderId="0" xfId="0" applyNumberFormat="1" applyFont="1"/>
    <xf numFmtId="174" fontId="15" fillId="0" borderId="0" xfId="0" applyNumberFormat="1" applyFont="1" applyFill="1"/>
    <xf numFmtId="174" fontId="15" fillId="0" borderId="0" xfId="0" applyNumberFormat="1" applyFont="1" applyBorder="1"/>
    <xf numFmtId="173" fontId="20" fillId="0" borderId="0" xfId="0" applyNumberFormat="1" applyFont="1"/>
    <xf numFmtId="0" fontId="21" fillId="0" borderId="0" xfId="0" applyFont="1"/>
    <xf numFmtId="0" fontId="15" fillId="0" borderId="0" xfId="0" applyFont="1"/>
    <xf numFmtId="0" fontId="15" fillId="0" borderId="0" xfId="0" applyFont="1" applyFill="1"/>
    <xf numFmtId="0" fontId="22" fillId="0" borderId="0" xfId="0" applyFont="1"/>
    <xf numFmtId="0" fontId="23" fillId="0" borderId="0" xfId="0" applyFont="1"/>
    <xf numFmtId="1" fontId="16" fillId="0" borderId="0" xfId="0" applyNumberFormat="1" applyFont="1" applyFill="1" applyBorder="1"/>
    <xf numFmtId="0" fontId="15" fillId="0" borderId="0" xfId="0" applyFont="1" applyBorder="1"/>
    <xf numFmtId="0" fontId="20" fillId="0" borderId="0" xfId="0" applyFont="1"/>
    <xf numFmtId="173" fontId="24" fillId="0" borderId="0" xfId="0" applyNumberFormat="1" applyFont="1"/>
    <xf numFmtId="1" fontId="15" fillId="0" borderId="0" xfId="0" applyNumberFormat="1" applyFont="1"/>
    <xf numFmtId="3" fontId="15" fillId="0" borderId="0" xfId="0" applyNumberFormat="1" applyFont="1" applyAlignment="1">
      <alignment vertical="center"/>
    </xf>
    <xf numFmtId="173" fontId="15" fillId="0" borderId="0" xfId="0" applyNumberFormat="1" applyFont="1" applyFill="1"/>
    <xf numFmtId="0" fontId="22" fillId="0" borderId="0" xfId="0" applyFont="1" applyFill="1"/>
    <xf numFmtId="0" fontId="15" fillId="0" borderId="0" xfId="0" applyFont="1" applyFill="1" applyBorder="1"/>
    <xf numFmtId="173" fontId="15" fillId="2" borderId="0" xfId="0" applyNumberFormat="1" applyFont="1" applyFill="1"/>
    <xf numFmtId="173" fontId="15" fillId="0" borderId="0" xfId="0" applyNumberFormat="1" applyFont="1" applyBorder="1"/>
    <xf numFmtId="0" fontId="4" fillId="0" borderId="0" xfId="0" applyFont="1" applyBorder="1"/>
    <xf numFmtId="1" fontId="17" fillId="0" borderId="0" xfId="0" applyNumberFormat="1" applyFont="1" applyAlignment="1">
      <alignment horizontal="right"/>
    </xf>
    <xf numFmtId="176" fontId="20" fillId="0" borderId="0" xfId="0" applyNumberFormat="1" applyFont="1"/>
    <xf numFmtId="176" fontId="15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Border="1"/>
    <xf numFmtId="173" fontId="0" fillId="2" borderId="0" xfId="0" applyNumberFormat="1" applyFill="1"/>
    <xf numFmtId="0" fontId="17" fillId="0" borderId="0" xfId="0" applyNumberFormat="1" applyFont="1" applyAlignment="1">
      <alignment horizontal="right"/>
    </xf>
    <xf numFmtId="1" fontId="0" fillId="0" borderId="0" xfId="1" applyNumberFormat="1" applyFont="1"/>
    <xf numFmtId="2" fontId="0" fillId="0" borderId="0" xfId="0" applyNumberFormat="1"/>
    <xf numFmtId="0" fontId="21" fillId="0" borderId="0" xfId="0" applyNumberFormat="1" applyFont="1" applyFill="1"/>
    <xf numFmtId="0" fontId="21" fillId="0" borderId="0" xfId="0" applyNumberFormat="1" applyFont="1"/>
    <xf numFmtId="174" fontId="4" fillId="0" borderId="0" xfId="0" applyNumberFormat="1" applyFont="1" applyFill="1"/>
    <xf numFmtId="173" fontId="20" fillId="0" borderId="0" xfId="3" applyNumberFormat="1" applyFont="1"/>
    <xf numFmtId="0" fontId="21" fillId="0" borderId="0" xfId="3" applyFont="1"/>
    <xf numFmtId="0" fontId="21" fillId="0" borderId="0" xfId="3" applyFont="1" applyFill="1"/>
    <xf numFmtId="0" fontId="0" fillId="0" borderId="0" xfId="0" applyFill="1"/>
    <xf numFmtId="176" fontId="0" fillId="0" borderId="0" xfId="0" applyNumberFormat="1"/>
    <xf numFmtId="0" fontId="18" fillId="0" borderId="0" xfId="0" applyNumberFormat="1" applyFont="1"/>
    <xf numFmtId="173" fontId="25" fillId="0" borderId="0" xfId="0" applyNumberFormat="1" applyFont="1"/>
    <xf numFmtId="0" fontId="25" fillId="0" borderId="0" xfId="0" applyNumberFormat="1" applyFont="1"/>
    <xf numFmtId="0" fontId="7" fillId="0" borderId="0" xfId="4" applyFont="1" applyFill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3" fontId="4" fillId="0" borderId="0" xfId="3" applyNumberFormat="1"/>
    <xf numFmtId="0" fontId="4" fillId="0" borderId="0" xfId="3"/>
    <xf numFmtId="0" fontId="4" fillId="0" borderId="0" xfId="3" applyFill="1"/>
    <xf numFmtId="174" fontId="4" fillId="0" borderId="0" xfId="0" applyNumberFormat="1" applyFont="1" applyBorder="1"/>
    <xf numFmtId="0" fontId="26" fillId="0" borderId="0" xfId="0" applyFont="1"/>
    <xf numFmtId="0" fontId="7" fillId="0" borderId="0" xfId="4" applyFont="1" applyFill="1"/>
    <xf numFmtId="174" fontId="19" fillId="0" borderId="0" xfId="0" applyNumberFormat="1" applyFont="1"/>
    <xf numFmtId="12" fontId="7" fillId="0" borderId="0" xfId="4" applyNumberFormat="1" applyFont="1" applyAlignment="1"/>
    <xf numFmtId="0" fontId="7" fillId="0" borderId="0" xfId="4" applyFont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2" fontId="13" fillId="0" borderId="0" xfId="0" applyNumberFormat="1" applyFont="1" applyBorder="1" applyAlignment="1"/>
  </cellXfs>
  <cellStyles count="5">
    <cellStyle name="Moneda" xfId="1" builtinId="4"/>
    <cellStyle name="Normal" xfId="0" builtinId="0"/>
    <cellStyle name="Normal 2" xfId="2"/>
    <cellStyle name="Normal 3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7"/>
  <sheetViews>
    <sheetView tabSelected="1" workbookViewId="0">
      <pane xSplit="1" ySplit="3" topLeftCell="B1138" activePane="bottomRight" state="frozen"/>
      <selection pane="topRight" activeCell="B1" sqref="B1"/>
      <selection pane="bottomLeft" activeCell="A4" sqref="A4"/>
      <selection pane="bottomRight" activeCell="AV1147" sqref="AV1147"/>
    </sheetView>
  </sheetViews>
  <sheetFormatPr baseColWidth="10" defaultRowHeight="12.75" x14ac:dyDescent="0.2"/>
  <cols>
    <col min="1" max="1" width="39.7109375" customWidth="1"/>
    <col min="46" max="46" width="17" customWidth="1"/>
    <col min="47" max="47" width="13" customWidth="1"/>
  </cols>
  <sheetData>
    <row r="1" spans="1:47" ht="15.75" x14ac:dyDescent="0.25">
      <c r="A1" s="1"/>
      <c r="B1" s="75" t="s">
        <v>171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3"/>
      <c r="AQ1" s="73"/>
      <c r="AR1" s="73"/>
      <c r="AS1" s="73"/>
      <c r="AT1" s="2"/>
    </row>
    <row r="2" spans="1:47" ht="15.75" x14ac:dyDescent="0.25">
      <c r="A2" s="1" t="s">
        <v>4</v>
      </c>
      <c r="B2" s="137" t="s">
        <v>156</v>
      </c>
      <c r="C2" s="137"/>
      <c r="D2" s="137"/>
      <c r="E2" s="137"/>
      <c r="F2" s="137" t="s">
        <v>157</v>
      </c>
      <c r="G2" s="137"/>
      <c r="H2" s="137"/>
      <c r="I2" s="137"/>
      <c r="J2" s="137" t="s">
        <v>158</v>
      </c>
      <c r="K2" s="137"/>
      <c r="L2" s="137"/>
      <c r="M2" s="137"/>
      <c r="N2" s="137" t="s">
        <v>0</v>
      </c>
      <c r="O2" s="137"/>
      <c r="P2" s="137"/>
      <c r="Q2" s="137"/>
      <c r="R2" s="137" t="s">
        <v>1</v>
      </c>
      <c r="S2" s="137"/>
      <c r="T2" s="137"/>
      <c r="U2" s="137"/>
      <c r="V2" s="137" t="s">
        <v>2</v>
      </c>
      <c r="W2" s="137"/>
      <c r="X2" s="137"/>
      <c r="Y2" s="137"/>
      <c r="Z2" s="136" t="s">
        <v>160</v>
      </c>
      <c r="AA2" s="137"/>
      <c r="AB2" s="137"/>
      <c r="AC2" s="137"/>
      <c r="AD2" s="136" t="s">
        <v>161</v>
      </c>
      <c r="AE2" s="137"/>
      <c r="AF2" s="137"/>
      <c r="AG2" s="137"/>
      <c r="AH2" s="136" t="s">
        <v>162</v>
      </c>
      <c r="AI2" s="137"/>
      <c r="AJ2" s="137"/>
      <c r="AK2" s="137"/>
      <c r="AL2" s="137" t="s">
        <v>3</v>
      </c>
      <c r="AM2" s="137"/>
      <c r="AN2" s="137"/>
      <c r="AO2" s="137"/>
      <c r="AP2" s="73" t="s">
        <v>127</v>
      </c>
      <c r="AQ2" s="73"/>
      <c r="AR2" s="73"/>
      <c r="AS2" s="73"/>
      <c r="AT2" t="s">
        <v>173</v>
      </c>
      <c r="AU2" t="s">
        <v>172</v>
      </c>
    </row>
    <row r="3" spans="1:47" ht="15.75" x14ac:dyDescent="0.25">
      <c r="A3" s="1"/>
      <c r="B3" s="74" t="s">
        <v>165</v>
      </c>
      <c r="C3" s="74" t="s">
        <v>128</v>
      </c>
      <c r="D3" s="74" t="s">
        <v>129</v>
      </c>
      <c r="E3" s="74" t="s">
        <v>166</v>
      </c>
      <c r="F3" s="74" t="s">
        <v>165</v>
      </c>
      <c r="G3" s="74" t="s">
        <v>128</v>
      </c>
      <c r="H3" s="74" t="s">
        <v>129</v>
      </c>
      <c r="I3" s="74" t="s">
        <v>167</v>
      </c>
      <c r="J3" s="74" t="s">
        <v>165</v>
      </c>
      <c r="K3" s="74" t="s">
        <v>128</v>
      </c>
      <c r="L3" s="74" t="s">
        <v>129</v>
      </c>
      <c r="M3" s="74" t="s">
        <v>167</v>
      </c>
      <c r="N3" s="74" t="s">
        <v>165</v>
      </c>
      <c r="O3" s="74" t="s">
        <v>128</v>
      </c>
      <c r="P3" s="74" t="s">
        <v>129</v>
      </c>
      <c r="Q3" s="74" t="s">
        <v>167</v>
      </c>
      <c r="R3" s="74" t="s">
        <v>165</v>
      </c>
      <c r="S3" s="74" t="s">
        <v>128</v>
      </c>
      <c r="T3" s="74" t="s">
        <v>129</v>
      </c>
      <c r="U3" s="74" t="s">
        <v>167</v>
      </c>
      <c r="V3" s="74" t="s">
        <v>165</v>
      </c>
      <c r="W3" s="74" t="s">
        <v>128</v>
      </c>
      <c r="X3" s="74" t="s">
        <v>129</v>
      </c>
      <c r="Y3" s="74" t="s">
        <v>167</v>
      </c>
      <c r="Z3" s="74" t="s">
        <v>165</v>
      </c>
      <c r="AA3" s="74" t="s">
        <v>128</v>
      </c>
      <c r="AB3" s="74" t="s">
        <v>129</v>
      </c>
      <c r="AC3" s="74" t="s">
        <v>167</v>
      </c>
      <c r="AD3" s="74" t="s">
        <v>165</v>
      </c>
      <c r="AE3" s="74" t="s">
        <v>128</v>
      </c>
      <c r="AF3" s="74" t="s">
        <v>129</v>
      </c>
      <c r="AG3" s="74" t="s">
        <v>167</v>
      </c>
      <c r="AH3" s="74" t="s">
        <v>165</v>
      </c>
      <c r="AI3" s="74" t="s">
        <v>128</v>
      </c>
      <c r="AJ3" s="74" t="s">
        <v>129</v>
      </c>
      <c r="AK3" s="74" t="s">
        <v>167</v>
      </c>
      <c r="AL3" s="74" t="s">
        <v>165</v>
      </c>
      <c r="AM3" s="74" t="s">
        <v>128</v>
      </c>
      <c r="AN3" s="74" t="s">
        <v>129</v>
      </c>
      <c r="AO3" s="74" t="s">
        <v>167</v>
      </c>
      <c r="AP3" s="74" t="s">
        <v>169</v>
      </c>
      <c r="AQ3" s="74" t="s">
        <v>128</v>
      </c>
      <c r="AR3" s="74" t="s">
        <v>129</v>
      </c>
      <c r="AS3" s="74" t="s">
        <v>167</v>
      </c>
      <c r="AT3" s="121" t="s">
        <v>174</v>
      </c>
      <c r="AU3" s="134" t="s">
        <v>174</v>
      </c>
    </row>
    <row r="4" spans="1:47" x14ac:dyDescent="0.2">
      <c r="A4" s="123" t="s">
        <v>5</v>
      </c>
      <c r="B4" s="6">
        <v>18</v>
      </c>
      <c r="C4" s="6">
        <v>126</v>
      </c>
      <c r="D4" s="6">
        <v>2317</v>
      </c>
      <c r="E4" s="6">
        <v>321894</v>
      </c>
      <c r="F4" s="6">
        <v>77</v>
      </c>
      <c r="G4" s="6">
        <v>167</v>
      </c>
      <c r="H4" s="6">
        <v>2345</v>
      </c>
      <c r="I4" s="6">
        <v>393889</v>
      </c>
      <c r="J4" s="6">
        <v>52</v>
      </c>
      <c r="K4" s="6">
        <v>184</v>
      </c>
      <c r="L4" s="6">
        <v>2420</v>
      </c>
      <c r="M4" s="6">
        <v>448145</v>
      </c>
      <c r="N4" s="6">
        <v>1</v>
      </c>
      <c r="O4" s="6">
        <v>266</v>
      </c>
      <c r="P4" s="6">
        <v>2100</v>
      </c>
      <c r="Q4" s="6">
        <v>558600</v>
      </c>
      <c r="R4" s="6">
        <v>4</v>
      </c>
      <c r="S4" s="6">
        <v>294</v>
      </c>
      <c r="T4" s="6">
        <v>2195</v>
      </c>
      <c r="U4" s="6">
        <v>636148</v>
      </c>
      <c r="V4" s="6"/>
      <c r="W4" s="6"/>
      <c r="X4" s="6"/>
      <c r="Y4" s="6"/>
      <c r="Z4" s="6">
        <v>4</v>
      </c>
      <c r="AA4" s="6">
        <v>294</v>
      </c>
      <c r="AB4" s="6">
        <v>2195</v>
      </c>
      <c r="AC4" s="6">
        <v>636148</v>
      </c>
      <c r="AD4" s="6">
        <v>3</v>
      </c>
      <c r="AE4" s="6">
        <v>349</v>
      </c>
      <c r="AF4" s="6">
        <v>2250</v>
      </c>
      <c r="AG4" s="6">
        <v>779533</v>
      </c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1"/>
      <c r="AT4" s="1"/>
    </row>
    <row r="5" spans="1:47" x14ac:dyDescent="0.2">
      <c r="A5" s="123" t="s">
        <v>6</v>
      </c>
      <c r="B5" s="6">
        <v>62</v>
      </c>
      <c r="C5" s="6">
        <v>120</v>
      </c>
      <c r="D5" s="6">
        <v>2278</v>
      </c>
      <c r="E5" s="6">
        <v>276490</v>
      </c>
      <c r="F5" s="6">
        <v>38</v>
      </c>
      <c r="G5" s="6">
        <v>138</v>
      </c>
      <c r="H5" s="6">
        <v>2393</v>
      </c>
      <c r="I5" s="6">
        <v>330068</v>
      </c>
      <c r="J5" s="6">
        <v>121</v>
      </c>
      <c r="K5" s="6">
        <v>160</v>
      </c>
      <c r="L5" s="6">
        <v>2355</v>
      </c>
      <c r="M5" s="6">
        <v>388687</v>
      </c>
      <c r="N5" s="6">
        <v>47</v>
      </c>
      <c r="O5" s="6">
        <v>187</v>
      </c>
      <c r="P5" s="6">
        <v>2433</v>
      </c>
      <c r="Q5" s="6">
        <v>459197</v>
      </c>
      <c r="R5" s="6">
        <v>16</v>
      </c>
      <c r="S5" s="6">
        <v>226</v>
      </c>
      <c r="T5" s="6">
        <v>2150</v>
      </c>
      <c r="U5" s="6">
        <v>486841</v>
      </c>
      <c r="V5" s="6">
        <v>3</v>
      </c>
      <c r="W5" s="6">
        <v>252</v>
      </c>
      <c r="X5" s="6">
        <v>2380</v>
      </c>
      <c r="Y5" s="6">
        <v>600553</v>
      </c>
      <c r="Z5" s="6">
        <v>4</v>
      </c>
      <c r="AA5" s="6">
        <v>300</v>
      </c>
      <c r="AB5" s="6">
        <v>1800</v>
      </c>
      <c r="AC5" s="6">
        <v>828975</v>
      </c>
      <c r="AD5" s="6">
        <v>1</v>
      </c>
      <c r="AE5" s="6">
        <v>357</v>
      </c>
      <c r="AF5" s="6">
        <v>1900</v>
      </c>
      <c r="AG5" s="6">
        <v>678300</v>
      </c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1"/>
      <c r="AT5" s="1"/>
    </row>
    <row r="6" spans="1:47" x14ac:dyDescent="0.2">
      <c r="A6" s="124" t="s">
        <v>7</v>
      </c>
      <c r="B6" s="6">
        <v>22</v>
      </c>
      <c r="C6" s="6">
        <v>122</v>
      </c>
      <c r="D6" s="6">
        <v>2400</v>
      </c>
      <c r="E6" s="6">
        <v>269114</v>
      </c>
      <c r="F6" s="6">
        <v>38</v>
      </c>
      <c r="G6" s="6">
        <v>144</v>
      </c>
      <c r="H6" s="6">
        <v>2350</v>
      </c>
      <c r="I6" s="6">
        <v>353472</v>
      </c>
      <c r="J6" s="6">
        <v>90</v>
      </c>
      <c r="K6" s="6">
        <v>162</v>
      </c>
      <c r="L6" s="6">
        <v>2350</v>
      </c>
      <c r="M6" s="6">
        <v>383743</v>
      </c>
      <c r="N6" s="6">
        <v>101</v>
      </c>
      <c r="O6" s="6">
        <v>194</v>
      </c>
      <c r="P6" s="6">
        <v>2395</v>
      </c>
      <c r="Q6" s="6">
        <v>465649</v>
      </c>
      <c r="R6" s="6">
        <v>18</v>
      </c>
      <c r="S6" s="6">
        <v>223</v>
      </c>
      <c r="T6" s="6">
        <v>2270</v>
      </c>
      <c r="U6" s="6">
        <v>495365</v>
      </c>
      <c r="V6" s="6">
        <v>3</v>
      </c>
      <c r="W6" s="6">
        <v>252</v>
      </c>
      <c r="X6" s="6">
        <v>2280</v>
      </c>
      <c r="Y6" s="6">
        <v>573800</v>
      </c>
      <c r="Z6" s="6">
        <v>8</v>
      </c>
      <c r="AA6" s="6">
        <v>288</v>
      </c>
      <c r="AB6" s="6">
        <v>2180</v>
      </c>
      <c r="AC6" s="6">
        <v>644898</v>
      </c>
      <c r="AD6" s="6">
        <v>2</v>
      </c>
      <c r="AE6" s="6">
        <v>369</v>
      </c>
      <c r="AF6" s="6">
        <v>2200</v>
      </c>
      <c r="AG6" s="6">
        <v>812100</v>
      </c>
      <c r="AH6" s="6">
        <v>2</v>
      </c>
      <c r="AI6" s="6">
        <v>329</v>
      </c>
      <c r="AJ6" s="6">
        <v>2100</v>
      </c>
      <c r="AK6" s="6">
        <v>690900</v>
      </c>
      <c r="AL6" s="6"/>
      <c r="AM6" s="6"/>
      <c r="AN6" s="6"/>
      <c r="AO6" s="6"/>
      <c r="AP6" s="7"/>
      <c r="AQ6" s="7"/>
      <c r="AR6" s="7"/>
      <c r="AS6" s="1"/>
      <c r="AT6" s="1"/>
    </row>
    <row r="7" spans="1:47" x14ac:dyDescent="0.2">
      <c r="A7" s="124" t="s">
        <v>8</v>
      </c>
      <c r="B7" s="6">
        <v>32</v>
      </c>
      <c r="C7" s="6">
        <v>113</v>
      </c>
      <c r="D7" s="6">
        <v>2318</v>
      </c>
      <c r="E7" s="6">
        <v>279298</v>
      </c>
      <c r="F7" s="6">
        <v>76</v>
      </c>
      <c r="G7" s="6">
        <v>139</v>
      </c>
      <c r="H7" s="6">
        <v>2289</v>
      </c>
      <c r="I7" s="6">
        <v>328461</v>
      </c>
      <c r="J7" s="6">
        <v>159</v>
      </c>
      <c r="K7" s="6">
        <v>164</v>
      </c>
      <c r="L7" s="6">
        <v>2414</v>
      </c>
      <c r="M7" s="6">
        <v>406248</v>
      </c>
      <c r="N7" s="6">
        <v>89</v>
      </c>
      <c r="O7" s="6">
        <v>190</v>
      </c>
      <c r="P7" s="6">
        <v>2383</v>
      </c>
      <c r="Q7" s="6">
        <v>459593</v>
      </c>
      <c r="R7" s="6">
        <v>56</v>
      </c>
      <c r="S7" s="6">
        <v>232</v>
      </c>
      <c r="T7" s="6">
        <v>2362</v>
      </c>
      <c r="U7" s="6">
        <v>550102</v>
      </c>
      <c r="V7" s="6">
        <v>26</v>
      </c>
      <c r="W7" s="6">
        <v>268</v>
      </c>
      <c r="X7" s="6">
        <v>2260</v>
      </c>
      <c r="Y7" s="6">
        <v>606382</v>
      </c>
      <c r="Z7" s="6">
        <v>8</v>
      </c>
      <c r="AA7" s="6">
        <v>298</v>
      </c>
      <c r="AB7" s="6">
        <v>2400</v>
      </c>
      <c r="AC7" s="6">
        <v>714300</v>
      </c>
      <c r="AD7" s="6">
        <v>1</v>
      </c>
      <c r="AE7" s="6">
        <v>39</v>
      </c>
      <c r="AF7" s="6">
        <v>2250</v>
      </c>
      <c r="AG7" s="6">
        <v>897750</v>
      </c>
      <c r="AH7" s="6">
        <v>16</v>
      </c>
      <c r="AI7" s="6">
        <v>325</v>
      </c>
      <c r="AJ7" s="6">
        <v>1950</v>
      </c>
      <c r="AK7" s="6">
        <v>757563</v>
      </c>
      <c r="AL7" s="6"/>
      <c r="AM7" s="6"/>
      <c r="AN7" s="6"/>
      <c r="AO7" s="6"/>
      <c r="AP7" s="7"/>
      <c r="AQ7" s="7"/>
      <c r="AR7" s="7"/>
      <c r="AS7" s="1"/>
      <c r="AT7" s="1"/>
    </row>
    <row r="8" spans="1:47" x14ac:dyDescent="0.2">
      <c r="A8" s="124" t="s">
        <v>9</v>
      </c>
      <c r="B8" s="6">
        <v>45</v>
      </c>
      <c r="C8" s="6">
        <v>117</v>
      </c>
      <c r="D8" s="6">
        <v>2275</v>
      </c>
      <c r="E8" s="6">
        <v>267049</v>
      </c>
      <c r="F8" s="6">
        <v>97</v>
      </c>
      <c r="G8" s="6">
        <v>138</v>
      </c>
      <c r="H8" s="6">
        <v>2422</v>
      </c>
      <c r="I8" s="6">
        <v>332415</v>
      </c>
      <c r="J8" s="6">
        <v>122</v>
      </c>
      <c r="K8" s="6">
        <v>163</v>
      </c>
      <c r="L8" s="6">
        <v>2377</v>
      </c>
      <c r="M8" s="6">
        <v>388933</v>
      </c>
      <c r="N8" s="6">
        <v>51</v>
      </c>
      <c r="O8" s="6">
        <v>195</v>
      </c>
      <c r="P8" s="6">
        <v>2203</v>
      </c>
      <c r="Q8" s="6">
        <v>457025</v>
      </c>
      <c r="R8" s="6">
        <v>33</v>
      </c>
      <c r="S8" s="6">
        <v>266</v>
      </c>
      <c r="T8" s="6">
        <v>2050</v>
      </c>
      <c r="U8" s="6">
        <v>513778</v>
      </c>
      <c r="V8" s="6">
        <v>3</v>
      </c>
      <c r="W8" s="6">
        <v>259</v>
      </c>
      <c r="X8" s="6">
        <v>2250</v>
      </c>
      <c r="Y8" s="6">
        <v>582000</v>
      </c>
      <c r="Z8" s="6"/>
      <c r="AA8" s="6"/>
      <c r="AB8" s="6"/>
      <c r="AC8" s="6"/>
      <c r="AD8" s="6"/>
      <c r="AE8" s="6"/>
      <c r="AF8" s="6"/>
      <c r="AG8" s="6"/>
      <c r="AH8" s="6">
        <v>1</v>
      </c>
      <c r="AI8" s="6">
        <v>367</v>
      </c>
      <c r="AJ8" s="6">
        <v>2000</v>
      </c>
      <c r="AK8" s="6">
        <v>734000</v>
      </c>
      <c r="AL8" s="6"/>
      <c r="AM8" s="6"/>
      <c r="AN8" s="6"/>
      <c r="AO8" s="6"/>
      <c r="AP8" s="7"/>
      <c r="AQ8" s="7"/>
      <c r="AR8" s="7"/>
      <c r="AS8" s="1"/>
      <c r="AT8" s="1"/>
    </row>
    <row r="9" spans="1:47" x14ac:dyDescent="0.2">
      <c r="A9" s="124" t="s">
        <v>10</v>
      </c>
      <c r="B9" s="6">
        <v>19</v>
      </c>
      <c r="C9" s="6">
        <v>123</v>
      </c>
      <c r="D9" s="6">
        <v>2125</v>
      </c>
      <c r="E9" s="6">
        <v>261034</v>
      </c>
      <c r="F9" s="6">
        <v>69</v>
      </c>
      <c r="G9" s="6">
        <v>162</v>
      </c>
      <c r="H9" s="6">
        <v>2183</v>
      </c>
      <c r="I9" s="6">
        <v>359559</v>
      </c>
      <c r="J9" s="6">
        <v>72</v>
      </c>
      <c r="K9" s="6">
        <v>204</v>
      </c>
      <c r="L9" s="6">
        <v>2000</v>
      </c>
      <c r="M9" s="6">
        <v>369902</v>
      </c>
      <c r="N9" s="6">
        <v>101</v>
      </c>
      <c r="O9" s="6">
        <v>235</v>
      </c>
      <c r="P9" s="6">
        <v>1915</v>
      </c>
      <c r="Q9" s="6">
        <v>451464</v>
      </c>
      <c r="R9" s="6">
        <v>11</v>
      </c>
      <c r="S9" s="6">
        <v>251</v>
      </c>
      <c r="T9" s="6">
        <v>1900</v>
      </c>
      <c r="U9" s="6">
        <v>477591</v>
      </c>
      <c r="V9" s="6">
        <v>93</v>
      </c>
      <c r="W9" s="6">
        <v>269</v>
      </c>
      <c r="X9" s="6">
        <v>2017</v>
      </c>
      <c r="Y9" s="6">
        <v>550040</v>
      </c>
      <c r="Z9" s="6">
        <v>70</v>
      </c>
      <c r="AA9" s="6">
        <v>295</v>
      </c>
      <c r="AB9" s="6">
        <v>2190</v>
      </c>
      <c r="AC9" s="6">
        <v>623259</v>
      </c>
      <c r="AD9" s="6">
        <v>60</v>
      </c>
      <c r="AE9" s="6">
        <v>337</v>
      </c>
      <c r="AF9" s="6">
        <v>2028</v>
      </c>
      <c r="AG9" s="6">
        <v>692722</v>
      </c>
      <c r="AH9" s="6">
        <v>33</v>
      </c>
      <c r="AI9" s="6">
        <v>362</v>
      </c>
      <c r="AJ9" s="6">
        <v>1990</v>
      </c>
      <c r="AK9" s="6">
        <v>724988</v>
      </c>
      <c r="AL9" s="6"/>
      <c r="AM9" s="6"/>
      <c r="AN9" s="6"/>
      <c r="AO9" s="6"/>
      <c r="AP9" s="7"/>
      <c r="AQ9" s="7"/>
      <c r="AR9" s="7"/>
      <c r="AS9" s="1"/>
      <c r="AT9" s="1"/>
    </row>
    <row r="10" spans="1:47" x14ac:dyDescent="0.2">
      <c r="A10" s="124" t="s">
        <v>11</v>
      </c>
      <c r="B10" s="6">
        <v>79</v>
      </c>
      <c r="C10" s="6">
        <v>121</v>
      </c>
      <c r="D10" s="6">
        <v>2159</v>
      </c>
      <c r="E10" s="6">
        <v>281449</v>
      </c>
      <c r="F10" s="6">
        <v>103</v>
      </c>
      <c r="G10" s="6">
        <v>139</v>
      </c>
      <c r="H10" s="6">
        <v>2450</v>
      </c>
      <c r="I10" s="6">
        <v>340896</v>
      </c>
      <c r="J10" s="6">
        <v>81</v>
      </c>
      <c r="K10" s="6">
        <v>163</v>
      </c>
      <c r="L10" s="6">
        <v>2339</v>
      </c>
      <c r="M10" s="6">
        <v>394226</v>
      </c>
      <c r="N10" s="6">
        <v>49</v>
      </c>
      <c r="O10" s="6">
        <v>200</v>
      </c>
      <c r="P10" s="6">
        <v>2300</v>
      </c>
      <c r="Q10" s="6">
        <v>455587</v>
      </c>
      <c r="R10" s="6">
        <v>11</v>
      </c>
      <c r="S10" s="6">
        <v>224</v>
      </c>
      <c r="T10" s="6">
        <v>2353</v>
      </c>
      <c r="U10" s="6">
        <v>530155</v>
      </c>
      <c r="V10" s="6">
        <v>19</v>
      </c>
      <c r="W10" s="6">
        <v>265</v>
      </c>
      <c r="X10" s="6">
        <v>2287</v>
      </c>
      <c r="Y10" s="6">
        <v>609782</v>
      </c>
      <c r="Z10" s="6">
        <v>8</v>
      </c>
      <c r="AA10" s="6">
        <v>373</v>
      </c>
      <c r="AB10" s="6">
        <v>2140</v>
      </c>
      <c r="AC10" s="6">
        <v>799150</v>
      </c>
      <c r="AD10" s="6"/>
      <c r="AE10" s="6"/>
      <c r="AF10" s="6"/>
      <c r="AG10" s="6"/>
      <c r="AH10" s="6">
        <v>8</v>
      </c>
      <c r="AI10" s="6">
        <v>373</v>
      </c>
      <c r="AJ10" s="6">
        <v>2150</v>
      </c>
      <c r="AK10" s="6">
        <v>799150</v>
      </c>
      <c r="AL10" s="6">
        <v>1</v>
      </c>
      <c r="AM10" s="6">
        <v>421</v>
      </c>
      <c r="AN10" s="6">
        <v>1750</v>
      </c>
      <c r="AO10" s="6">
        <v>736750</v>
      </c>
      <c r="AP10" s="7"/>
      <c r="AQ10" s="7"/>
      <c r="AR10" s="7"/>
      <c r="AS10" s="1"/>
      <c r="AT10" s="1"/>
    </row>
    <row r="11" spans="1:47" x14ac:dyDescent="0.2">
      <c r="A11" s="124" t="s">
        <v>12</v>
      </c>
      <c r="B11" s="6">
        <v>80</v>
      </c>
      <c r="C11" s="6">
        <v>116</v>
      </c>
      <c r="D11" s="6">
        <v>2394</v>
      </c>
      <c r="E11" s="6">
        <v>297212</v>
      </c>
      <c r="F11" s="6">
        <v>68</v>
      </c>
      <c r="G11" s="6">
        <v>141</v>
      </c>
      <c r="H11" s="6">
        <v>2414</v>
      </c>
      <c r="I11" s="6">
        <v>351754</v>
      </c>
      <c r="J11" s="6">
        <v>52</v>
      </c>
      <c r="K11" s="6">
        <v>156</v>
      </c>
      <c r="L11" s="6">
        <v>2371</v>
      </c>
      <c r="M11" s="6">
        <v>386629</v>
      </c>
      <c r="N11" s="6">
        <v>18</v>
      </c>
      <c r="O11" s="6">
        <v>196</v>
      </c>
      <c r="P11" s="6">
        <v>2312</v>
      </c>
      <c r="Q11" s="6">
        <v>478861</v>
      </c>
      <c r="R11" s="6">
        <v>1</v>
      </c>
      <c r="S11" s="6">
        <v>240</v>
      </c>
      <c r="T11" s="6">
        <v>2000</v>
      </c>
      <c r="U11" s="6">
        <v>482000</v>
      </c>
      <c r="V11" s="6">
        <v>2</v>
      </c>
      <c r="W11" s="6">
        <v>268</v>
      </c>
      <c r="X11" s="6">
        <v>2150</v>
      </c>
      <c r="Y11" s="6">
        <v>576400</v>
      </c>
      <c r="Z11" s="6">
        <v>2</v>
      </c>
      <c r="AA11" s="6">
        <v>296</v>
      </c>
      <c r="AB11" s="6">
        <v>2075</v>
      </c>
      <c r="AC11" s="6">
        <v>612950</v>
      </c>
      <c r="AD11" s="6">
        <v>3</v>
      </c>
      <c r="AE11" s="6">
        <v>373</v>
      </c>
      <c r="AF11" s="6">
        <v>2075</v>
      </c>
      <c r="AG11" s="6">
        <v>788583</v>
      </c>
      <c r="AH11" s="6"/>
      <c r="AI11" s="6"/>
      <c r="AJ11" s="6"/>
      <c r="AK11" s="6"/>
      <c r="AL11" s="6"/>
      <c r="AM11" s="6"/>
      <c r="AN11" s="6"/>
      <c r="AO11" s="6"/>
      <c r="AP11" s="7"/>
      <c r="AQ11" s="7"/>
      <c r="AR11" s="7"/>
      <c r="AS11" s="1"/>
      <c r="AT11" s="1"/>
    </row>
    <row r="12" spans="1:47" x14ac:dyDescent="0.2">
      <c r="A12" s="124" t="s">
        <v>13</v>
      </c>
      <c r="B12" s="6">
        <v>80</v>
      </c>
      <c r="C12" s="6">
        <v>121</v>
      </c>
      <c r="D12" s="6">
        <v>2507</v>
      </c>
      <c r="E12" s="6">
        <v>306501</v>
      </c>
      <c r="F12" s="6">
        <v>162</v>
      </c>
      <c r="G12" s="6">
        <v>140</v>
      </c>
      <c r="H12" s="6">
        <v>2503</v>
      </c>
      <c r="I12" s="6">
        <v>353795</v>
      </c>
      <c r="J12" s="6">
        <v>53</v>
      </c>
      <c r="K12" s="6">
        <v>160</v>
      </c>
      <c r="L12" s="6">
        <v>2308</v>
      </c>
      <c r="M12" s="6">
        <v>384369</v>
      </c>
      <c r="N12" s="6">
        <v>54</v>
      </c>
      <c r="O12" s="6">
        <v>198</v>
      </c>
      <c r="P12" s="6">
        <v>2450</v>
      </c>
      <c r="Q12" s="6">
        <v>490111</v>
      </c>
      <c r="R12" s="6">
        <v>9</v>
      </c>
      <c r="S12" s="6">
        <v>225</v>
      </c>
      <c r="T12" s="6">
        <v>2267</v>
      </c>
      <c r="U12" s="6">
        <v>517333</v>
      </c>
      <c r="V12" s="6">
        <v>5</v>
      </c>
      <c r="W12" s="6">
        <v>295</v>
      </c>
      <c r="X12" s="6">
        <v>2080</v>
      </c>
      <c r="Y12" s="6">
        <v>627808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1</v>
      </c>
      <c r="AM12" s="6">
        <v>427</v>
      </c>
      <c r="AN12" s="6">
        <v>2150</v>
      </c>
      <c r="AO12" s="6">
        <v>918050</v>
      </c>
      <c r="AP12" s="7"/>
      <c r="AQ12" s="7"/>
      <c r="AR12" s="7"/>
      <c r="AS12" s="1"/>
      <c r="AT12" s="1"/>
    </row>
    <row r="13" spans="1:47" x14ac:dyDescent="0.2">
      <c r="A13" s="124" t="s">
        <v>14</v>
      </c>
      <c r="B13" s="6">
        <v>34</v>
      </c>
      <c r="C13" s="6">
        <v>112</v>
      </c>
      <c r="D13" s="6">
        <v>3238</v>
      </c>
      <c r="E13" s="6">
        <v>308004</v>
      </c>
      <c r="F13" s="6">
        <v>55</v>
      </c>
      <c r="G13" s="6">
        <v>140</v>
      </c>
      <c r="H13" s="6">
        <v>2750</v>
      </c>
      <c r="I13" s="6">
        <v>388758</v>
      </c>
      <c r="J13" s="6">
        <v>70</v>
      </c>
      <c r="K13" s="6">
        <v>164</v>
      </c>
      <c r="L13" s="6">
        <v>2469</v>
      </c>
      <c r="M13" s="6">
        <f>L13*K13</f>
        <v>404916</v>
      </c>
      <c r="N13" s="6">
        <v>105</v>
      </c>
      <c r="O13" s="6">
        <v>192</v>
      </c>
      <c r="P13" s="6">
        <v>2401</v>
      </c>
      <c r="Q13" s="6">
        <f>P13*O13</f>
        <v>460992</v>
      </c>
      <c r="R13" s="6">
        <v>70</v>
      </c>
      <c r="S13" s="6">
        <v>234</v>
      </c>
      <c r="T13" s="6">
        <v>2555</v>
      </c>
      <c r="U13" s="6">
        <v>587082</v>
      </c>
      <c r="V13" s="6">
        <v>14</v>
      </c>
      <c r="W13" s="6">
        <v>272</v>
      </c>
      <c r="X13" s="6">
        <v>2340</v>
      </c>
      <c r="Y13" s="6">
        <v>662837</v>
      </c>
      <c r="Z13" s="6">
        <v>2</v>
      </c>
      <c r="AA13" s="6">
        <v>295</v>
      </c>
      <c r="AB13" s="6">
        <v>2190</v>
      </c>
      <c r="AC13" s="6">
        <v>648140</v>
      </c>
      <c r="AD13" s="6">
        <v>1</v>
      </c>
      <c r="AE13" s="6">
        <v>346</v>
      </c>
      <c r="AF13" s="6">
        <v>2300</v>
      </c>
      <c r="AG13" s="6">
        <v>795800</v>
      </c>
      <c r="AH13" s="6"/>
      <c r="AI13" s="6"/>
      <c r="AJ13" s="6"/>
      <c r="AK13" s="6"/>
      <c r="AL13" s="6"/>
      <c r="AM13" s="6">
        <v>425</v>
      </c>
      <c r="AN13" s="6">
        <v>2260</v>
      </c>
      <c r="AO13" s="6">
        <v>961065</v>
      </c>
      <c r="AP13" s="7"/>
      <c r="AQ13" s="7"/>
      <c r="AR13" s="7"/>
      <c r="AS13" s="1"/>
      <c r="AT13" s="1"/>
    </row>
    <row r="14" spans="1:47" x14ac:dyDescent="0.2">
      <c r="A14" s="124" t="s">
        <v>15</v>
      </c>
      <c r="B14" s="6">
        <v>34</v>
      </c>
      <c r="C14" s="6">
        <v>112</v>
      </c>
      <c r="D14" s="6">
        <v>2386</v>
      </c>
      <c r="E14" s="6">
        <v>308004</v>
      </c>
      <c r="F14" s="6">
        <v>55</v>
      </c>
      <c r="G14" s="6">
        <v>140</v>
      </c>
      <c r="H14" s="6">
        <v>2750</v>
      </c>
      <c r="I14" s="6">
        <v>388758</v>
      </c>
      <c r="J14" s="6">
        <v>70</v>
      </c>
      <c r="K14" s="6">
        <v>164</v>
      </c>
      <c r="L14" s="6">
        <v>2469</v>
      </c>
      <c r="M14" s="6">
        <v>427555</v>
      </c>
      <c r="N14" s="6">
        <v>105</v>
      </c>
      <c r="O14" s="6">
        <v>192</v>
      </c>
      <c r="P14" s="6">
        <v>2401</v>
      </c>
      <c r="Q14" s="6">
        <v>503743</v>
      </c>
      <c r="R14" s="6">
        <v>70</v>
      </c>
      <c r="S14" s="6">
        <v>234</v>
      </c>
      <c r="T14" s="6">
        <v>2555</v>
      </c>
      <c r="U14" s="6">
        <v>587082</v>
      </c>
      <c r="V14" s="6">
        <v>14</v>
      </c>
      <c r="W14" s="6">
        <v>272</v>
      </c>
      <c r="X14" s="6">
        <v>2340</v>
      </c>
      <c r="Y14" s="6">
        <v>662837</v>
      </c>
      <c r="Z14" s="6">
        <v>2</v>
      </c>
      <c r="AA14" s="6">
        <v>295</v>
      </c>
      <c r="AB14" s="6">
        <v>2190</v>
      </c>
      <c r="AC14" s="6">
        <v>648140</v>
      </c>
      <c r="AD14" s="6">
        <v>1</v>
      </c>
      <c r="AE14" s="6">
        <v>346</v>
      </c>
      <c r="AF14" s="6">
        <v>2300</v>
      </c>
      <c r="AG14" s="6">
        <v>795800</v>
      </c>
      <c r="AH14" s="6"/>
      <c r="AI14" s="6"/>
      <c r="AJ14" s="6"/>
      <c r="AK14" s="6"/>
      <c r="AL14" s="6"/>
      <c r="AM14" s="6"/>
      <c r="AN14" s="6"/>
      <c r="AO14" s="6"/>
      <c r="AP14" s="7"/>
      <c r="AQ14" s="7"/>
      <c r="AR14" s="7"/>
      <c r="AS14" s="1"/>
      <c r="AT14" s="1"/>
    </row>
    <row r="15" spans="1:47" x14ac:dyDescent="0.2">
      <c r="A15" s="124" t="s">
        <v>16</v>
      </c>
      <c r="B15" s="3">
        <v>18</v>
      </c>
      <c r="C15" s="3">
        <v>107</v>
      </c>
      <c r="D15" s="3">
        <v>2417</v>
      </c>
      <c r="E15" s="3">
        <v>255022</v>
      </c>
      <c r="F15" s="3">
        <v>7</v>
      </c>
      <c r="G15" s="3">
        <v>147</v>
      </c>
      <c r="H15" s="3">
        <v>2150</v>
      </c>
      <c r="I15" s="3">
        <v>315436</v>
      </c>
      <c r="J15" s="3">
        <v>54</v>
      </c>
      <c r="K15" s="3">
        <v>160</v>
      </c>
      <c r="L15" s="3">
        <v>2221</v>
      </c>
      <c r="M15" s="3">
        <v>356436</v>
      </c>
      <c r="N15" s="3">
        <v>14</v>
      </c>
      <c r="O15" s="3">
        <v>206</v>
      </c>
      <c r="P15" s="3">
        <v>2005</v>
      </c>
      <c r="Q15" s="3">
        <v>417004</v>
      </c>
      <c r="R15" s="3">
        <v>17</v>
      </c>
      <c r="S15" s="3">
        <v>233</v>
      </c>
      <c r="T15" s="3">
        <v>2082</v>
      </c>
      <c r="U15" s="3">
        <v>517534</v>
      </c>
      <c r="V15" s="3">
        <v>37</v>
      </c>
      <c r="W15" s="3">
        <v>263</v>
      </c>
      <c r="X15" s="3">
        <v>2041</v>
      </c>
      <c r="Y15" s="3">
        <v>543579</v>
      </c>
      <c r="Z15" s="3">
        <v>24</v>
      </c>
      <c r="AA15" s="3">
        <v>298</v>
      </c>
      <c r="AB15" s="3">
        <v>2040</v>
      </c>
      <c r="AC15" s="3">
        <v>610516</v>
      </c>
      <c r="AD15" s="3"/>
      <c r="AE15" s="3"/>
      <c r="AF15" s="3"/>
      <c r="AG15" s="3"/>
      <c r="AH15" s="3">
        <v>8</v>
      </c>
      <c r="AI15" s="3">
        <v>376</v>
      </c>
      <c r="AJ15" s="3">
        <v>1913</v>
      </c>
      <c r="AK15" s="3">
        <v>722595</v>
      </c>
      <c r="AL15" s="7"/>
      <c r="AM15" s="3"/>
      <c r="AN15" s="3"/>
      <c r="AO15" s="3"/>
      <c r="AP15" s="7"/>
      <c r="AQ15" s="7"/>
      <c r="AR15" s="7"/>
      <c r="AS15" s="1"/>
      <c r="AT15" s="1"/>
    </row>
    <row r="16" spans="1:47" x14ac:dyDescent="0.2">
      <c r="A16" s="124" t="s">
        <v>17</v>
      </c>
      <c r="B16" s="3">
        <v>19</v>
      </c>
      <c r="C16" s="3">
        <v>93</v>
      </c>
      <c r="D16" s="3">
        <v>2194</v>
      </c>
      <c r="E16" s="3">
        <v>215063</v>
      </c>
      <c r="F16" s="3">
        <v>14</v>
      </c>
      <c r="G16" s="3">
        <v>142</v>
      </c>
      <c r="H16" s="3">
        <v>2140</v>
      </c>
      <c r="I16" s="3">
        <v>305479</v>
      </c>
      <c r="J16" s="3">
        <v>47</v>
      </c>
      <c r="K16" s="3">
        <v>168</v>
      </c>
      <c r="L16" s="3">
        <v>2157</v>
      </c>
      <c r="M16" s="3">
        <v>363676</v>
      </c>
      <c r="N16" s="3">
        <v>15</v>
      </c>
      <c r="O16" s="3">
        <v>202</v>
      </c>
      <c r="P16" s="3">
        <v>2010</v>
      </c>
      <c r="Q16" s="3">
        <v>411223</v>
      </c>
      <c r="R16" s="3">
        <v>11</v>
      </c>
      <c r="S16" s="3">
        <v>241</v>
      </c>
      <c r="T16" s="3">
        <v>2090</v>
      </c>
      <c r="U16" s="3">
        <v>509353</v>
      </c>
      <c r="V16" s="3">
        <v>9</v>
      </c>
      <c r="W16" s="3">
        <v>270</v>
      </c>
      <c r="X16" s="3">
        <v>2116</v>
      </c>
      <c r="Y16" s="3">
        <v>582240</v>
      </c>
      <c r="Z16" s="3">
        <v>11</v>
      </c>
      <c r="AA16" s="3">
        <v>315</v>
      </c>
      <c r="AB16" s="3">
        <v>2010</v>
      </c>
      <c r="AC16" s="3">
        <v>661913</v>
      </c>
      <c r="AD16" s="3">
        <v>2</v>
      </c>
      <c r="AE16" s="3">
        <v>320</v>
      </c>
      <c r="AF16" s="3">
        <v>2240</v>
      </c>
      <c r="AG16" s="3">
        <v>715680</v>
      </c>
      <c r="AH16" s="6"/>
      <c r="AI16" s="6"/>
      <c r="AJ16" s="6"/>
      <c r="AK16" s="6"/>
      <c r="AL16" s="6"/>
      <c r="AM16" s="6"/>
      <c r="AN16" s="6"/>
      <c r="AO16" s="6"/>
      <c r="AP16" s="7"/>
      <c r="AQ16" s="7"/>
      <c r="AR16" s="7"/>
      <c r="AS16" s="1"/>
      <c r="AT16" s="1"/>
    </row>
    <row r="17" spans="1:46" x14ac:dyDescent="0.2">
      <c r="A17" s="124" t="s">
        <v>18</v>
      </c>
      <c r="B17" s="6">
        <v>31</v>
      </c>
      <c r="C17" s="6">
        <v>113</v>
      </c>
      <c r="D17" s="6">
        <v>2160</v>
      </c>
      <c r="E17" s="6">
        <v>244256</v>
      </c>
      <c r="F17" s="6">
        <v>23</v>
      </c>
      <c r="G17" s="6">
        <v>137</v>
      </c>
      <c r="H17" s="6">
        <v>2188</v>
      </c>
      <c r="I17" s="6">
        <v>303143</v>
      </c>
      <c r="J17" s="6">
        <v>19</v>
      </c>
      <c r="K17" s="6">
        <v>164</v>
      </c>
      <c r="L17" s="6">
        <v>2150</v>
      </c>
      <c r="M17" s="6">
        <v>362755</v>
      </c>
      <c r="N17" s="6">
        <v>8</v>
      </c>
      <c r="O17" s="6">
        <v>204</v>
      </c>
      <c r="P17" s="6">
        <v>2012</v>
      </c>
      <c r="Q17" s="6">
        <v>400981</v>
      </c>
      <c r="R17" s="6">
        <v>4</v>
      </c>
      <c r="S17" s="6">
        <v>227</v>
      </c>
      <c r="T17" s="6">
        <v>1867</v>
      </c>
      <c r="U17" s="6">
        <v>422238</v>
      </c>
      <c r="V17" s="6">
        <v>13</v>
      </c>
      <c r="W17" s="6">
        <v>268</v>
      </c>
      <c r="X17" s="6">
        <v>1860</v>
      </c>
      <c r="Y17" s="6">
        <v>506752</v>
      </c>
      <c r="Z17" s="6">
        <v>2</v>
      </c>
      <c r="AA17" s="6">
        <v>293</v>
      </c>
      <c r="AB17" s="6">
        <v>1880</v>
      </c>
      <c r="AC17" s="6">
        <v>550840</v>
      </c>
      <c r="AD17" s="6">
        <v>3</v>
      </c>
      <c r="AE17" s="6">
        <v>341</v>
      </c>
      <c r="AF17" s="6">
        <v>1820</v>
      </c>
      <c r="AG17" s="6">
        <v>661640</v>
      </c>
      <c r="AH17" s="6"/>
      <c r="AI17" s="6"/>
      <c r="AJ17" s="6"/>
      <c r="AK17" s="6"/>
      <c r="AL17" s="6"/>
      <c r="AM17" s="6"/>
      <c r="AN17" s="6"/>
      <c r="AO17" s="6"/>
      <c r="AP17" s="7"/>
      <c r="AQ17" s="7"/>
      <c r="AR17" s="7"/>
      <c r="AS17" s="1"/>
      <c r="AT17" s="1"/>
    </row>
    <row r="18" spans="1:46" x14ac:dyDescent="0.2">
      <c r="A18" s="124" t="s">
        <v>19</v>
      </c>
      <c r="B18" s="3">
        <v>84</v>
      </c>
      <c r="C18" s="3">
        <v>118</v>
      </c>
      <c r="D18" s="3">
        <v>2956</v>
      </c>
      <c r="E18" s="3">
        <v>347488</v>
      </c>
      <c r="F18" s="3">
        <v>76</v>
      </c>
      <c r="G18" s="3">
        <v>139</v>
      </c>
      <c r="H18" s="3">
        <v>2992</v>
      </c>
      <c r="I18" s="3">
        <v>427298</v>
      </c>
      <c r="J18" s="3">
        <v>190</v>
      </c>
      <c r="K18" s="3">
        <v>162</v>
      </c>
      <c r="L18" s="3">
        <v>2886</v>
      </c>
      <c r="M18" s="3">
        <v>473878</v>
      </c>
      <c r="N18" s="3">
        <v>201</v>
      </c>
      <c r="O18" s="3">
        <v>194</v>
      </c>
      <c r="P18" s="3">
        <v>2808</v>
      </c>
      <c r="Q18" s="3">
        <v>556709</v>
      </c>
      <c r="R18" s="3">
        <v>3</v>
      </c>
      <c r="S18" s="3">
        <v>232</v>
      </c>
      <c r="T18" s="3">
        <v>2150</v>
      </c>
      <c r="U18" s="3">
        <v>518767</v>
      </c>
      <c r="V18" s="3"/>
      <c r="W18" s="3"/>
      <c r="X18" s="3"/>
      <c r="Y18" s="3"/>
      <c r="Z18" s="3">
        <v>13</v>
      </c>
      <c r="AA18" s="3">
        <v>289</v>
      </c>
      <c r="AB18" s="3">
        <v>2420</v>
      </c>
      <c r="AC18" s="3">
        <v>714786</v>
      </c>
      <c r="AD18" s="3"/>
      <c r="AE18" s="3"/>
      <c r="AF18" s="3"/>
      <c r="AG18" s="3"/>
      <c r="AH18" s="3">
        <v>2</v>
      </c>
      <c r="AI18" s="3">
        <v>374</v>
      </c>
      <c r="AJ18" s="3">
        <v>2425</v>
      </c>
      <c r="AK18" s="3">
        <v>908375</v>
      </c>
      <c r="AL18" s="6"/>
      <c r="AM18" s="6"/>
      <c r="AN18" s="6"/>
      <c r="AO18" s="6"/>
      <c r="AP18" s="7"/>
      <c r="AQ18" s="7"/>
      <c r="AR18" s="7"/>
      <c r="AS18" s="1"/>
      <c r="AT18" s="1"/>
    </row>
    <row r="19" spans="1:46" x14ac:dyDescent="0.2">
      <c r="A19" s="124" t="s">
        <v>20</v>
      </c>
      <c r="B19" s="3">
        <v>41</v>
      </c>
      <c r="C19" s="3">
        <v>112</v>
      </c>
      <c r="D19" s="3">
        <v>2595</v>
      </c>
      <c r="E19" s="3">
        <v>324351</v>
      </c>
      <c r="F19" s="3">
        <v>98</v>
      </c>
      <c r="G19" s="3">
        <v>144</v>
      </c>
      <c r="H19" s="3">
        <v>2900</v>
      </c>
      <c r="I19" s="3">
        <v>427579</v>
      </c>
      <c r="J19" s="3">
        <v>106</v>
      </c>
      <c r="K19" s="3">
        <v>165</v>
      </c>
      <c r="L19" s="3">
        <v>2818</v>
      </c>
      <c r="M19" s="3">
        <v>47282</v>
      </c>
      <c r="N19" s="3">
        <v>80</v>
      </c>
      <c r="O19" s="3">
        <v>203</v>
      </c>
      <c r="P19" s="3">
        <v>2781</v>
      </c>
      <c r="Q19" s="3">
        <v>566849</v>
      </c>
      <c r="R19" s="3">
        <v>83</v>
      </c>
      <c r="S19" s="3">
        <v>229</v>
      </c>
      <c r="T19" s="3">
        <v>2596</v>
      </c>
      <c r="U19" s="3">
        <v>610960</v>
      </c>
      <c r="V19" s="3">
        <v>68</v>
      </c>
      <c r="W19" s="3">
        <v>264</v>
      </c>
      <c r="X19" s="3">
        <v>2516</v>
      </c>
      <c r="Y19" s="3">
        <v>681082</v>
      </c>
      <c r="Z19" s="3">
        <v>10</v>
      </c>
      <c r="AA19" s="3">
        <v>282</v>
      </c>
      <c r="AB19" s="3">
        <v>2330</v>
      </c>
      <c r="AC19" s="3">
        <v>709926</v>
      </c>
      <c r="AD19" s="3"/>
      <c r="AE19" s="3"/>
      <c r="AF19" s="3"/>
      <c r="AG19" s="3"/>
      <c r="AH19" s="3">
        <v>1</v>
      </c>
      <c r="AI19" s="3">
        <v>373</v>
      </c>
      <c r="AJ19" s="3">
        <v>2300</v>
      </c>
      <c r="AK19" s="3">
        <v>857900</v>
      </c>
      <c r="AL19" s="6"/>
      <c r="AM19" s="6"/>
      <c r="AN19" s="6"/>
      <c r="AO19" s="6"/>
      <c r="AP19" s="7"/>
      <c r="AQ19" s="7"/>
      <c r="AR19" s="7"/>
      <c r="AS19" s="1"/>
      <c r="AT19" s="1"/>
    </row>
    <row r="20" spans="1:46" x14ac:dyDescent="0.2">
      <c r="A20" s="124" t="s">
        <v>21</v>
      </c>
      <c r="B20" s="3">
        <v>90</v>
      </c>
      <c r="C20" s="3">
        <v>114</v>
      </c>
      <c r="D20" s="3">
        <v>2814</v>
      </c>
      <c r="E20" s="3">
        <v>327246</v>
      </c>
      <c r="F20" s="3">
        <v>108</v>
      </c>
      <c r="G20" s="3">
        <v>140</v>
      </c>
      <c r="H20" s="3">
        <v>2846</v>
      </c>
      <c r="I20" s="3">
        <v>407821</v>
      </c>
      <c r="J20" s="3">
        <v>184</v>
      </c>
      <c r="K20" s="3">
        <v>169</v>
      </c>
      <c r="L20" s="3">
        <v>2721</v>
      </c>
      <c r="M20" s="3">
        <v>476422</v>
      </c>
      <c r="N20" s="3">
        <v>98</v>
      </c>
      <c r="O20" s="3">
        <v>196</v>
      </c>
      <c r="P20" s="3">
        <v>2636</v>
      </c>
      <c r="Q20" s="3">
        <v>535429</v>
      </c>
      <c r="R20" s="3">
        <v>54</v>
      </c>
      <c r="S20" s="3">
        <v>244</v>
      </c>
      <c r="T20" s="3">
        <v>2458</v>
      </c>
      <c r="U20" s="3">
        <v>618733</v>
      </c>
      <c r="V20" s="3">
        <v>9</v>
      </c>
      <c r="W20" s="3">
        <v>257</v>
      </c>
      <c r="X20" s="3">
        <v>2440</v>
      </c>
      <c r="Y20" s="3">
        <v>639582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7"/>
      <c r="AR20" s="7"/>
      <c r="AS20" s="1"/>
      <c r="AT20" s="1"/>
    </row>
    <row r="21" spans="1:46" x14ac:dyDescent="0.2">
      <c r="A21" s="125" t="s">
        <v>22</v>
      </c>
      <c r="B21" s="6">
        <v>33</v>
      </c>
      <c r="C21" s="6">
        <v>105</v>
      </c>
      <c r="D21" s="6">
        <v>2450</v>
      </c>
      <c r="E21" s="6">
        <v>258377</v>
      </c>
      <c r="F21" s="6">
        <v>67</v>
      </c>
      <c r="G21" s="6">
        <v>137</v>
      </c>
      <c r="H21" s="6">
        <v>2506</v>
      </c>
      <c r="I21" s="6">
        <v>355733</v>
      </c>
      <c r="J21" s="6">
        <v>81</v>
      </c>
      <c r="K21" s="6">
        <v>159</v>
      </c>
      <c r="L21" s="6">
        <v>2448</v>
      </c>
      <c r="M21" s="6">
        <v>390287</v>
      </c>
      <c r="N21" s="6">
        <v>161</v>
      </c>
      <c r="O21" s="6">
        <v>196</v>
      </c>
      <c r="P21" s="6">
        <v>2373</v>
      </c>
      <c r="Q21" s="6">
        <v>475581</v>
      </c>
      <c r="R21" s="6">
        <v>29</v>
      </c>
      <c r="S21" s="6">
        <v>234</v>
      </c>
      <c r="T21" s="6">
        <v>2400</v>
      </c>
      <c r="U21" s="6">
        <v>562345</v>
      </c>
      <c r="V21" s="6">
        <v>11</v>
      </c>
      <c r="W21" s="6">
        <v>254</v>
      </c>
      <c r="X21" s="6">
        <v>2220</v>
      </c>
      <c r="Y21" s="6">
        <v>565751</v>
      </c>
      <c r="Z21" s="6">
        <v>2</v>
      </c>
      <c r="AA21" s="6">
        <v>285</v>
      </c>
      <c r="AB21" s="6">
        <v>2100</v>
      </c>
      <c r="AC21" s="6">
        <v>598500</v>
      </c>
      <c r="AD21" s="6">
        <v>1</v>
      </c>
      <c r="AE21" s="6">
        <v>367</v>
      </c>
      <c r="AF21" s="6">
        <v>2260</v>
      </c>
      <c r="AG21" s="6">
        <v>829420</v>
      </c>
      <c r="AH21" s="6">
        <v>25</v>
      </c>
      <c r="AI21" s="6">
        <v>355</v>
      </c>
      <c r="AJ21" s="6">
        <v>2192</v>
      </c>
      <c r="AK21" s="6">
        <v>784074</v>
      </c>
      <c r="AL21" s="6"/>
      <c r="AM21" s="6"/>
      <c r="AN21" s="6"/>
      <c r="AO21" s="6"/>
      <c r="AP21" s="7"/>
      <c r="AQ21" s="7"/>
      <c r="AR21" s="7"/>
      <c r="AS21" s="1"/>
      <c r="AT21" s="1"/>
    </row>
    <row r="22" spans="1:46" x14ac:dyDescent="0.2">
      <c r="A22" s="126" t="s">
        <v>23</v>
      </c>
      <c r="B22" s="6">
        <v>62</v>
      </c>
      <c r="C22" s="6">
        <v>120</v>
      </c>
      <c r="D22" s="6">
        <v>2278</v>
      </c>
      <c r="E22" s="6">
        <v>276490</v>
      </c>
      <c r="F22" s="6">
        <v>38</v>
      </c>
      <c r="G22" s="6">
        <v>138</v>
      </c>
      <c r="H22" s="6">
        <v>2393</v>
      </c>
      <c r="I22" s="6">
        <v>330068</v>
      </c>
      <c r="J22" s="6">
        <v>121</v>
      </c>
      <c r="K22" s="6">
        <v>160</v>
      </c>
      <c r="L22" s="6">
        <v>2355</v>
      </c>
      <c r="M22" s="6">
        <v>388687</v>
      </c>
      <c r="N22" s="6">
        <v>47</v>
      </c>
      <c r="O22" s="6">
        <v>187</v>
      </c>
      <c r="P22" s="6">
        <v>2433</v>
      </c>
      <c r="Q22" s="6">
        <v>459197</v>
      </c>
      <c r="R22" s="6">
        <v>16</v>
      </c>
      <c r="S22" s="6">
        <v>226</v>
      </c>
      <c r="T22" s="6">
        <v>2150</v>
      </c>
      <c r="U22" s="6">
        <v>486841</v>
      </c>
      <c r="V22" s="6">
        <v>3</v>
      </c>
      <c r="W22" s="6">
        <v>252</v>
      </c>
      <c r="X22" s="6">
        <v>2380</v>
      </c>
      <c r="Y22" s="6">
        <v>600553</v>
      </c>
      <c r="Z22" s="6">
        <v>4</v>
      </c>
      <c r="AA22" s="6">
        <v>300</v>
      </c>
      <c r="AB22" s="6">
        <v>1800</v>
      </c>
      <c r="AC22" s="6">
        <v>828975</v>
      </c>
      <c r="AD22" s="6">
        <v>1</v>
      </c>
      <c r="AE22" s="6">
        <v>357</v>
      </c>
      <c r="AF22" s="6">
        <v>1900</v>
      </c>
      <c r="AG22" s="6">
        <v>678300</v>
      </c>
      <c r="AH22" s="6"/>
      <c r="AI22" s="6"/>
      <c r="AJ22" s="6"/>
      <c r="AK22" s="6"/>
      <c r="AL22" s="6"/>
      <c r="AM22" s="6"/>
      <c r="AN22" s="6"/>
      <c r="AO22" s="6"/>
      <c r="AP22" s="7"/>
      <c r="AQ22" s="7"/>
      <c r="AR22" s="7"/>
      <c r="AS22" s="1"/>
      <c r="AT22" s="1"/>
    </row>
    <row r="23" spans="1:46" x14ac:dyDescent="0.2">
      <c r="A23" s="126" t="s">
        <v>24</v>
      </c>
      <c r="B23" s="6">
        <v>12</v>
      </c>
      <c r="C23" s="6">
        <v>95</v>
      </c>
      <c r="D23" s="6">
        <v>2433</v>
      </c>
      <c r="E23" s="6">
        <v>230808</v>
      </c>
      <c r="F23" s="6">
        <v>13</v>
      </c>
      <c r="G23" s="6">
        <v>141</v>
      </c>
      <c r="H23" s="6">
        <v>2183</v>
      </c>
      <c r="I23" s="6">
        <v>308208</v>
      </c>
      <c r="J23" s="6">
        <v>18</v>
      </c>
      <c r="K23" s="6">
        <v>169</v>
      </c>
      <c r="L23" s="6">
        <v>2150</v>
      </c>
      <c r="M23" s="6">
        <v>365822</v>
      </c>
      <c r="N23" s="6">
        <v>43</v>
      </c>
      <c r="O23" s="6">
        <v>192</v>
      </c>
      <c r="P23" s="6">
        <v>2042</v>
      </c>
      <c r="Q23" s="6">
        <v>391606</v>
      </c>
      <c r="R23" s="6">
        <v>48</v>
      </c>
      <c r="S23" s="6">
        <v>235</v>
      </c>
      <c r="T23" s="6">
        <v>2035</v>
      </c>
      <c r="U23" s="6">
        <v>496854</v>
      </c>
      <c r="V23" s="6">
        <v>1</v>
      </c>
      <c r="W23" s="6">
        <v>284</v>
      </c>
      <c r="X23" s="6">
        <v>2000</v>
      </c>
      <c r="Y23" s="6">
        <v>568000</v>
      </c>
      <c r="Z23" s="6">
        <v>25</v>
      </c>
      <c r="AA23" s="6">
        <v>327</v>
      </c>
      <c r="AB23" s="6">
        <v>1940</v>
      </c>
      <c r="AC23" s="6">
        <v>625907</v>
      </c>
      <c r="AD23" s="6">
        <v>2</v>
      </c>
      <c r="AE23" s="6">
        <v>388</v>
      </c>
      <c r="AF23" s="6">
        <v>1960</v>
      </c>
      <c r="AG23" s="6">
        <v>761460</v>
      </c>
      <c r="AH23" s="6"/>
      <c r="AI23" s="6"/>
      <c r="AJ23" s="6"/>
      <c r="AK23" s="6"/>
      <c r="AL23" s="6"/>
      <c r="AM23" s="6"/>
      <c r="AN23" s="6"/>
      <c r="AO23" s="6"/>
      <c r="AP23" s="7"/>
      <c r="AQ23" s="7"/>
      <c r="AR23" s="7"/>
      <c r="AS23" s="1"/>
      <c r="AT23" s="1"/>
    </row>
    <row r="24" spans="1:46" x14ac:dyDescent="0.2">
      <c r="A24" s="126" t="s">
        <v>25</v>
      </c>
      <c r="B24" s="6">
        <v>12</v>
      </c>
      <c r="C24" s="6">
        <v>120</v>
      </c>
      <c r="D24" s="6">
        <v>2533</v>
      </c>
      <c r="E24" s="6">
        <v>252208</v>
      </c>
      <c r="F24" s="6"/>
      <c r="G24" s="6"/>
      <c r="H24" s="6"/>
      <c r="I24" s="6"/>
      <c r="J24" s="6">
        <v>117</v>
      </c>
      <c r="K24" s="6">
        <v>166</v>
      </c>
      <c r="L24" s="6">
        <v>2089</v>
      </c>
      <c r="M24" s="6">
        <v>345722</v>
      </c>
      <c r="N24" s="6">
        <v>61</v>
      </c>
      <c r="O24" s="6">
        <v>203</v>
      </c>
      <c r="P24" s="6">
        <v>2142</v>
      </c>
      <c r="Q24" s="6">
        <v>423472</v>
      </c>
      <c r="R24" s="6"/>
      <c r="S24" s="6"/>
      <c r="T24" s="6"/>
      <c r="U24" s="6"/>
      <c r="V24" s="6">
        <v>20</v>
      </c>
      <c r="W24" s="6">
        <v>272</v>
      </c>
      <c r="X24" s="6">
        <v>1880</v>
      </c>
      <c r="Y24" s="6">
        <v>511799</v>
      </c>
      <c r="Z24" s="6">
        <v>1</v>
      </c>
      <c r="AA24" s="6">
        <v>301</v>
      </c>
      <c r="AB24" s="6">
        <v>2200</v>
      </c>
      <c r="AC24" s="6">
        <v>662200</v>
      </c>
      <c r="AD24" s="6">
        <v>69</v>
      </c>
      <c r="AE24" s="6">
        <v>336</v>
      </c>
      <c r="AF24" s="6">
        <v>1962</v>
      </c>
      <c r="AG24" s="6">
        <v>657854</v>
      </c>
      <c r="AH24" s="6">
        <v>26</v>
      </c>
      <c r="AI24" s="6">
        <v>390</v>
      </c>
      <c r="AJ24" s="6">
        <v>2040</v>
      </c>
      <c r="AK24" s="6">
        <v>795674</v>
      </c>
      <c r="AL24" s="6">
        <v>1</v>
      </c>
      <c r="AM24" s="6">
        <v>403</v>
      </c>
      <c r="AN24" s="6">
        <v>2750</v>
      </c>
      <c r="AO24" s="6">
        <v>1108250</v>
      </c>
      <c r="AP24" s="7"/>
      <c r="AQ24" s="7"/>
      <c r="AR24" s="7"/>
      <c r="AS24" s="1"/>
      <c r="AT24" s="1"/>
    </row>
    <row r="25" spans="1:46" x14ac:dyDescent="0.2">
      <c r="A25" s="126" t="s">
        <v>26</v>
      </c>
      <c r="B25" s="6">
        <v>8</v>
      </c>
      <c r="C25" s="6">
        <v>118</v>
      </c>
      <c r="D25" s="6">
        <v>2017</v>
      </c>
      <c r="E25" s="6">
        <v>237306</v>
      </c>
      <c r="F25" s="6">
        <v>5</v>
      </c>
      <c r="G25" s="6">
        <v>134</v>
      </c>
      <c r="H25" s="6">
        <v>1750</v>
      </c>
      <c r="I25" s="6">
        <v>252900</v>
      </c>
      <c r="J25" s="6">
        <v>6</v>
      </c>
      <c r="K25" s="6">
        <v>164</v>
      </c>
      <c r="L25" s="6">
        <v>2100</v>
      </c>
      <c r="M25" s="6">
        <v>342883</v>
      </c>
      <c r="N25" s="6">
        <v>40</v>
      </c>
      <c r="O25" s="6">
        <v>197</v>
      </c>
      <c r="P25" s="6">
        <v>1930</v>
      </c>
      <c r="Q25" s="6">
        <v>282572</v>
      </c>
      <c r="R25" s="6">
        <v>19</v>
      </c>
      <c r="S25" s="6">
        <v>239</v>
      </c>
      <c r="T25" s="6">
        <v>1843</v>
      </c>
      <c r="U25" s="6">
        <v>444226</v>
      </c>
      <c r="V25" s="6">
        <v>3</v>
      </c>
      <c r="W25" s="6">
        <v>268</v>
      </c>
      <c r="X25" s="6">
        <v>1760</v>
      </c>
      <c r="Y25" s="6">
        <v>471099</v>
      </c>
      <c r="Z25" s="6">
        <v>10</v>
      </c>
      <c r="AA25" s="6">
        <v>292</v>
      </c>
      <c r="AB25" s="6">
        <v>1770</v>
      </c>
      <c r="AC25" s="6">
        <v>536660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7"/>
      <c r="AQ25" s="7"/>
      <c r="AR25" s="7"/>
      <c r="AS25" s="1"/>
      <c r="AT25" s="1"/>
    </row>
    <row r="26" spans="1:46" x14ac:dyDescent="0.2">
      <c r="A26" s="126" t="s">
        <v>27</v>
      </c>
      <c r="B26" s="6">
        <v>56</v>
      </c>
      <c r="C26" s="6">
        <v>122</v>
      </c>
      <c r="D26" s="6">
        <v>1988</v>
      </c>
      <c r="E26" s="6">
        <v>247623</v>
      </c>
      <c r="F26" s="6">
        <v>14</v>
      </c>
      <c r="G26" s="6">
        <v>138</v>
      </c>
      <c r="H26" s="6">
        <v>1920</v>
      </c>
      <c r="I26" s="6">
        <v>267600</v>
      </c>
      <c r="J26" s="6">
        <v>16</v>
      </c>
      <c r="K26" s="6">
        <v>167</v>
      </c>
      <c r="L26" s="6">
        <v>1900</v>
      </c>
      <c r="M26" s="6">
        <v>318225</v>
      </c>
      <c r="N26" s="6">
        <v>8</v>
      </c>
      <c r="O26" s="6">
        <v>188</v>
      </c>
      <c r="P26" s="6">
        <v>1783</v>
      </c>
      <c r="Q26" s="6">
        <v>352994</v>
      </c>
      <c r="R26" s="6">
        <v>5</v>
      </c>
      <c r="S26" s="6">
        <v>227</v>
      </c>
      <c r="T26" s="6">
        <v>1900</v>
      </c>
      <c r="U26" s="6">
        <v>431300</v>
      </c>
      <c r="V26" s="6">
        <v>10</v>
      </c>
      <c r="W26" s="6">
        <v>258</v>
      </c>
      <c r="X26" s="6">
        <v>1960</v>
      </c>
      <c r="Y26" s="6">
        <v>505092</v>
      </c>
      <c r="Z26" s="6">
        <v>3</v>
      </c>
      <c r="AA26" s="6">
        <v>282</v>
      </c>
      <c r="AB26" s="6">
        <v>1860</v>
      </c>
      <c r="AC26" s="6">
        <v>523900</v>
      </c>
      <c r="AD26" s="6">
        <v>10</v>
      </c>
      <c r="AE26" s="6">
        <v>328</v>
      </c>
      <c r="AF26" s="6">
        <v>1940</v>
      </c>
      <c r="AG26" s="6">
        <v>637384</v>
      </c>
      <c r="AH26" s="6"/>
      <c r="AI26" s="6"/>
      <c r="AJ26" s="6"/>
      <c r="AK26" s="6"/>
      <c r="AL26" s="6"/>
      <c r="AM26" s="6"/>
      <c r="AN26" s="6"/>
      <c r="AO26" s="6"/>
      <c r="AP26" s="7"/>
      <c r="AQ26" s="7"/>
      <c r="AR26" s="7"/>
      <c r="AS26" s="1"/>
      <c r="AT26" s="1"/>
    </row>
    <row r="27" spans="1:46" x14ac:dyDescent="0.2">
      <c r="A27" s="126" t="s">
        <v>28</v>
      </c>
      <c r="B27" s="3">
        <v>41</v>
      </c>
      <c r="C27" s="3">
        <v>112</v>
      </c>
      <c r="D27" s="3">
        <v>2595</v>
      </c>
      <c r="E27" s="3">
        <v>324351</v>
      </c>
      <c r="F27" s="3">
        <v>98</v>
      </c>
      <c r="G27" s="3">
        <v>144</v>
      </c>
      <c r="H27" s="3">
        <v>2900</v>
      </c>
      <c r="I27" s="3">
        <v>427579</v>
      </c>
      <c r="J27" s="3">
        <v>106</v>
      </c>
      <c r="K27" s="3">
        <v>165</v>
      </c>
      <c r="L27" s="3">
        <v>2818</v>
      </c>
      <c r="M27" s="3">
        <v>472820</v>
      </c>
      <c r="N27" s="3">
        <v>80</v>
      </c>
      <c r="O27" s="3">
        <v>203</v>
      </c>
      <c r="P27" s="3">
        <v>2781</v>
      </c>
      <c r="Q27" s="3">
        <v>566849</v>
      </c>
      <c r="R27" s="3">
        <v>83</v>
      </c>
      <c r="S27" s="3">
        <v>229</v>
      </c>
      <c r="T27" s="3">
        <v>2596</v>
      </c>
      <c r="U27" s="3">
        <v>610960</v>
      </c>
      <c r="V27" s="3">
        <v>68</v>
      </c>
      <c r="W27" s="3">
        <v>264</v>
      </c>
      <c r="X27" s="3">
        <v>2516</v>
      </c>
      <c r="Y27" s="3">
        <v>681082</v>
      </c>
      <c r="Z27" s="3">
        <v>10</v>
      </c>
      <c r="AA27" s="3">
        <v>282</v>
      </c>
      <c r="AB27" s="3">
        <v>2330</v>
      </c>
      <c r="AC27" s="3">
        <v>709926</v>
      </c>
      <c r="AD27" s="3"/>
      <c r="AE27" s="3"/>
      <c r="AF27" s="3"/>
      <c r="AG27" s="3"/>
      <c r="AH27" s="3">
        <v>1</v>
      </c>
      <c r="AI27" s="3">
        <v>373</v>
      </c>
      <c r="AJ27" s="3">
        <v>2300</v>
      </c>
      <c r="AK27" s="3">
        <v>847900</v>
      </c>
      <c r="AL27" s="3"/>
      <c r="AM27" s="3"/>
      <c r="AN27" s="3"/>
      <c r="AO27" s="3"/>
      <c r="AP27" s="7"/>
      <c r="AQ27" s="7"/>
      <c r="AR27" s="7"/>
      <c r="AS27" s="1"/>
      <c r="AT27" s="1"/>
    </row>
    <row r="28" spans="1:46" x14ac:dyDescent="0.2">
      <c r="A28" s="126" t="s">
        <v>29</v>
      </c>
      <c r="B28" s="6">
        <v>34</v>
      </c>
      <c r="C28" s="6">
        <v>112</v>
      </c>
      <c r="D28" s="6">
        <v>3238</v>
      </c>
      <c r="E28" s="6">
        <v>308004</v>
      </c>
      <c r="F28" s="6">
        <v>55</v>
      </c>
      <c r="G28" s="6">
        <v>140</v>
      </c>
      <c r="H28" s="6">
        <v>2750</v>
      </c>
      <c r="I28" s="6">
        <v>388758</v>
      </c>
      <c r="J28" s="6">
        <v>70</v>
      </c>
      <c r="K28" s="6">
        <v>164</v>
      </c>
      <c r="L28" s="6">
        <v>2469</v>
      </c>
      <c r="M28" s="6">
        <f>L28*K28</f>
        <v>404916</v>
      </c>
      <c r="N28" s="6">
        <v>105</v>
      </c>
      <c r="O28" s="6">
        <v>192</v>
      </c>
      <c r="P28" s="6">
        <v>2401</v>
      </c>
      <c r="Q28" s="6">
        <v>5037498</v>
      </c>
      <c r="R28" s="6">
        <v>70</v>
      </c>
      <c r="S28" s="6">
        <v>234</v>
      </c>
      <c r="T28" s="6">
        <v>2555</v>
      </c>
      <c r="U28" s="6">
        <v>587082</v>
      </c>
      <c r="V28" s="6">
        <v>14</v>
      </c>
      <c r="W28" s="6">
        <v>272</v>
      </c>
      <c r="X28" s="6">
        <v>2340</v>
      </c>
      <c r="Y28" s="6">
        <v>662837</v>
      </c>
      <c r="Z28" s="6">
        <v>2</v>
      </c>
      <c r="AA28" s="6">
        <v>295</v>
      </c>
      <c r="AB28" s="6">
        <v>2190</v>
      </c>
      <c r="AC28" s="6">
        <v>648140</v>
      </c>
      <c r="AD28" s="6">
        <v>1</v>
      </c>
      <c r="AE28" s="6">
        <v>346</v>
      </c>
      <c r="AF28" s="6">
        <v>2300</v>
      </c>
      <c r="AG28" s="6">
        <v>795800</v>
      </c>
      <c r="AH28" s="6"/>
      <c r="AI28" s="6"/>
      <c r="AJ28" s="6"/>
      <c r="AK28" s="6"/>
      <c r="AL28" s="6">
        <v>2</v>
      </c>
      <c r="AM28" s="6">
        <v>478</v>
      </c>
      <c r="AN28" s="6">
        <v>2450</v>
      </c>
      <c r="AO28" s="6">
        <v>978065</v>
      </c>
      <c r="AP28" s="7"/>
      <c r="AQ28" s="7"/>
      <c r="AR28" s="7"/>
      <c r="AS28" s="1"/>
      <c r="AT28" s="1"/>
    </row>
    <row r="29" spans="1:46" x14ac:dyDescent="0.2">
      <c r="A29" s="126" t="s">
        <v>30</v>
      </c>
      <c r="B29" s="6">
        <v>108</v>
      </c>
      <c r="C29" s="6">
        <v>118</v>
      </c>
      <c r="D29" s="6">
        <v>2730</v>
      </c>
      <c r="E29" s="6">
        <v>330100</v>
      </c>
      <c r="F29" s="6">
        <v>53</v>
      </c>
      <c r="G29" s="6">
        <v>140</v>
      </c>
      <c r="H29" s="6">
        <v>2855</v>
      </c>
      <c r="I29" s="6">
        <v>392165</v>
      </c>
      <c r="J29" s="6">
        <v>131</v>
      </c>
      <c r="K29" s="6">
        <v>160</v>
      </c>
      <c r="L29" s="6">
        <v>2724</v>
      </c>
      <c r="M29" s="6">
        <v>453507</v>
      </c>
      <c r="N29" s="6">
        <v>160</v>
      </c>
      <c r="O29" s="6">
        <v>196</v>
      </c>
      <c r="P29" s="6">
        <v>2578</v>
      </c>
      <c r="Q29" s="6">
        <v>509868</v>
      </c>
      <c r="R29" s="6">
        <v>9</v>
      </c>
      <c r="S29" s="6">
        <v>236</v>
      </c>
      <c r="T29" s="6">
        <v>2262</v>
      </c>
      <c r="U29" s="6">
        <v>545072</v>
      </c>
      <c r="V29" s="6">
        <v>46</v>
      </c>
      <c r="W29" s="6">
        <v>264</v>
      </c>
      <c r="X29" s="6">
        <v>2367</v>
      </c>
      <c r="Y29" s="6">
        <v>625279</v>
      </c>
      <c r="Z29" s="6"/>
      <c r="AA29" s="6"/>
      <c r="AB29" s="6"/>
      <c r="AC29" s="6"/>
      <c r="AD29" s="6">
        <v>1</v>
      </c>
      <c r="AE29" s="6">
        <v>355</v>
      </c>
      <c r="AF29" s="6">
        <v>1700</v>
      </c>
      <c r="AG29" s="6">
        <v>603500</v>
      </c>
      <c r="AH29" s="6"/>
      <c r="AI29" s="6"/>
      <c r="AJ29" s="6"/>
      <c r="AK29" s="6"/>
      <c r="AL29" s="6">
        <v>1</v>
      </c>
      <c r="AM29" s="6">
        <v>401</v>
      </c>
      <c r="AN29" s="6">
        <v>2250</v>
      </c>
      <c r="AO29" s="6">
        <v>902500</v>
      </c>
      <c r="AP29" s="7"/>
      <c r="AQ29" s="7"/>
      <c r="AR29" s="7"/>
      <c r="AS29" s="1"/>
      <c r="AT29" s="1"/>
    </row>
    <row r="30" spans="1:46" x14ac:dyDescent="0.2">
      <c r="A30" s="126" t="s">
        <v>31</v>
      </c>
      <c r="B30" s="6">
        <v>53</v>
      </c>
      <c r="C30" s="6">
        <v>113</v>
      </c>
      <c r="D30" s="6">
        <v>3044</v>
      </c>
      <c r="E30" s="6">
        <v>340427</v>
      </c>
      <c r="F30" s="6">
        <v>76</v>
      </c>
      <c r="G30" s="6">
        <v>142</v>
      </c>
      <c r="H30" s="6">
        <v>2889</v>
      </c>
      <c r="I30" s="6">
        <v>408301</v>
      </c>
      <c r="J30" s="6">
        <v>87</v>
      </c>
      <c r="K30" s="6">
        <v>165</v>
      </c>
      <c r="L30" s="6">
        <v>2707</v>
      </c>
      <c r="M30" s="6">
        <v>450442</v>
      </c>
      <c r="N30" s="6">
        <v>90</v>
      </c>
      <c r="O30" s="6">
        <v>197</v>
      </c>
      <c r="P30" s="6">
        <v>2540</v>
      </c>
      <c r="Q30" s="6">
        <v>514229</v>
      </c>
      <c r="R30" s="6">
        <v>6</v>
      </c>
      <c r="S30" s="6">
        <v>245</v>
      </c>
      <c r="T30" s="6">
        <v>2460</v>
      </c>
      <c r="U30" s="6">
        <v>603110</v>
      </c>
      <c r="V30" s="6">
        <v>33</v>
      </c>
      <c r="W30" s="6">
        <v>263</v>
      </c>
      <c r="X30" s="6">
        <v>2520</v>
      </c>
      <c r="Y30" s="6">
        <v>662836</v>
      </c>
      <c r="Z30" s="6">
        <v>1</v>
      </c>
      <c r="AA30" s="6">
        <v>281</v>
      </c>
      <c r="AB30" s="6">
        <v>2300</v>
      </c>
      <c r="AC30" s="6">
        <v>64330</v>
      </c>
      <c r="AD30" s="6"/>
      <c r="AE30" s="6"/>
      <c r="AF30" s="6"/>
      <c r="AG30" s="6"/>
      <c r="AH30" s="6">
        <v>2</v>
      </c>
      <c r="AI30" s="6">
        <v>376</v>
      </c>
      <c r="AJ30" s="6">
        <v>2200</v>
      </c>
      <c r="AK30" s="6">
        <v>828300</v>
      </c>
      <c r="AL30" s="6">
        <v>2</v>
      </c>
      <c r="AM30" s="6">
        <v>401</v>
      </c>
      <c r="AN30" s="6">
        <v>2250</v>
      </c>
      <c r="AO30" s="6">
        <v>902250</v>
      </c>
      <c r="AP30" s="7"/>
      <c r="AQ30" s="7"/>
      <c r="AR30" s="7"/>
      <c r="AS30" s="1"/>
      <c r="AT30" s="1"/>
    </row>
    <row r="31" spans="1:46" x14ac:dyDescent="0.2">
      <c r="A31" s="126" t="s">
        <v>32</v>
      </c>
      <c r="B31" s="6">
        <v>37</v>
      </c>
      <c r="C31" s="6">
        <v>119</v>
      </c>
      <c r="D31" s="6">
        <v>2767</v>
      </c>
      <c r="E31" s="6">
        <v>320111</v>
      </c>
      <c r="F31" s="6">
        <v>68</v>
      </c>
      <c r="G31" s="6">
        <v>137</v>
      </c>
      <c r="H31" s="6">
        <v>2794</v>
      </c>
      <c r="I31" s="6">
        <v>379941</v>
      </c>
      <c r="J31" s="6">
        <v>65</v>
      </c>
      <c r="K31" s="6">
        <v>163</v>
      </c>
      <c r="L31" s="6">
        <v>2684</v>
      </c>
      <c r="M31" s="6">
        <v>431668</v>
      </c>
      <c r="N31" s="6">
        <v>80</v>
      </c>
      <c r="O31" s="6">
        <v>187</v>
      </c>
      <c r="P31" s="6">
        <v>2564</v>
      </c>
      <c r="Q31" s="6">
        <v>484570</v>
      </c>
      <c r="R31" s="6">
        <v>62</v>
      </c>
      <c r="S31" s="6">
        <v>232</v>
      </c>
      <c r="T31" s="6">
        <v>2384</v>
      </c>
      <c r="U31" s="6">
        <v>562730</v>
      </c>
      <c r="V31" s="6">
        <v>6</v>
      </c>
      <c r="W31" s="6">
        <v>265</v>
      </c>
      <c r="X31" s="6">
        <v>2260</v>
      </c>
      <c r="Y31" s="6">
        <v>594573</v>
      </c>
      <c r="Z31" s="6"/>
      <c r="AA31" s="6"/>
      <c r="AB31" s="6"/>
      <c r="AC31" s="6"/>
      <c r="AD31" s="6">
        <v>1</v>
      </c>
      <c r="AE31" s="6">
        <v>362</v>
      </c>
      <c r="AF31" s="6">
        <v>2280</v>
      </c>
      <c r="AG31" s="6">
        <v>825360</v>
      </c>
      <c r="AH31" s="6">
        <v>2</v>
      </c>
      <c r="AI31" s="6">
        <v>426</v>
      </c>
      <c r="AJ31" s="6">
        <v>2050</v>
      </c>
      <c r="AK31" s="6">
        <v>872275</v>
      </c>
      <c r="AL31" s="6"/>
      <c r="AM31" s="6"/>
      <c r="AN31" s="6"/>
      <c r="AO31" s="6"/>
      <c r="AP31" s="7"/>
      <c r="AQ31" s="7"/>
      <c r="AR31" s="7"/>
      <c r="AS31" s="1"/>
      <c r="AT31" s="1"/>
    </row>
    <row r="32" spans="1:46" x14ac:dyDescent="0.2">
      <c r="A32" s="126" t="s">
        <v>33</v>
      </c>
      <c r="B32" s="6">
        <v>44</v>
      </c>
      <c r="C32" s="6">
        <v>107</v>
      </c>
      <c r="D32" s="6">
        <v>2962</v>
      </c>
      <c r="E32" s="6">
        <v>315616</v>
      </c>
      <c r="F32" s="6">
        <v>32</v>
      </c>
      <c r="G32" s="6">
        <v>142</v>
      </c>
      <c r="H32" s="6">
        <v>2810</v>
      </c>
      <c r="I32" s="6">
        <v>397162</v>
      </c>
      <c r="J32" s="6">
        <v>69</v>
      </c>
      <c r="K32" s="6">
        <v>163</v>
      </c>
      <c r="L32" s="6">
        <v>2662</v>
      </c>
      <c r="M32" s="6">
        <v>441161</v>
      </c>
      <c r="N32" s="6"/>
      <c r="O32" s="6"/>
      <c r="P32" s="6"/>
      <c r="Q32" s="6"/>
      <c r="R32" s="6"/>
      <c r="S32" s="6"/>
      <c r="T32" s="6"/>
      <c r="U32" s="6"/>
      <c r="V32" s="6">
        <v>1</v>
      </c>
      <c r="W32" s="6">
        <v>270</v>
      </c>
      <c r="X32" s="6">
        <v>2250</v>
      </c>
      <c r="Y32" s="6">
        <v>607500</v>
      </c>
      <c r="Z32" s="6">
        <v>2</v>
      </c>
      <c r="AA32" s="6">
        <v>306</v>
      </c>
      <c r="AB32" s="6">
        <v>2100</v>
      </c>
      <c r="AC32" s="6">
        <v>644750</v>
      </c>
      <c r="AD32" s="6"/>
      <c r="AE32" s="6"/>
      <c r="AF32" s="6"/>
      <c r="AG32" s="6"/>
      <c r="AH32" s="6">
        <v>4</v>
      </c>
      <c r="AI32" s="6">
        <v>387</v>
      </c>
      <c r="AJ32" s="6">
        <v>2260</v>
      </c>
      <c r="AK32" s="6">
        <v>874620</v>
      </c>
      <c r="AL32" s="6">
        <v>2</v>
      </c>
      <c r="AM32" s="6">
        <v>426</v>
      </c>
      <c r="AN32" s="6">
        <v>2350</v>
      </c>
      <c r="AO32" s="6">
        <v>999925</v>
      </c>
      <c r="AP32" s="7"/>
      <c r="AQ32" s="7"/>
      <c r="AR32" s="7"/>
      <c r="AS32" s="1"/>
      <c r="AT32" s="1"/>
    </row>
    <row r="33" spans="1:46" x14ac:dyDescent="0.2">
      <c r="A33" s="126" t="s">
        <v>34</v>
      </c>
      <c r="B33" s="6">
        <v>60</v>
      </c>
      <c r="C33" s="6">
        <v>119</v>
      </c>
      <c r="D33" s="6">
        <v>3077</v>
      </c>
      <c r="E33" s="6">
        <v>369480</v>
      </c>
      <c r="F33" s="6">
        <v>60</v>
      </c>
      <c r="G33" s="6">
        <v>142</v>
      </c>
      <c r="H33" s="6">
        <v>2129</v>
      </c>
      <c r="I33" s="6">
        <v>387483</v>
      </c>
      <c r="J33" s="6">
        <v>112</v>
      </c>
      <c r="K33" s="6">
        <v>165</v>
      </c>
      <c r="L33" s="6">
        <v>2664</v>
      </c>
      <c r="M33" s="6">
        <v>462476</v>
      </c>
      <c r="N33" s="6">
        <v>96</v>
      </c>
      <c r="O33" s="6">
        <v>191</v>
      </c>
      <c r="P33" s="6">
        <v>2740</v>
      </c>
      <c r="Q33" s="6">
        <v>525593</v>
      </c>
      <c r="R33" s="6">
        <v>68</v>
      </c>
      <c r="S33" s="6">
        <v>236</v>
      </c>
      <c r="T33" s="6">
        <v>2596</v>
      </c>
      <c r="U33" s="6">
        <v>615966</v>
      </c>
      <c r="V33" s="6"/>
      <c r="W33" s="6"/>
      <c r="X33" s="6"/>
      <c r="Y33" s="6"/>
      <c r="Z33" s="6">
        <v>1</v>
      </c>
      <c r="AA33" s="6">
        <v>282</v>
      </c>
      <c r="AB33" s="6">
        <v>2240</v>
      </c>
      <c r="AC33" s="6">
        <f>AB33*AA33</f>
        <v>631680</v>
      </c>
      <c r="AD33" s="6">
        <v>1</v>
      </c>
      <c r="AE33" s="6">
        <v>354</v>
      </c>
      <c r="AF33" s="6">
        <v>2250</v>
      </c>
      <c r="AG33" s="6">
        <v>796500</v>
      </c>
      <c r="AH33" s="6"/>
      <c r="AI33" s="6"/>
      <c r="AJ33" s="6"/>
      <c r="AK33" s="6"/>
      <c r="AL33" s="6"/>
      <c r="AM33" s="6"/>
      <c r="AN33" s="6"/>
      <c r="AO33" s="6"/>
      <c r="AP33" s="7"/>
      <c r="AQ33" s="7"/>
      <c r="AR33" s="7"/>
      <c r="AS33" s="1"/>
      <c r="AT33" s="1"/>
    </row>
    <row r="34" spans="1:46" x14ac:dyDescent="0.2">
      <c r="A34" s="126" t="s">
        <v>35</v>
      </c>
      <c r="B34" s="6">
        <v>12</v>
      </c>
      <c r="C34" s="6">
        <v>120</v>
      </c>
      <c r="D34" s="6">
        <v>2533</v>
      </c>
      <c r="E34" s="6">
        <v>252208</v>
      </c>
      <c r="F34" s="6"/>
      <c r="G34" s="6"/>
      <c r="H34" s="6"/>
      <c r="I34" s="6"/>
      <c r="J34" s="6">
        <v>117</v>
      </c>
      <c r="K34" s="6">
        <v>166</v>
      </c>
      <c r="L34" s="6">
        <v>2089</v>
      </c>
      <c r="M34" s="6">
        <v>345722</v>
      </c>
      <c r="N34" s="6">
        <v>61</v>
      </c>
      <c r="O34" s="6">
        <v>203</v>
      </c>
      <c r="P34" s="6">
        <v>2142</v>
      </c>
      <c r="Q34" s="6">
        <v>423472</v>
      </c>
      <c r="R34" s="6"/>
      <c r="S34" s="6"/>
      <c r="T34" s="6"/>
      <c r="U34" s="6"/>
      <c r="V34" s="6">
        <v>20</v>
      </c>
      <c r="W34" s="6">
        <v>272</v>
      </c>
      <c r="X34" s="6">
        <v>1880</v>
      </c>
      <c r="Y34" s="6">
        <v>511799</v>
      </c>
      <c r="Z34" s="6">
        <v>1</v>
      </c>
      <c r="AA34" s="6">
        <v>301</v>
      </c>
      <c r="AB34" s="6">
        <v>2200</v>
      </c>
      <c r="AC34" s="6">
        <v>662200</v>
      </c>
      <c r="AD34" s="6">
        <v>69</v>
      </c>
      <c r="AE34" s="6">
        <v>336</v>
      </c>
      <c r="AF34" s="6">
        <v>1962</v>
      </c>
      <c r="AG34" s="6">
        <v>657854</v>
      </c>
      <c r="AH34" s="6">
        <v>26</v>
      </c>
      <c r="AI34" s="6">
        <v>390</v>
      </c>
      <c r="AJ34" s="6">
        <v>2040</v>
      </c>
      <c r="AK34" s="6">
        <v>795674</v>
      </c>
      <c r="AL34" s="6">
        <v>1</v>
      </c>
      <c r="AM34" s="6">
        <v>403</v>
      </c>
      <c r="AN34" s="6">
        <v>2750</v>
      </c>
      <c r="AO34" s="6">
        <v>1108250</v>
      </c>
      <c r="AP34" s="7"/>
      <c r="AQ34" s="7"/>
      <c r="AR34" s="7"/>
      <c r="AS34" s="1"/>
      <c r="AT34" s="1"/>
    </row>
    <row r="35" spans="1:46" x14ac:dyDescent="0.2">
      <c r="A35" s="126" t="s">
        <v>36</v>
      </c>
      <c r="B35" s="6">
        <v>50</v>
      </c>
      <c r="C35" s="6">
        <v>118</v>
      </c>
      <c r="D35" s="6">
        <v>2708</v>
      </c>
      <c r="E35" s="6">
        <v>338827</v>
      </c>
      <c r="F35" s="6">
        <v>36</v>
      </c>
      <c r="G35" s="6">
        <v>139</v>
      </c>
      <c r="H35" s="6">
        <v>2767</v>
      </c>
      <c r="I35" s="6">
        <v>390878</v>
      </c>
      <c r="J35" s="6">
        <v>93</v>
      </c>
      <c r="K35" s="6">
        <v>162</v>
      </c>
      <c r="L35" s="6">
        <v>2668</v>
      </c>
      <c r="M35" s="6">
        <v>427787</v>
      </c>
      <c r="N35" s="6">
        <v>53</v>
      </c>
      <c r="O35" s="6">
        <v>203</v>
      </c>
      <c r="P35" s="6">
        <v>2580</v>
      </c>
      <c r="Q35" s="6">
        <v>534060</v>
      </c>
      <c r="R35" s="6">
        <v>7</v>
      </c>
      <c r="S35" s="6">
        <v>232</v>
      </c>
      <c r="T35" s="6">
        <v>280</v>
      </c>
      <c r="U35" s="6">
        <v>650400</v>
      </c>
      <c r="V35" s="6">
        <v>8</v>
      </c>
      <c r="W35" s="6">
        <v>266</v>
      </c>
      <c r="X35" s="6">
        <v>2260</v>
      </c>
      <c r="Y35" s="6">
        <v>610218</v>
      </c>
      <c r="Z35" s="6">
        <v>13</v>
      </c>
      <c r="AA35" s="6">
        <v>305</v>
      </c>
      <c r="AB35" s="6">
        <v>2080</v>
      </c>
      <c r="AC35" s="6">
        <v>640435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  <c r="AR35" s="7"/>
      <c r="AS35" s="1"/>
      <c r="AT35" s="1"/>
    </row>
    <row r="36" spans="1:46" x14ac:dyDescent="0.2">
      <c r="A36" s="126" t="s">
        <v>37</v>
      </c>
      <c r="B36" s="6">
        <v>63</v>
      </c>
      <c r="C36" s="6">
        <v>112</v>
      </c>
      <c r="D36" s="6">
        <v>2073</v>
      </c>
      <c r="E36" s="6">
        <v>328317</v>
      </c>
      <c r="F36" s="6">
        <v>58</v>
      </c>
      <c r="G36" s="6">
        <v>140</v>
      </c>
      <c r="H36" s="6">
        <v>2825</v>
      </c>
      <c r="I36" s="6">
        <v>417743</v>
      </c>
      <c r="J36" s="6">
        <v>182</v>
      </c>
      <c r="K36" s="6">
        <v>163</v>
      </c>
      <c r="L36" s="6">
        <v>2662</v>
      </c>
      <c r="M36" s="6">
        <v>433760</v>
      </c>
      <c r="N36" s="6">
        <v>103</v>
      </c>
      <c r="O36" s="6">
        <v>192</v>
      </c>
      <c r="P36" s="6">
        <v>2477</v>
      </c>
      <c r="Q36" s="6">
        <v>491382</v>
      </c>
      <c r="R36" s="6">
        <v>49</v>
      </c>
      <c r="S36" s="6">
        <v>240</v>
      </c>
      <c r="T36" s="6">
        <v>2180</v>
      </c>
      <c r="U36" s="6">
        <v>574714</v>
      </c>
      <c r="V36" s="6">
        <v>38</v>
      </c>
      <c r="W36" s="6">
        <v>264</v>
      </c>
      <c r="X36" s="6">
        <v>2480</v>
      </c>
      <c r="Y36" s="6">
        <v>642743</v>
      </c>
      <c r="Z36" s="6">
        <v>20</v>
      </c>
      <c r="AA36" s="6">
        <v>292</v>
      </c>
      <c r="AB36" s="6">
        <v>2148</v>
      </c>
      <c r="AC36" s="6">
        <v>649618</v>
      </c>
      <c r="AD36" s="6">
        <v>6</v>
      </c>
      <c r="AE36" s="6">
        <v>330</v>
      </c>
      <c r="AF36" s="6">
        <v>1810</v>
      </c>
      <c r="AG36" s="6">
        <v>613103</v>
      </c>
      <c r="AH36" s="6"/>
      <c r="AI36" s="6"/>
      <c r="AJ36" s="6"/>
      <c r="AK36" s="6"/>
      <c r="AL36" s="6">
        <v>2</v>
      </c>
      <c r="AM36" s="6">
        <v>410</v>
      </c>
      <c r="AN36" s="6">
        <v>1960</v>
      </c>
      <c r="AO36" s="6">
        <v>803600</v>
      </c>
      <c r="AP36" s="7"/>
      <c r="AQ36" s="7"/>
      <c r="AR36" s="7"/>
      <c r="AS36" s="1"/>
      <c r="AT36" s="1"/>
    </row>
    <row r="37" spans="1:46" x14ac:dyDescent="0.2">
      <c r="A37" s="126" t="s">
        <v>38</v>
      </c>
      <c r="B37" s="6">
        <v>108</v>
      </c>
      <c r="C37" s="6">
        <v>118</v>
      </c>
      <c r="D37" s="6">
        <v>2730</v>
      </c>
      <c r="E37" s="6">
        <v>330100</v>
      </c>
      <c r="F37" s="6">
        <v>53</v>
      </c>
      <c r="G37" s="6">
        <v>140</v>
      </c>
      <c r="H37" s="6">
        <v>2855</v>
      </c>
      <c r="I37" s="6">
        <v>392165</v>
      </c>
      <c r="J37" s="6">
        <v>131</v>
      </c>
      <c r="K37" s="6">
        <v>160</v>
      </c>
      <c r="L37" s="6">
        <v>2724</v>
      </c>
      <c r="M37" s="6">
        <v>453507</v>
      </c>
      <c r="N37" s="6">
        <v>160</v>
      </c>
      <c r="O37" s="6">
        <v>196</v>
      </c>
      <c r="P37" s="6">
        <v>2578</v>
      </c>
      <c r="Q37" s="6">
        <v>509868</v>
      </c>
      <c r="R37" s="6">
        <v>9</v>
      </c>
      <c r="S37" s="6">
        <v>236</v>
      </c>
      <c r="T37" s="6">
        <v>2262</v>
      </c>
      <c r="U37" s="6">
        <v>545072</v>
      </c>
      <c r="V37" s="6">
        <v>46</v>
      </c>
      <c r="W37" s="6">
        <v>264</v>
      </c>
      <c r="X37" s="6">
        <v>2367</v>
      </c>
      <c r="Y37" s="6">
        <v>625279</v>
      </c>
      <c r="Z37" s="6"/>
      <c r="AA37" s="6"/>
      <c r="AB37" s="6"/>
      <c r="AC37" s="6"/>
      <c r="AD37" s="6">
        <v>1</v>
      </c>
      <c r="AE37" s="6">
        <v>355</v>
      </c>
      <c r="AF37" s="6">
        <v>1700</v>
      </c>
      <c r="AG37" s="6">
        <v>603500</v>
      </c>
      <c r="AH37" s="6"/>
      <c r="AI37" s="6"/>
      <c r="AJ37" s="6"/>
      <c r="AK37" s="6"/>
      <c r="AL37" s="6">
        <v>1</v>
      </c>
      <c r="AM37" s="6">
        <v>401</v>
      </c>
      <c r="AN37" s="6">
        <v>2250</v>
      </c>
      <c r="AO37" s="6">
        <v>902500</v>
      </c>
      <c r="AP37" s="7"/>
      <c r="AQ37" s="7"/>
      <c r="AR37" s="7"/>
      <c r="AS37" s="1"/>
      <c r="AT37" s="1"/>
    </row>
    <row r="38" spans="1:46" x14ac:dyDescent="0.2">
      <c r="A38" s="126" t="s">
        <v>39</v>
      </c>
      <c r="B38" s="6">
        <v>33</v>
      </c>
      <c r="C38" s="6">
        <v>120</v>
      </c>
      <c r="D38" s="6">
        <v>2910</v>
      </c>
      <c r="E38" s="6">
        <v>354915</v>
      </c>
      <c r="F38" s="6">
        <v>37</v>
      </c>
      <c r="G38" s="6">
        <v>145</v>
      </c>
      <c r="H38" s="6">
        <v>2620</v>
      </c>
      <c r="I38" s="6">
        <v>648109</v>
      </c>
      <c r="J38" s="6">
        <v>112</v>
      </c>
      <c r="K38" s="6">
        <v>163</v>
      </c>
      <c r="L38" s="6">
        <v>2573</v>
      </c>
      <c r="M38" s="6">
        <v>424021</v>
      </c>
      <c r="N38" s="6">
        <v>70</v>
      </c>
      <c r="O38" s="6">
        <v>197</v>
      </c>
      <c r="P38" s="6">
        <v>2414</v>
      </c>
      <c r="Q38" s="6">
        <v>488871</v>
      </c>
      <c r="R38" s="6"/>
      <c r="S38" s="6"/>
      <c r="T38" s="6"/>
      <c r="U38" s="6"/>
      <c r="V38" s="6">
        <v>18</v>
      </c>
      <c r="W38" s="6">
        <v>252</v>
      </c>
      <c r="X38" s="6">
        <v>2430</v>
      </c>
      <c r="Y38" s="6">
        <v>618930</v>
      </c>
      <c r="Z38" s="6">
        <v>21</v>
      </c>
      <c r="AA38" s="6">
        <v>310</v>
      </c>
      <c r="AB38" s="6">
        <v>2140</v>
      </c>
      <c r="AC38" s="6">
        <v>738280</v>
      </c>
      <c r="AD38" s="6">
        <v>3</v>
      </c>
      <c r="AE38" s="6">
        <v>342</v>
      </c>
      <c r="AF38" s="6">
        <v>2290</v>
      </c>
      <c r="AG38" s="6">
        <v>783167</v>
      </c>
      <c r="AH38" s="6">
        <v>4</v>
      </c>
      <c r="AI38" s="6">
        <v>366</v>
      </c>
      <c r="AJ38" s="6">
        <v>2117</v>
      </c>
      <c r="AK38" s="6">
        <v>738280</v>
      </c>
      <c r="AL38" s="6" t="s">
        <v>101</v>
      </c>
      <c r="AM38" s="6"/>
      <c r="AN38" s="6"/>
      <c r="AO38" s="6"/>
      <c r="AP38" s="7"/>
      <c r="AQ38" s="7"/>
      <c r="AR38" s="7"/>
      <c r="AS38" s="1"/>
      <c r="AT38" s="1"/>
    </row>
    <row r="39" spans="1:46" x14ac:dyDescent="0.2">
      <c r="A39" s="126" t="s">
        <v>40</v>
      </c>
      <c r="B39" s="6">
        <v>52</v>
      </c>
      <c r="C39" s="6">
        <v>122</v>
      </c>
      <c r="D39" s="6">
        <v>2675</v>
      </c>
      <c r="E39" s="6">
        <v>312887</v>
      </c>
      <c r="F39" s="6">
        <v>64</v>
      </c>
      <c r="G39" s="6">
        <v>144</v>
      </c>
      <c r="H39" s="6">
        <v>2478</v>
      </c>
      <c r="I39" s="6">
        <v>369152</v>
      </c>
      <c r="J39" s="6">
        <v>82</v>
      </c>
      <c r="K39" s="6">
        <v>171</v>
      </c>
      <c r="L39" s="6">
        <v>2635</v>
      </c>
      <c r="M39" s="6">
        <v>454354</v>
      </c>
      <c r="N39" s="6">
        <v>29</v>
      </c>
      <c r="O39" s="6">
        <v>200</v>
      </c>
      <c r="P39" s="6">
        <v>2485</v>
      </c>
      <c r="Q39" s="6">
        <v>481107</v>
      </c>
      <c r="R39" s="6">
        <v>40</v>
      </c>
      <c r="S39" s="6">
        <v>238</v>
      </c>
      <c r="T39" s="6">
        <v>2393</v>
      </c>
      <c r="U39" s="6">
        <v>573312</v>
      </c>
      <c r="V39" s="6">
        <v>1</v>
      </c>
      <c r="W39" s="6">
        <v>271</v>
      </c>
      <c r="X39" s="6">
        <v>2200</v>
      </c>
      <c r="Y39" s="6">
        <v>596200</v>
      </c>
      <c r="Z39" s="6">
        <v>2</v>
      </c>
      <c r="AA39" s="6">
        <v>296</v>
      </c>
      <c r="AB39" s="6">
        <v>2175</v>
      </c>
      <c r="AC39" s="6">
        <v>645525</v>
      </c>
      <c r="AD39" s="6"/>
      <c r="AE39" s="6"/>
      <c r="AF39" s="6"/>
      <c r="AG39" s="6"/>
      <c r="AH39" s="6">
        <v>2</v>
      </c>
      <c r="AI39" s="6">
        <v>386</v>
      </c>
      <c r="AJ39" s="6">
        <v>2200</v>
      </c>
      <c r="AK39" s="6">
        <v>848100</v>
      </c>
      <c r="AL39" s="6"/>
      <c r="AM39" s="6"/>
      <c r="AN39" s="6"/>
      <c r="AO39" s="6"/>
      <c r="AP39" s="7"/>
      <c r="AQ39" s="7"/>
      <c r="AR39" s="7"/>
      <c r="AS39" s="1"/>
      <c r="AT39" s="1"/>
    </row>
    <row r="40" spans="1:46" x14ac:dyDescent="0.2">
      <c r="A40" s="126" t="s">
        <v>41</v>
      </c>
      <c r="B40" s="6">
        <v>34</v>
      </c>
      <c r="C40" s="6">
        <v>112</v>
      </c>
      <c r="D40" s="6">
        <v>3238</v>
      </c>
      <c r="E40" s="6">
        <v>308004</v>
      </c>
      <c r="F40" s="6">
        <v>55</v>
      </c>
      <c r="G40" s="6">
        <v>140</v>
      </c>
      <c r="H40" s="6">
        <v>2750</v>
      </c>
      <c r="I40" s="6">
        <v>388758</v>
      </c>
      <c r="J40" s="6">
        <v>70</v>
      </c>
      <c r="K40" s="6">
        <v>164</v>
      </c>
      <c r="L40" s="6">
        <v>2469</v>
      </c>
      <c r="M40" s="6">
        <f>L40*K40</f>
        <v>404916</v>
      </c>
      <c r="N40" s="6">
        <v>105</v>
      </c>
      <c r="O40" s="6">
        <v>192</v>
      </c>
      <c r="P40" s="6">
        <v>2401</v>
      </c>
      <c r="Q40" s="6">
        <v>5037498</v>
      </c>
      <c r="R40" s="6">
        <v>70</v>
      </c>
      <c r="S40" s="6">
        <v>234</v>
      </c>
      <c r="T40" s="6">
        <v>2555</v>
      </c>
      <c r="U40" s="6">
        <v>587082</v>
      </c>
      <c r="V40" s="6">
        <v>14</v>
      </c>
      <c r="W40" s="6">
        <v>272</v>
      </c>
      <c r="X40" s="6">
        <v>2340</v>
      </c>
      <c r="Y40" s="6">
        <v>662837</v>
      </c>
      <c r="Z40" s="6">
        <v>2</v>
      </c>
      <c r="AA40" s="6">
        <v>295</v>
      </c>
      <c r="AB40" s="6">
        <v>2190</v>
      </c>
      <c r="AC40" s="6">
        <v>648140</v>
      </c>
      <c r="AD40" s="6">
        <v>1</v>
      </c>
      <c r="AE40" s="6">
        <v>346</v>
      </c>
      <c r="AF40" s="6">
        <v>2300</v>
      </c>
      <c r="AG40" s="6">
        <v>795800</v>
      </c>
      <c r="AH40" s="6"/>
      <c r="AI40" s="6"/>
      <c r="AJ40" s="6"/>
      <c r="AK40" s="6"/>
      <c r="AL40" s="6">
        <v>4</v>
      </c>
      <c r="AM40" s="6">
        <v>425</v>
      </c>
      <c r="AN40" s="6">
        <v>2260</v>
      </c>
      <c r="AO40" s="6">
        <v>961065</v>
      </c>
      <c r="AP40" s="7"/>
      <c r="AQ40" s="7"/>
      <c r="AR40" s="7"/>
      <c r="AS40" s="1"/>
      <c r="AT40" s="1"/>
    </row>
    <row r="41" spans="1:46" x14ac:dyDescent="0.2">
      <c r="A41" s="126" t="s">
        <v>42</v>
      </c>
      <c r="B41" s="6">
        <v>33</v>
      </c>
      <c r="C41" s="6">
        <v>105</v>
      </c>
      <c r="D41" s="6">
        <v>2450</v>
      </c>
      <c r="E41" s="6">
        <v>258377</v>
      </c>
      <c r="F41" s="6">
        <v>67</v>
      </c>
      <c r="G41" s="6">
        <v>137</v>
      </c>
      <c r="H41" s="6">
        <v>2506</v>
      </c>
      <c r="I41" s="6">
        <v>355733</v>
      </c>
      <c r="J41" s="6">
        <v>81</v>
      </c>
      <c r="K41" s="6">
        <v>159</v>
      </c>
      <c r="L41" s="6">
        <v>2448</v>
      </c>
      <c r="M41" s="6">
        <v>390287</v>
      </c>
      <c r="N41" s="6">
        <v>161</v>
      </c>
      <c r="O41" s="6">
        <v>196</v>
      </c>
      <c r="P41" s="6">
        <v>2373</v>
      </c>
      <c r="Q41" s="6">
        <v>475581</v>
      </c>
      <c r="R41" s="6">
        <v>29</v>
      </c>
      <c r="S41" s="6">
        <v>234</v>
      </c>
      <c r="T41" s="6">
        <v>2400</v>
      </c>
      <c r="U41" s="6">
        <v>562345</v>
      </c>
      <c r="V41" s="6">
        <v>11</v>
      </c>
      <c r="W41" s="6">
        <v>254</v>
      </c>
      <c r="X41" s="6">
        <v>2220</v>
      </c>
      <c r="Y41" s="6">
        <v>565751</v>
      </c>
      <c r="Z41" s="6">
        <v>2</v>
      </c>
      <c r="AA41" s="6">
        <v>285</v>
      </c>
      <c r="AB41" s="6">
        <v>2100</v>
      </c>
      <c r="AC41" s="6">
        <v>598500</v>
      </c>
      <c r="AD41" s="6">
        <v>1</v>
      </c>
      <c r="AE41" s="6">
        <v>367</v>
      </c>
      <c r="AF41" s="6">
        <v>2260</v>
      </c>
      <c r="AG41" s="6">
        <v>829420</v>
      </c>
      <c r="AH41" s="6">
        <v>25</v>
      </c>
      <c r="AI41" s="6">
        <v>355</v>
      </c>
      <c r="AJ41" s="6">
        <v>2192</v>
      </c>
      <c r="AK41" s="6">
        <v>784074</v>
      </c>
      <c r="AL41" s="6"/>
      <c r="AM41" s="6"/>
      <c r="AN41" s="6"/>
      <c r="AO41" s="6"/>
      <c r="AP41" s="7"/>
      <c r="AQ41" s="7"/>
      <c r="AR41" s="7"/>
      <c r="AS41" s="1"/>
      <c r="AT41" s="1"/>
    </row>
    <row r="42" spans="1:46" x14ac:dyDescent="0.2">
      <c r="A42" s="126" t="s">
        <v>43</v>
      </c>
      <c r="B42" s="6">
        <v>49</v>
      </c>
      <c r="C42" s="6">
        <v>119</v>
      </c>
      <c r="D42" s="6">
        <v>2594</v>
      </c>
      <c r="E42" s="6">
        <v>308518</v>
      </c>
      <c r="F42" s="6">
        <v>57</v>
      </c>
      <c r="G42" s="6">
        <v>141</v>
      </c>
      <c r="H42" s="6">
        <v>2450</v>
      </c>
      <c r="I42" s="6">
        <v>354465</v>
      </c>
      <c r="J42" s="6">
        <v>93</v>
      </c>
      <c r="K42" s="6">
        <v>164</v>
      </c>
      <c r="L42" s="6">
        <v>2419</v>
      </c>
      <c r="M42" s="6">
        <v>412637</v>
      </c>
      <c r="N42" s="6">
        <v>36</v>
      </c>
      <c r="O42" s="6">
        <v>198</v>
      </c>
      <c r="P42" s="6">
        <v>2362</v>
      </c>
      <c r="Q42" s="6">
        <v>479218</v>
      </c>
      <c r="R42" s="6">
        <v>47</v>
      </c>
      <c r="S42" s="6">
        <v>234</v>
      </c>
      <c r="T42" s="6">
        <v>2298</v>
      </c>
      <c r="U42" s="6">
        <v>543446</v>
      </c>
      <c r="V42" s="6">
        <v>3</v>
      </c>
      <c r="W42" s="6">
        <v>292</v>
      </c>
      <c r="X42" s="6">
        <v>2170</v>
      </c>
      <c r="Y42" s="6">
        <v>631020</v>
      </c>
      <c r="Z42" s="6"/>
      <c r="AA42" s="6"/>
      <c r="AB42" s="6"/>
      <c r="AC42" s="6"/>
      <c r="AD42" s="6">
        <v>1</v>
      </c>
      <c r="AE42" s="6">
        <v>357</v>
      </c>
      <c r="AF42" s="6">
        <v>2100</v>
      </c>
      <c r="AG42" s="6">
        <v>791700</v>
      </c>
      <c r="AH42" s="6"/>
      <c r="AI42" s="6"/>
      <c r="AJ42" s="6"/>
      <c r="AK42" s="6"/>
      <c r="AL42" s="6"/>
      <c r="AM42" s="6"/>
      <c r="AN42" s="6"/>
      <c r="AO42" s="6"/>
      <c r="AP42" s="7"/>
      <c r="AQ42" s="7"/>
      <c r="AR42" s="7"/>
      <c r="AS42" s="1"/>
      <c r="AT42" s="1"/>
    </row>
    <row r="43" spans="1:46" x14ac:dyDescent="0.2">
      <c r="A43" s="126" t="s">
        <v>44</v>
      </c>
      <c r="B43" s="6">
        <v>51</v>
      </c>
      <c r="C43" s="6">
        <v>116</v>
      </c>
      <c r="D43" s="6">
        <v>2722</v>
      </c>
      <c r="E43" s="6">
        <v>316890</v>
      </c>
      <c r="F43" s="6">
        <v>73</v>
      </c>
      <c r="G43" s="6">
        <v>140</v>
      </c>
      <c r="H43" s="6">
        <v>2725</v>
      </c>
      <c r="I43" s="6">
        <v>381576</v>
      </c>
      <c r="J43" s="6">
        <v>100</v>
      </c>
      <c r="K43" s="6">
        <v>159</v>
      </c>
      <c r="L43" s="6">
        <v>2427</v>
      </c>
      <c r="M43" s="6">
        <v>392620</v>
      </c>
      <c r="N43" s="6">
        <v>69</v>
      </c>
      <c r="O43" s="6">
        <v>206</v>
      </c>
      <c r="P43" s="6">
        <v>2413</v>
      </c>
      <c r="Q43" s="6">
        <v>481840</v>
      </c>
      <c r="R43" s="6">
        <v>177</v>
      </c>
      <c r="S43" s="6">
        <v>232</v>
      </c>
      <c r="T43" s="6">
        <v>2278</v>
      </c>
      <c r="U43" s="6">
        <v>536665</v>
      </c>
      <c r="V43" s="6">
        <v>6</v>
      </c>
      <c r="W43" s="6">
        <v>265</v>
      </c>
      <c r="X43" s="6">
        <v>2340</v>
      </c>
      <c r="Y43" s="6">
        <v>620100</v>
      </c>
      <c r="Z43" s="6">
        <v>11</v>
      </c>
      <c r="AA43" s="6">
        <v>300</v>
      </c>
      <c r="AB43" s="6">
        <v>2210</v>
      </c>
      <c r="AC43" s="6">
        <v>680515</v>
      </c>
      <c r="AD43" s="6">
        <v>5</v>
      </c>
      <c r="AE43" s="6">
        <v>342</v>
      </c>
      <c r="AF43" s="6">
        <v>2140</v>
      </c>
      <c r="AG43" s="6">
        <v>740844</v>
      </c>
      <c r="AH43" s="6"/>
      <c r="AI43" s="6"/>
      <c r="AJ43" s="6"/>
      <c r="AK43" s="6"/>
      <c r="AL43" s="6"/>
      <c r="AM43" s="6"/>
      <c r="AN43" s="6"/>
      <c r="AO43" s="6"/>
      <c r="AP43" s="7"/>
      <c r="AQ43" s="7"/>
      <c r="AR43" s="7"/>
      <c r="AS43" s="1"/>
      <c r="AT43" s="1"/>
    </row>
    <row r="44" spans="1:46" x14ac:dyDescent="0.2">
      <c r="A44" s="126" t="s">
        <v>45</v>
      </c>
      <c r="B44" s="6">
        <v>65</v>
      </c>
      <c r="C44" s="6">
        <v>113</v>
      </c>
      <c r="D44" s="6">
        <v>2610</v>
      </c>
      <c r="E44" s="6">
        <v>291266</v>
      </c>
      <c r="F44" s="6">
        <v>98</v>
      </c>
      <c r="G44" s="6">
        <v>138</v>
      </c>
      <c r="H44" s="6">
        <v>2576</v>
      </c>
      <c r="I44" s="6">
        <v>356648</v>
      </c>
      <c r="J44" s="6">
        <v>123</v>
      </c>
      <c r="K44" s="6">
        <v>162</v>
      </c>
      <c r="L44" s="6">
        <v>2443</v>
      </c>
      <c r="M44" s="6">
        <v>400743</v>
      </c>
      <c r="N44" s="6">
        <v>118</v>
      </c>
      <c r="O44" s="6">
        <v>204</v>
      </c>
      <c r="P44" s="6">
        <v>2395</v>
      </c>
      <c r="Q44" s="6">
        <v>496174</v>
      </c>
      <c r="R44" s="6">
        <v>5</v>
      </c>
      <c r="S44" s="6">
        <v>245</v>
      </c>
      <c r="T44" s="6">
        <v>2340</v>
      </c>
      <c r="U44" s="6">
        <v>573768</v>
      </c>
      <c r="V44" s="6">
        <v>24</v>
      </c>
      <c r="W44" s="6">
        <v>260</v>
      </c>
      <c r="X44" s="6">
        <v>2292</v>
      </c>
      <c r="Y44" s="6">
        <v>559150</v>
      </c>
      <c r="Z44" s="6">
        <v>2</v>
      </c>
      <c r="AA44" s="6">
        <v>294</v>
      </c>
      <c r="AB44" s="6">
        <v>2200</v>
      </c>
      <c r="AC44" s="6">
        <v>647900</v>
      </c>
      <c r="AD44" s="6">
        <v>2</v>
      </c>
      <c r="AE44" s="6">
        <v>343</v>
      </c>
      <c r="AF44" s="6">
        <v>2175</v>
      </c>
      <c r="AG44" s="6">
        <v>745875</v>
      </c>
      <c r="AH44" s="6"/>
      <c r="AI44" s="6"/>
      <c r="AJ44" s="6"/>
      <c r="AK44" s="6"/>
      <c r="AL44" s="6"/>
      <c r="AM44" s="6"/>
      <c r="AN44" s="6"/>
      <c r="AO44" s="6"/>
      <c r="AP44" s="7"/>
      <c r="AQ44" s="7"/>
      <c r="AR44" s="7"/>
      <c r="AS44" s="1"/>
      <c r="AT44" s="1"/>
    </row>
    <row r="45" spans="1:46" x14ac:dyDescent="0.2">
      <c r="A45" s="126" t="s">
        <v>46</v>
      </c>
      <c r="B45" s="6">
        <v>19</v>
      </c>
      <c r="C45" s="6">
        <v>124</v>
      </c>
      <c r="D45" s="6">
        <v>2250</v>
      </c>
      <c r="E45" s="6">
        <v>301305</v>
      </c>
      <c r="F45" s="6">
        <v>22</v>
      </c>
      <c r="G45" s="6">
        <v>145</v>
      </c>
      <c r="H45" s="6">
        <v>2342</v>
      </c>
      <c r="I45" s="6">
        <v>342167</v>
      </c>
      <c r="J45" s="6">
        <v>181</v>
      </c>
      <c r="K45" s="6">
        <v>163</v>
      </c>
      <c r="L45" s="6">
        <v>2447</v>
      </c>
      <c r="M45" s="6">
        <v>401038</v>
      </c>
      <c r="N45" s="6">
        <v>67</v>
      </c>
      <c r="O45" s="6">
        <v>193</v>
      </c>
      <c r="P45" s="6">
        <v>2352</v>
      </c>
      <c r="Q45" s="6">
        <v>488626</v>
      </c>
      <c r="R45" s="6">
        <v>62</v>
      </c>
      <c r="S45" s="6">
        <v>224</v>
      </c>
      <c r="T45" s="6">
        <v>2445</v>
      </c>
      <c r="U45" s="6">
        <v>554738</v>
      </c>
      <c r="V45" s="6">
        <v>2</v>
      </c>
      <c r="W45" s="6">
        <v>260</v>
      </c>
      <c r="X45" s="6">
        <v>2360</v>
      </c>
      <c r="Y45" s="6">
        <v>612420</v>
      </c>
      <c r="Z45" s="6">
        <v>2</v>
      </c>
      <c r="AA45" s="6">
        <v>314</v>
      </c>
      <c r="AB45" s="6">
        <v>2200</v>
      </c>
      <c r="AC45" s="6">
        <v>691900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  <c r="AR45" s="7"/>
      <c r="AS45" s="1"/>
      <c r="AT45" s="1"/>
    </row>
    <row r="46" spans="1:46" x14ac:dyDescent="0.2">
      <c r="A46" s="126" t="s">
        <v>47</v>
      </c>
      <c r="B46" s="6">
        <v>72</v>
      </c>
      <c r="C46" s="6">
        <v>117</v>
      </c>
      <c r="D46" s="6">
        <v>2815</v>
      </c>
      <c r="E46" s="6">
        <v>325822</v>
      </c>
      <c r="F46" s="6">
        <v>88</v>
      </c>
      <c r="G46" s="6">
        <v>134</v>
      </c>
      <c r="H46" s="6">
        <v>2700</v>
      </c>
      <c r="I46" s="6">
        <v>369601</v>
      </c>
      <c r="J46" s="6">
        <v>152</v>
      </c>
      <c r="K46" s="6">
        <v>165</v>
      </c>
      <c r="L46" s="6">
        <v>2642</v>
      </c>
      <c r="M46" s="6">
        <v>447173</v>
      </c>
      <c r="N46" s="6">
        <v>40</v>
      </c>
      <c r="O46" s="6">
        <v>195</v>
      </c>
      <c r="P46" s="6">
        <v>2562</v>
      </c>
      <c r="Q46" s="6">
        <v>509058</v>
      </c>
      <c r="R46" s="6">
        <v>11</v>
      </c>
      <c r="S46" s="6">
        <v>238</v>
      </c>
      <c r="T46" s="6">
        <v>2510</v>
      </c>
      <c r="U46" s="6">
        <v>598889</v>
      </c>
      <c r="V46" s="6">
        <v>16</v>
      </c>
      <c r="W46" s="6">
        <v>264</v>
      </c>
      <c r="X46" s="6">
        <v>2250</v>
      </c>
      <c r="Y46" s="6">
        <v>594422</v>
      </c>
      <c r="Z46" s="6">
        <v>4</v>
      </c>
      <c r="AA46" s="6">
        <v>305</v>
      </c>
      <c r="AB46" s="6">
        <v>2200</v>
      </c>
      <c r="AC46" s="6">
        <v>670200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7"/>
      <c r="AR46" s="7"/>
      <c r="AS46" s="1"/>
      <c r="AT46" s="1"/>
    </row>
    <row r="47" spans="1:46" x14ac:dyDescent="0.2">
      <c r="A47" s="126" t="s">
        <v>48</v>
      </c>
      <c r="B47" s="6">
        <v>34</v>
      </c>
      <c r="C47" s="6">
        <v>112</v>
      </c>
      <c r="D47" s="6">
        <v>2386</v>
      </c>
      <c r="E47" s="6">
        <v>308004</v>
      </c>
      <c r="F47" s="6">
        <v>55</v>
      </c>
      <c r="G47" s="6">
        <v>140</v>
      </c>
      <c r="H47" s="6">
        <v>2750</v>
      </c>
      <c r="I47" s="6">
        <v>388758</v>
      </c>
      <c r="J47" s="6">
        <v>70</v>
      </c>
      <c r="K47" s="6">
        <v>164</v>
      </c>
      <c r="L47" s="6">
        <v>2469</v>
      </c>
      <c r="M47" s="6">
        <v>427555</v>
      </c>
      <c r="N47" s="6">
        <v>105</v>
      </c>
      <c r="O47" s="6">
        <v>192</v>
      </c>
      <c r="P47" s="6">
        <v>2401</v>
      </c>
      <c r="Q47" s="6">
        <v>503743</v>
      </c>
      <c r="R47" s="6">
        <v>70</v>
      </c>
      <c r="S47" s="6">
        <v>234</v>
      </c>
      <c r="T47" s="6">
        <v>2555</v>
      </c>
      <c r="U47" s="6">
        <v>587082</v>
      </c>
      <c r="V47" s="6">
        <v>14</v>
      </c>
      <c r="W47" s="6">
        <v>272</v>
      </c>
      <c r="X47" s="6">
        <v>2340</v>
      </c>
      <c r="Y47" s="6">
        <v>662837</v>
      </c>
      <c r="Z47" s="6">
        <v>2</v>
      </c>
      <c r="AA47" s="6">
        <v>295</v>
      </c>
      <c r="AB47" s="6">
        <v>2190</v>
      </c>
      <c r="AC47" s="6">
        <v>648140</v>
      </c>
      <c r="AD47" s="6">
        <v>1</v>
      </c>
      <c r="AE47" s="6">
        <v>346</v>
      </c>
      <c r="AF47" s="6">
        <v>2300</v>
      </c>
      <c r="AG47" s="6">
        <v>795800</v>
      </c>
      <c r="AH47" s="6"/>
      <c r="AI47" s="6"/>
      <c r="AJ47" s="6"/>
      <c r="AK47" s="6"/>
      <c r="AL47" s="6"/>
      <c r="AM47" s="6"/>
      <c r="AN47" s="6"/>
      <c r="AO47" s="6"/>
      <c r="AP47" s="7"/>
      <c r="AQ47" s="7"/>
      <c r="AR47" s="7"/>
      <c r="AS47" s="1"/>
      <c r="AT47" s="1"/>
    </row>
    <row r="48" spans="1:46" x14ac:dyDescent="0.2">
      <c r="A48" s="126" t="s">
        <v>49</v>
      </c>
      <c r="B48" s="6">
        <v>43</v>
      </c>
      <c r="C48" s="6">
        <v>117</v>
      </c>
      <c r="D48" s="6">
        <v>2438</v>
      </c>
      <c r="E48" s="6">
        <v>287602</v>
      </c>
      <c r="F48" s="6">
        <v>58</v>
      </c>
      <c r="G48" s="6">
        <v>142</v>
      </c>
      <c r="H48" s="6">
        <v>2385</v>
      </c>
      <c r="I48" s="6">
        <v>344772</v>
      </c>
      <c r="J48" s="6">
        <v>81</v>
      </c>
      <c r="K48" s="6">
        <v>170</v>
      </c>
      <c r="L48" s="6">
        <v>2424</v>
      </c>
      <c r="M48" s="6">
        <v>425875</v>
      </c>
      <c r="N48" s="6">
        <v>67</v>
      </c>
      <c r="O48" s="6">
        <v>198</v>
      </c>
      <c r="P48" s="6">
        <v>2295</v>
      </c>
      <c r="Q48" s="6">
        <v>461556</v>
      </c>
      <c r="R48" s="6">
        <v>20</v>
      </c>
      <c r="S48" s="6">
        <v>235</v>
      </c>
      <c r="T48" s="6">
        <v>2300</v>
      </c>
      <c r="U48" s="6">
        <v>540500</v>
      </c>
      <c r="V48" s="6">
        <v>4</v>
      </c>
      <c r="W48" s="6">
        <v>256</v>
      </c>
      <c r="X48" s="6">
        <v>2340</v>
      </c>
      <c r="Y48" s="6">
        <v>600210</v>
      </c>
      <c r="Z48" s="6">
        <v>5</v>
      </c>
      <c r="AA48" s="6">
        <v>295</v>
      </c>
      <c r="AB48" s="6">
        <v>1683</v>
      </c>
      <c r="AC48" s="6">
        <v>525060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7"/>
      <c r="AR48" s="7"/>
      <c r="AS48" s="1"/>
      <c r="AT48" s="1"/>
    </row>
    <row r="49" spans="1:46" x14ac:dyDescent="0.2">
      <c r="A49" s="126" t="s">
        <v>50</v>
      </c>
      <c r="B49" s="6">
        <v>19</v>
      </c>
      <c r="C49" s="6">
        <v>124</v>
      </c>
      <c r="D49" s="6">
        <v>2250</v>
      </c>
      <c r="E49" s="6">
        <v>301305</v>
      </c>
      <c r="F49" s="6">
        <v>22</v>
      </c>
      <c r="G49" s="6">
        <v>145</v>
      </c>
      <c r="H49" s="6">
        <v>2342</v>
      </c>
      <c r="I49" s="6">
        <v>342167</v>
      </c>
      <c r="J49" s="6">
        <v>181</v>
      </c>
      <c r="K49" s="6">
        <v>163</v>
      </c>
      <c r="L49" s="6">
        <v>2447</v>
      </c>
      <c r="M49" s="6">
        <v>401038</v>
      </c>
      <c r="N49" s="6">
        <v>67</v>
      </c>
      <c r="O49" s="6">
        <v>193</v>
      </c>
      <c r="P49" s="6">
        <v>2352</v>
      </c>
      <c r="Q49" s="6">
        <v>488626</v>
      </c>
      <c r="R49" s="6">
        <v>62</v>
      </c>
      <c r="S49" s="6">
        <v>224</v>
      </c>
      <c r="T49" s="6">
        <v>2445</v>
      </c>
      <c r="U49" s="6">
        <v>554738</v>
      </c>
      <c r="V49" s="6">
        <v>2</v>
      </c>
      <c r="W49" s="6">
        <v>260</v>
      </c>
      <c r="X49" s="6">
        <v>2360</v>
      </c>
      <c r="Y49" s="6">
        <v>612420</v>
      </c>
      <c r="Z49" s="6">
        <v>2</v>
      </c>
      <c r="AA49" s="6">
        <v>314</v>
      </c>
      <c r="AB49" s="6">
        <v>2200</v>
      </c>
      <c r="AC49" s="6">
        <v>691900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7"/>
      <c r="AR49" s="7"/>
      <c r="AS49" s="1"/>
      <c r="AT49" s="1"/>
    </row>
    <row r="50" spans="1:46" x14ac:dyDescent="0.2">
      <c r="A50" s="126" t="s">
        <v>51</v>
      </c>
      <c r="B50" s="1"/>
      <c r="C50" s="1"/>
      <c r="D50" s="1"/>
      <c r="E50" s="1"/>
      <c r="F50" s="6">
        <v>52</v>
      </c>
      <c r="G50" s="6">
        <v>136</v>
      </c>
      <c r="H50" s="6">
        <v>2469</v>
      </c>
      <c r="I50" s="6">
        <v>328917</v>
      </c>
      <c r="J50" s="6">
        <v>62</v>
      </c>
      <c r="K50" s="6">
        <v>162</v>
      </c>
      <c r="L50" s="6">
        <v>2467</v>
      </c>
      <c r="M50" s="6">
        <v>391815</v>
      </c>
      <c r="N50" s="6">
        <v>60</v>
      </c>
      <c r="O50" s="6">
        <v>206</v>
      </c>
      <c r="P50" s="6">
        <v>2201</v>
      </c>
      <c r="Q50" s="6">
        <v>459705</v>
      </c>
      <c r="R50" s="6">
        <v>6</v>
      </c>
      <c r="S50" s="6">
        <v>236</v>
      </c>
      <c r="T50" s="6">
        <v>2045</v>
      </c>
      <c r="U50" s="6">
        <v>499367</v>
      </c>
      <c r="V50" s="6">
        <v>19</v>
      </c>
      <c r="W50" s="6">
        <v>260</v>
      </c>
      <c r="X50" s="6">
        <v>1920</v>
      </c>
      <c r="Y50" s="6">
        <v>499705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7"/>
      <c r="AR50" s="7"/>
      <c r="AS50" s="1"/>
      <c r="AT50" s="1"/>
    </row>
    <row r="51" spans="1:46" x14ac:dyDescent="0.2">
      <c r="A51" s="126" t="s">
        <v>52</v>
      </c>
      <c r="B51" s="6">
        <v>11</v>
      </c>
      <c r="C51" s="6">
        <v>120</v>
      </c>
      <c r="D51" s="6">
        <v>2220</v>
      </c>
      <c r="E51" s="6">
        <v>241850</v>
      </c>
      <c r="F51" s="6">
        <v>47</v>
      </c>
      <c r="G51" s="6">
        <v>141</v>
      </c>
      <c r="H51" s="6">
        <v>2210</v>
      </c>
      <c r="I51" s="6">
        <v>315827</v>
      </c>
      <c r="J51" s="6">
        <v>60</v>
      </c>
      <c r="K51" s="6">
        <v>163</v>
      </c>
      <c r="L51" s="6">
        <v>2175</v>
      </c>
      <c r="M51" s="6">
        <v>358995</v>
      </c>
      <c r="N51" s="6">
        <v>94</v>
      </c>
      <c r="O51" s="6">
        <v>192</v>
      </c>
      <c r="P51" s="6">
        <v>2127</v>
      </c>
      <c r="Q51" s="6">
        <v>417070</v>
      </c>
      <c r="R51" s="6">
        <v>36</v>
      </c>
      <c r="S51" s="6">
        <v>237</v>
      </c>
      <c r="T51" s="6">
        <v>2100</v>
      </c>
      <c r="U51" s="6">
        <v>507928</v>
      </c>
      <c r="V51" s="6">
        <v>36</v>
      </c>
      <c r="W51" s="6">
        <v>268</v>
      </c>
      <c r="X51" s="6">
        <v>2183</v>
      </c>
      <c r="Y51" s="6">
        <v>586810</v>
      </c>
      <c r="Z51" s="6">
        <v>22</v>
      </c>
      <c r="AA51" s="6">
        <v>286</v>
      </c>
      <c r="AB51" s="6">
        <v>2138</v>
      </c>
      <c r="AC51" s="6">
        <v>618475</v>
      </c>
      <c r="AD51" s="6"/>
      <c r="AE51" s="6"/>
      <c r="AF51" s="6"/>
      <c r="AG51" s="6"/>
      <c r="AH51" s="6"/>
      <c r="AI51" s="6"/>
      <c r="AJ51" s="6"/>
      <c r="AK51" s="6"/>
      <c r="AL51" s="6">
        <v>1</v>
      </c>
      <c r="AM51" s="6">
        <v>450</v>
      </c>
      <c r="AN51" s="6">
        <v>2180</v>
      </c>
      <c r="AO51" s="6">
        <v>981000</v>
      </c>
      <c r="AP51" s="7"/>
      <c r="AQ51" s="7"/>
      <c r="AR51" s="7"/>
      <c r="AS51" s="1"/>
      <c r="AT51" s="1"/>
    </row>
    <row r="52" spans="1:46" x14ac:dyDescent="0.2">
      <c r="A52" s="126" t="s">
        <v>53</v>
      </c>
      <c r="B52" s="6"/>
      <c r="C52" s="6"/>
      <c r="D52" s="6"/>
      <c r="E52" s="6"/>
      <c r="F52" s="6">
        <v>12</v>
      </c>
      <c r="G52" s="6">
        <v>144</v>
      </c>
      <c r="H52" s="6">
        <v>2850</v>
      </c>
      <c r="I52" s="6">
        <v>411350</v>
      </c>
      <c r="J52" s="6">
        <v>36</v>
      </c>
      <c r="K52" s="6">
        <v>169</v>
      </c>
      <c r="L52" s="6">
        <v>2675</v>
      </c>
      <c r="M52" s="6">
        <v>449647</v>
      </c>
      <c r="N52" s="6">
        <v>248</v>
      </c>
      <c r="O52" s="6">
        <v>199</v>
      </c>
      <c r="P52" s="6">
        <v>2606</v>
      </c>
      <c r="Q52" s="6">
        <v>521430</v>
      </c>
      <c r="R52" s="6">
        <v>92</v>
      </c>
      <c r="S52" s="6">
        <v>239</v>
      </c>
      <c r="T52" s="6">
        <v>2540</v>
      </c>
      <c r="U52" s="6">
        <v>605318</v>
      </c>
      <c r="V52" s="6">
        <v>36</v>
      </c>
      <c r="W52" s="6">
        <v>273</v>
      </c>
      <c r="X52" s="6">
        <v>2440</v>
      </c>
      <c r="Y52" s="6">
        <v>670805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  <c r="AR52" s="7"/>
      <c r="AS52" s="1"/>
      <c r="AT52" s="1"/>
    </row>
    <row r="53" spans="1:46" x14ac:dyDescent="0.2">
      <c r="A53" s="126" t="s">
        <v>54</v>
      </c>
      <c r="B53" s="6">
        <v>7</v>
      </c>
      <c r="C53" s="6">
        <v>113</v>
      </c>
      <c r="D53" s="6">
        <v>2693</v>
      </c>
      <c r="E53" s="6">
        <v>267197</v>
      </c>
      <c r="F53" s="6">
        <v>30</v>
      </c>
      <c r="G53" s="6">
        <v>140</v>
      </c>
      <c r="H53" s="6">
        <v>2633</v>
      </c>
      <c r="I53" s="6">
        <v>365950</v>
      </c>
      <c r="J53" s="6">
        <v>74</v>
      </c>
      <c r="K53" s="6">
        <v>169</v>
      </c>
      <c r="L53" s="6">
        <v>2475</v>
      </c>
      <c r="M53" s="6">
        <v>432084</v>
      </c>
      <c r="N53" s="6">
        <v>171</v>
      </c>
      <c r="O53" s="6">
        <v>189</v>
      </c>
      <c r="P53" s="6">
        <v>2527</v>
      </c>
      <c r="Q53" s="6">
        <v>479286</v>
      </c>
      <c r="R53" s="6">
        <v>50</v>
      </c>
      <c r="S53" s="6">
        <v>227</v>
      </c>
      <c r="T53" s="6">
        <v>2590</v>
      </c>
      <c r="U53" s="6">
        <v>588034</v>
      </c>
      <c r="V53" s="6">
        <v>23</v>
      </c>
      <c r="W53" s="6">
        <v>262</v>
      </c>
      <c r="X53" s="6">
        <v>2560</v>
      </c>
      <c r="Y53" s="6">
        <v>671944</v>
      </c>
      <c r="Z53" s="6">
        <v>8</v>
      </c>
      <c r="AA53" s="6">
        <v>301</v>
      </c>
      <c r="AB53" s="6">
        <v>2380</v>
      </c>
      <c r="AC53" s="6">
        <v>716380</v>
      </c>
      <c r="AD53" s="6">
        <v>18</v>
      </c>
      <c r="AE53" s="6">
        <v>345</v>
      </c>
      <c r="AF53" s="6">
        <v>2177</v>
      </c>
      <c r="AG53" s="6">
        <v>809408</v>
      </c>
      <c r="AH53" s="6"/>
      <c r="AI53" s="6"/>
      <c r="AJ53" s="6"/>
      <c r="AK53" s="6"/>
      <c r="AL53" s="6"/>
      <c r="AM53" s="6"/>
      <c r="AN53" s="6"/>
      <c r="AO53" s="6"/>
      <c r="AP53" s="7"/>
      <c r="AQ53" s="7"/>
      <c r="AR53" s="7"/>
      <c r="AS53" s="1"/>
      <c r="AT53" s="1"/>
    </row>
    <row r="54" spans="1:46" x14ac:dyDescent="0.2">
      <c r="A54" s="126" t="s">
        <v>55</v>
      </c>
      <c r="B54" s="6">
        <v>3</v>
      </c>
      <c r="C54" s="6">
        <v>128</v>
      </c>
      <c r="D54" s="6">
        <v>2600</v>
      </c>
      <c r="E54" s="6">
        <v>332800</v>
      </c>
      <c r="F54" s="6">
        <v>41</v>
      </c>
      <c r="G54" s="6">
        <v>139</v>
      </c>
      <c r="H54" s="6">
        <v>2725</v>
      </c>
      <c r="I54" s="6">
        <v>380409</v>
      </c>
      <c r="J54" s="6">
        <v>42</v>
      </c>
      <c r="K54" s="6">
        <v>165</v>
      </c>
      <c r="L54" s="6">
        <v>2517</v>
      </c>
      <c r="M54" s="6">
        <v>419750</v>
      </c>
      <c r="N54" s="6">
        <v>132</v>
      </c>
      <c r="O54" s="6">
        <v>203</v>
      </c>
      <c r="P54" s="6">
        <v>2351</v>
      </c>
      <c r="Q54" s="6">
        <v>496867</v>
      </c>
      <c r="R54" s="6">
        <v>3</v>
      </c>
      <c r="S54" s="6">
        <v>231</v>
      </c>
      <c r="T54" s="6">
        <v>2400</v>
      </c>
      <c r="U54" s="6">
        <v>553600</v>
      </c>
      <c r="V54" s="6">
        <v>4</v>
      </c>
      <c r="W54" s="6">
        <v>305</v>
      </c>
      <c r="X54" s="6">
        <v>2200</v>
      </c>
      <c r="Y54" s="6">
        <v>670200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  <c r="AR54" s="7"/>
      <c r="AS54" s="1"/>
      <c r="AT54" s="1"/>
    </row>
    <row r="55" spans="1:46" x14ac:dyDescent="0.2">
      <c r="A55" s="126" t="s">
        <v>56</v>
      </c>
      <c r="B55" s="6">
        <v>109</v>
      </c>
      <c r="C55" s="6">
        <v>130</v>
      </c>
      <c r="D55" s="6">
        <v>2195</v>
      </c>
      <c r="E55" s="6">
        <v>307219</v>
      </c>
      <c r="F55" s="6">
        <v>103</v>
      </c>
      <c r="G55" s="6">
        <v>138</v>
      </c>
      <c r="H55" s="6">
        <v>2437</v>
      </c>
      <c r="I55" s="6">
        <v>340526</v>
      </c>
      <c r="J55" s="6">
        <v>121</v>
      </c>
      <c r="K55" s="6">
        <v>161</v>
      </c>
      <c r="L55" s="6">
        <v>2303</v>
      </c>
      <c r="M55" s="6">
        <v>375255</v>
      </c>
      <c r="N55" s="6">
        <v>133</v>
      </c>
      <c r="O55" s="6">
        <v>202</v>
      </c>
      <c r="P55" s="6">
        <v>2296</v>
      </c>
      <c r="Q55" s="6">
        <v>459322</v>
      </c>
      <c r="R55" s="6">
        <v>81</v>
      </c>
      <c r="S55" s="6">
        <v>227</v>
      </c>
      <c r="T55" s="6">
        <v>2303</v>
      </c>
      <c r="U55" s="6">
        <v>541375</v>
      </c>
      <c r="V55" s="6">
        <v>21</v>
      </c>
      <c r="W55" s="6">
        <v>256</v>
      </c>
      <c r="X55" s="6">
        <v>2207</v>
      </c>
      <c r="Y55" s="6">
        <v>595920</v>
      </c>
      <c r="Z55" s="6">
        <v>3</v>
      </c>
      <c r="AA55" s="6">
        <v>298</v>
      </c>
      <c r="AB55" s="6">
        <v>2340</v>
      </c>
      <c r="AC55" s="6">
        <v>696540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3"/>
      <c r="AP55" s="7"/>
      <c r="AQ55" s="7"/>
      <c r="AR55" s="7"/>
      <c r="AS55" s="1"/>
      <c r="AT55" s="1"/>
    </row>
    <row r="56" spans="1:46" x14ac:dyDescent="0.2">
      <c r="A56" s="124" t="s">
        <v>57</v>
      </c>
      <c r="B56" s="6">
        <v>41</v>
      </c>
      <c r="C56" s="6">
        <v>101</v>
      </c>
      <c r="D56" s="6">
        <v>2646</v>
      </c>
      <c r="E56" s="6">
        <v>292123</v>
      </c>
      <c r="F56" s="6">
        <v>58</v>
      </c>
      <c r="G56" s="6">
        <v>140</v>
      </c>
      <c r="H56" s="6">
        <v>2730</v>
      </c>
      <c r="I56" s="6">
        <v>385539</v>
      </c>
      <c r="J56" s="6">
        <v>126</v>
      </c>
      <c r="K56" s="6">
        <v>162</v>
      </c>
      <c r="L56" s="6">
        <v>2636</v>
      </c>
      <c r="M56" s="6">
        <v>442896</v>
      </c>
      <c r="N56" s="6">
        <v>87</v>
      </c>
      <c r="O56" s="6">
        <v>199</v>
      </c>
      <c r="P56" s="6">
        <v>2609</v>
      </c>
      <c r="Q56" s="6">
        <v>527638</v>
      </c>
      <c r="R56" s="6">
        <v>62</v>
      </c>
      <c r="S56" s="6">
        <v>234</v>
      </c>
      <c r="T56" s="6">
        <v>2616</v>
      </c>
      <c r="U56" s="6">
        <v>612476</v>
      </c>
      <c r="V56" s="6"/>
      <c r="W56" s="6"/>
      <c r="X56" s="6"/>
      <c r="Y56" s="6"/>
      <c r="Z56" s="6">
        <v>3</v>
      </c>
      <c r="AA56" s="6">
        <v>288</v>
      </c>
      <c r="AB56" s="6">
        <v>2.36</v>
      </c>
      <c r="AC56" s="6">
        <v>678.89300000000003</v>
      </c>
      <c r="AD56" s="6"/>
      <c r="AE56" s="6"/>
      <c r="AF56" s="6"/>
      <c r="AG56" s="6"/>
      <c r="AH56" s="6">
        <v>1</v>
      </c>
      <c r="AI56" s="6">
        <v>392</v>
      </c>
      <c r="AJ56" s="6">
        <v>2100</v>
      </c>
      <c r="AK56" s="6">
        <v>823200</v>
      </c>
      <c r="AL56" s="6"/>
      <c r="AM56" s="6"/>
      <c r="AN56" s="6"/>
      <c r="AO56" s="6"/>
      <c r="AP56" s="7"/>
      <c r="AQ56" s="7"/>
      <c r="AR56" s="7"/>
      <c r="AS56" s="1"/>
      <c r="AT56" s="1"/>
    </row>
    <row r="57" spans="1:46" x14ac:dyDescent="0.2">
      <c r="A57" s="124" t="s">
        <v>58</v>
      </c>
      <c r="B57" s="6">
        <v>71</v>
      </c>
      <c r="C57" s="6">
        <v>120</v>
      </c>
      <c r="D57" s="6">
        <v>2645</v>
      </c>
      <c r="E57" s="6">
        <v>335308</v>
      </c>
      <c r="F57" s="6">
        <v>61</v>
      </c>
      <c r="G57" s="6">
        <v>140</v>
      </c>
      <c r="H57" s="6">
        <v>2775</v>
      </c>
      <c r="I57" s="6">
        <v>391275</v>
      </c>
      <c r="J57" s="6">
        <v>30</v>
      </c>
      <c r="K57" s="6">
        <v>167</v>
      </c>
      <c r="L57" s="6">
        <v>2640</v>
      </c>
      <c r="M57" s="6">
        <v>452958</v>
      </c>
      <c r="N57" s="6">
        <v>56</v>
      </c>
      <c r="O57" s="6">
        <v>194</v>
      </c>
      <c r="P57" s="6">
        <v>2629</v>
      </c>
      <c r="Q57" s="6">
        <v>517041</v>
      </c>
      <c r="R57" s="6">
        <v>25</v>
      </c>
      <c r="S57" s="6">
        <v>241</v>
      </c>
      <c r="T57" s="6">
        <v>2520</v>
      </c>
      <c r="U57" s="6">
        <v>626492</v>
      </c>
      <c r="V57" s="6">
        <v>21</v>
      </c>
      <c r="W57" s="6">
        <v>252</v>
      </c>
      <c r="X57" s="6">
        <v>2580</v>
      </c>
      <c r="Y57" s="6">
        <v>654686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7"/>
      <c r="AR57" s="7"/>
      <c r="AS57" s="1"/>
      <c r="AT57" s="1"/>
    </row>
    <row r="58" spans="1:46" x14ac:dyDescent="0.2">
      <c r="A58" s="124" t="s">
        <v>59</v>
      </c>
      <c r="B58" s="6"/>
      <c r="C58" s="6"/>
      <c r="D58" s="6"/>
      <c r="E58" s="6"/>
      <c r="F58" s="6"/>
      <c r="G58" s="6"/>
      <c r="H58" s="6"/>
      <c r="I58" s="6"/>
      <c r="J58" s="6">
        <v>63</v>
      </c>
      <c r="K58" s="6">
        <v>166</v>
      </c>
      <c r="L58" s="6">
        <v>2800</v>
      </c>
      <c r="M58" s="6">
        <v>465289</v>
      </c>
      <c r="N58" s="6">
        <v>34</v>
      </c>
      <c r="O58" s="6">
        <v>212</v>
      </c>
      <c r="P58" s="6">
        <v>2567</v>
      </c>
      <c r="Q58" s="6">
        <v>579635</v>
      </c>
      <c r="R58" s="6">
        <v>97</v>
      </c>
      <c r="S58" s="6">
        <v>235</v>
      </c>
      <c r="T58" s="6">
        <v>2664</v>
      </c>
      <c r="U58" s="6">
        <v>630932</v>
      </c>
      <c r="V58" s="6">
        <v>20</v>
      </c>
      <c r="W58" s="6">
        <v>257</v>
      </c>
      <c r="X58" s="6">
        <v>2620</v>
      </c>
      <c r="Y58" s="6">
        <v>673471</v>
      </c>
      <c r="Z58" s="6">
        <v>14</v>
      </c>
      <c r="AA58" s="6">
        <v>312</v>
      </c>
      <c r="AB58" s="6">
        <v>2580</v>
      </c>
      <c r="AC58" s="6">
        <v>803854</v>
      </c>
      <c r="AD58" s="6"/>
      <c r="AE58" s="6"/>
      <c r="AF58" s="6"/>
      <c r="AG58" s="6"/>
      <c r="AH58" s="6">
        <v>3</v>
      </c>
      <c r="AI58" s="6">
        <v>366</v>
      </c>
      <c r="AJ58" s="6">
        <v>2320</v>
      </c>
      <c r="AK58" s="6">
        <v>856560</v>
      </c>
      <c r="AL58" s="6"/>
      <c r="AM58" s="6"/>
      <c r="AN58" s="6"/>
      <c r="AO58" s="6"/>
      <c r="AP58" s="7"/>
      <c r="AQ58" s="7"/>
      <c r="AR58" s="7"/>
      <c r="AS58" s="1"/>
      <c r="AT58" s="1"/>
    </row>
    <row r="59" spans="1:46" x14ac:dyDescent="0.2">
      <c r="A59" s="124" t="s">
        <v>60</v>
      </c>
      <c r="B59" s="6">
        <v>43</v>
      </c>
      <c r="C59" s="6">
        <v>101</v>
      </c>
      <c r="D59" s="6">
        <v>2445</v>
      </c>
      <c r="E59" s="6">
        <v>255852</v>
      </c>
      <c r="F59" s="6">
        <v>47</v>
      </c>
      <c r="G59" s="6">
        <v>139</v>
      </c>
      <c r="H59" s="6">
        <v>2733</v>
      </c>
      <c r="I59" s="6">
        <v>394340</v>
      </c>
      <c r="J59" s="6">
        <v>186</v>
      </c>
      <c r="K59" s="6">
        <v>165</v>
      </c>
      <c r="L59" s="6">
        <v>2744</v>
      </c>
      <c r="M59" s="6">
        <v>467485</v>
      </c>
      <c r="N59" s="6">
        <v>110</v>
      </c>
      <c r="O59" s="6">
        <v>200</v>
      </c>
      <c r="P59" s="6">
        <v>2713</v>
      </c>
      <c r="Q59" s="6">
        <v>557823</v>
      </c>
      <c r="R59" s="6"/>
      <c r="S59" s="6"/>
      <c r="T59" s="6"/>
      <c r="U59" s="6"/>
      <c r="V59" s="6">
        <v>11</v>
      </c>
      <c r="W59" s="6">
        <v>253</v>
      </c>
      <c r="X59" s="6">
        <v>2560</v>
      </c>
      <c r="Y59" s="6">
        <v>649947</v>
      </c>
      <c r="Z59" s="6">
        <v>3</v>
      </c>
      <c r="AA59" s="6">
        <v>306</v>
      </c>
      <c r="AB59" s="6">
        <v>2350</v>
      </c>
      <c r="AC59" s="6">
        <v>732007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  <c r="AR59" s="7"/>
      <c r="AS59" s="1"/>
      <c r="AT59" s="1"/>
    </row>
    <row r="60" spans="1:46" x14ac:dyDescent="0.2">
      <c r="A60" s="124" t="s">
        <v>61</v>
      </c>
      <c r="B60" s="6">
        <v>41</v>
      </c>
      <c r="C60" s="6">
        <v>108</v>
      </c>
      <c r="D60" s="6">
        <v>2943</v>
      </c>
      <c r="E60" s="6">
        <v>316829</v>
      </c>
      <c r="F60" s="6">
        <v>78</v>
      </c>
      <c r="G60" s="6">
        <v>142</v>
      </c>
      <c r="H60" s="6">
        <v>2894</v>
      </c>
      <c r="I60" s="6">
        <v>433020</v>
      </c>
      <c r="J60" s="6">
        <v>93</v>
      </c>
      <c r="K60" s="6">
        <v>163</v>
      </c>
      <c r="L60" s="6">
        <v>2735</v>
      </c>
      <c r="M60" s="6">
        <v>466686</v>
      </c>
      <c r="N60" s="6">
        <v>146</v>
      </c>
      <c r="O60" s="6">
        <v>203</v>
      </c>
      <c r="P60" s="6">
        <v>2662</v>
      </c>
      <c r="Q60" s="6">
        <v>542946</v>
      </c>
      <c r="R60" s="6">
        <v>38</v>
      </c>
      <c r="S60" s="6">
        <v>236</v>
      </c>
      <c r="T60" s="6">
        <v>2535</v>
      </c>
      <c r="U60" s="6">
        <v>607752</v>
      </c>
      <c r="V60" s="6">
        <v>11</v>
      </c>
      <c r="W60" s="6">
        <v>272</v>
      </c>
      <c r="X60" s="6">
        <v>2470</v>
      </c>
      <c r="Y60" s="6">
        <v>672687</v>
      </c>
      <c r="Z60" s="6">
        <v>10</v>
      </c>
      <c r="AA60" s="6">
        <v>304</v>
      </c>
      <c r="AB60" s="6">
        <v>2440</v>
      </c>
      <c r="AC60" s="6">
        <v>742980</v>
      </c>
      <c r="AD60" s="6"/>
      <c r="AE60" s="6"/>
      <c r="AF60" s="6"/>
      <c r="AG60" s="6"/>
      <c r="AH60" s="6">
        <v>1</v>
      </c>
      <c r="AI60" s="6">
        <v>399</v>
      </c>
      <c r="AJ60" s="6">
        <v>2340</v>
      </c>
      <c r="AK60" s="6">
        <v>93366</v>
      </c>
      <c r="AL60" s="6"/>
      <c r="AM60" s="6"/>
      <c r="AN60" s="6"/>
      <c r="AO60" s="6"/>
      <c r="AP60" s="7"/>
      <c r="AQ60" s="7"/>
      <c r="AR60" s="7"/>
      <c r="AS60" s="1"/>
      <c r="AT60" s="1"/>
    </row>
    <row r="61" spans="1:46" x14ac:dyDescent="0.2">
      <c r="A61" s="124" t="s">
        <v>62</v>
      </c>
      <c r="B61" s="6">
        <v>60</v>
      </c>
      <c r="C61" s="6">
        <v>115</v>
      </c>
      <c r="D61" s="6">
        <v>2973</v>
      </c>
      <c r="E61" s="6">
        <v>353784</v>
      </c>
      <c r="F61" s="6">
        <v>55</v>
      </c>
      <c r="G61" s="6">
        <v>140</v>
      </c>
      <c r="H61" s="6">
        <v>2967</v>
      </c>
      <c r="I61" s="6">
        <v>424855</v>
      </c>
      <c r="J61" s="6">
        <v>96</v>
      </c>
      <c r="K61" s="6">
        <v>166</v>
      </c>
      <c r="L61" s="6">
        <v>2805</v>
      </c>
      <c r="M61" s="6">
        <v>481075</v>
      </c>
      <c r="N61" s="6">
        <v>23</v>
      </c>
      <c r="O61" s="6">
        <v>196</v>
      </c>
      <c r="P61" s="6">
        <v>2597</v>
      </c>
      <c r="Q61" s="6">
        <v>525570</v>
      </c>
      <c r="R61" s="6">
        <v>23</v>
      </c>
      <c r="S61" s="6">
        <v>222</v>
      </c>
      <c r="T61" s="6">
        <v>2380</v>
      </c>
      <c r="U61" s="6">
        <v>576242</v>
      </c>
      <c r="V61" s="6">
        <v>22</v>
      </c>
      <c r="W61" s="6">
        <v>273</v>
      </c>
      <c r="X61" s="6">
        <v>2170</v>
      </c>
      <c r="Y61" s="6">
        <v>644980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  <c r="AR61" s="7"/>
      <c r="AS61" s="1"/>
      <c r="AT61" s="1"/>
    </row>
    <row r="62" spans="1:46" x14ac:dyDescent="0.2">
      <c r="A62" s="124" t="s">
        <v>63</v>
      </c>
      <c r="B62" s="6">
        <v>84</v>
      </c>
      <c r="C62" s="6">
        <v>118</v>
      </c>
      <c r="D62" s="6">
        <v>2956</v>
      </c>
      <c r="E62" s="6">
        <v>347488</v>
      </c>
      <c r="F62" s="6">
        <v>76</v>
      </c>
      <c r="G62" s="6">
        <v>139</v>
      </c>
      <c r="H62" s="6">
        <v>2992</v>
      </c>
      <c r="I62" s="6">
        <v>427298</v>
      </c>
      <c r="J62" s="6">
        <v>190</v>
      </c>
      <c r="K62" s="6">
        <v>162</v>
      </c>
      <c r="L62" s="6">
        <v>2886</v>
      </c>
      <c r="M62" s="6">
        <v>473878</v>
      </c>
      <c r="N62" s="6">
        <v>201</v>
      </c>
      <c r="O62" s="6">
        <v>194</v>
      </c>
      <c r="P62" s="6">
        <v>2808</v>
      </c>
      <c r="Q62" s="6">
        <v>556709</v>
      </c>
      <c r="R62" s="6">
        <v>3</v>
      </c>
      <c r="S62" s="6">
        <v>232</v>
      </c>
      <c r="T62" s="6">
        <v>2150</v>
      </c>
      <c r="U62" s="6">
        <v>518767</v>
      </c>
      <c r="V62" s="6"/>
      <c r="W62" s="6"/>
      <c r="X62" s="6"/>
      <c r="Y62" s="6"/>
      <c r="Z62" s="6">
        <v>13</v>
      </c>
      <c r="AA62" s="6">
        <v>289</v>
      </c>
      <c r="AB62" s="6">
        <v>2420</v>
      </c>
      <c r="AC62" s="6">
        <v>714786</v>
      </c>
      <c r="AD62" s="6"/>
      <c r="AE62" s="6"/>
      <c r="AF62" s="6"/>
      <c r="AG62" s="6"/>
      <c r="AH62" s="6">
        <v>2</v>
      </c>
      <c r="AI62" s="6">
        <v>374</v>
      </c>
      <c r="AJ62" s="6">
        <v>2425</v>
      </c>
      <c r="AK62" s="6">
        <v>908375</v>
      </c>
      <c r="AL62" s="6"/>
      <c r="AM62" s="6"/>
      <c r="AN62" s="6"/>
      <c r="AO62" s="6"/>
      <c r="AP62" s="7"/>
      <c r="AQ62" s="7"/>
      <c r="AR62" s="7"/>
      <c r="AS62" s="1"/>
      <c r="AT62" s="1"/>
    </row>
    <row r="63" spans="1:46" x14ac:dyDescent="0.2">
      <c r="A63" s="124" t="s">
        <v>64</v>
      </c>
      <c r="B63" s="6">
        <v>90</v>
      </c>
      <c r="C63" s="6">
        <v>114</v>
      </c>
      <c r="D63" s="6">
        <v>2814</v>
      </c>
      <c r="E63" s="6">
        <v>327246</v>
      </c>
      <c r="F63" s="6">
        <v>108</v>
      </c>
      <c r="G63" s="6">
        <v>140</v>
      </c>
      <c r="H63" s="6">
        <v>2846</v>
      </c>
      <c r="I63" s="6">
        <v>407821</v>
      </c>
      <c r="J63" s="6">
        <v>184</v>
      </c>
      <c r="K63" s="6">
        <v>169</v>
      </c>
      <c r="L63" s="6">
        <v>2721</v>
      </c>
      <c r="M63" s="6">
        <v>476422</v>
      </c>
      <c r="N63" s="6">
        <v>98</v>
      </c>
      <c r="O63" s="6">
        <v>196</v>
      </c>
      <c r="P63" s="6">
        <v>2636</v>
      </c>
      <c r="Q63" s="6">
        <v>535429</v>
      </c>
      <c r="R63" s="6">
        <v>54</v>
      </c>
      <c r="S63" s="6">
        <v>244</v>
      </c>
      <c r="T63" s="6">
        <v>2458</v>
      </c>
      <c r="U63" s="6">
        <v>618733</v>
      </c>
      <c r="V63" s="6">
        <v>9</v>
      </c>
      <c r="W63" s="6">
        <v>257</v>
      </c>
      <c r="X63" s="6">
        <v>2440</v>
      </c>
      <c r="Y63" s="6">
        <v>639582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7"/>
      <c r="AR63" s="7"/>
      <c r="AS63" s="1"/>
      <c r="AT63" s="1"/>
    </row>
    <row r="64" spans="1:46" x14ac:dyDescent="0.2">
      <c r="A64" s="124" t="s">
        <v>65</v>
      </c>
      <c r="B64" s="6">
        <v>66</v>
      </c>
      <c r="C64" s="6">
        <v>111</v>
      </c>
      <c r="D64" s="6">
        <v>2845</v>
      </c>
      <c r="E64" s="6">
        <v>340063</v>
      </c>
      <c r="F64" s="6">
        <v>69</v>
      </c>
      <c r="G64" s="6">
        <v>142</v>
      </c>
      <c r="H64" s="6">
        <v>2844</v>
      </c>
      <c r="I64" s="6">
        <v>409507</v>
      </c>
      <c r="J64" s="6">
        <v>165</v>
      </c>
      <c r="K64" s="6">
        <v>168</v>
      </c>
      <c r="L64" s="6">
        <v>2772</v>
      </c>
      <c r="M64" s="6">
        <v>472904</v>
      </c>
      <c r="N64" s="6">
        <v>207</v>
      </c>
      <c r="O64" s="6">
        <v>200</v>
      </c>
      <c r="P64" s="6">
        <v>2699</v>
      </c>
      <c r="Q64" s="6">
        <v>548039</v>
      </c>
      <c r="R64" s="6">
        <v>36</v>
      </c>
      <c r="S64" s="6">
        <v>236</v>
      </c>
      <c r="T64" s="6">
        <v>2460</v>
      </c>
      <c r="U64" s="6">
        <v>591969</v>
      </c>
      <c r="V64" s="6"/>
      <c r="W64" s="6"/>
      <c r="X64" s="6"/>
      <c r="Y64" s="6"/>
      <c r="Z64" s="6">
        <v>28</v>
      </c>
      <c r="AA64" s="6">
        <v>291</v>
      </c>
      <c r="AB64" s="6">
        <v>2402</v>
      </c>
      <c r="AC64" s="6">
        <v>712011</v>
      </c>
      <c r="AD64" s="6"/>
      <c r="AE64" s="6"/>
      <c r="AF64" s="6"/>
      <c r="AG64" s="6"/>
      <c r="AH64" s="6">
        <v>4</v>
      </c>
      <c r="AI64" s="6">
        <v>381</v>
      </c>
      <c r="AJ64" s="6">
        <v>2467</v>
      </c>
      <c r="AK64" s="6">
        <v>935975</v>
      </c>
      <c r="AL64" s="6"/>
      <c r="AM64" s="6"/>
      <c r="AN64" s="6"/>
      <c r="AO64" s="6"/>
      <c r="AP64" s="7"/>
      <c r="AQ64" s="7"/>
      <c r="AR64" s="7"/>
      <c r="AS64" s="1"/>
      <c r="AT64" s="1"/>
    </row>
    <row r="65" spans="1:46" x14ac:dyDescent="0.2">
      <c r="A65" s="124" t="s">
        <v>66</v>
      </c>
      <c r="B65" s="6">
        <v>54</v>
      </c>
      <c r="C65" s="6">
        <v>112</v>
      </c>
      <c r="D65" s="6">
        <v>2875</v>
      </c>
      <c r="E65" s="6">
        <v>324718</v>
      </c>
      <c r="F65" s="6">
        <v>69</v>
      </c>
      <c r="G65" s="6">
        <v>135</v>
      </c>
      <c r="H65" s="6">
        <v>2843</v>
      </c>
      <c r="I65" s="6">
        <v>397570</v>
      </c>
      <c r="J65" s="6">
        <v>130</v>
      </c>
      <c r="K65" s="6">
        <v>166</v>
      </c>
      <c r="L65" s="6">
        <v>2772</v>
      </c>
      <c r="M65" s="6">
        <v>471474</v>
      </c>
      <c r="N65" s="6">
        <v>180</v>
      </c>
      <c r="O65" s="6">
        <v>195</v>
      </c>
      <c r="P65" s="6">
        <v>2648</v>
      </c>
      <c r="Q65" s="6">
        <v>537015</v>
      </c>
      <c r="R65" s="6">
        <v>18</v>
      </c>
      <c r="S65" s="6">
        <v>237</v>
      </c>
      <c r="T65" s="6">
        <v>2495</v>
      </c>
      <c r="U65" s="6">
        <v>612076</v>
      </c>
      <c r="V65" s="6">
        <v>26</v>
      </c>
      <c r="W65" s="6">
        <v>262</v>
      </c>
      <c r="X65" s="6">
        <v>2420</v>
      </c>
      <c r="Y65" s="6">
        <v>643609</v>
      </c>
      <c r="Z65" s="6">
        <v>20</v>
      </c>
      <c r="AA65" s="6">
        <v>303</v>
      </c>
      <c r="AB65" s="6">
        <v>2460</v>
      </c>
      <c r="AC65" s="6">
        <v>745749</v>
      </c>
      <c r="AD65" s="6"/>
      <c r="AE65" s="6"/>
      <c r="AF65" s="6"/>
      <c r="AG65" s="6"/>
      <c r="AH65" s="6">
        <v>8</v>
      </c>
      <c r="AI65" s="6">
        <v>381</v>
      </c>
      <c r="AJ65" s="6">
        <v>2530</v>
      </c>
      <c r="AK65" s="6">
        <v>937142</v>
      </c>
      <c r="AL65" s="6"/>
      <c r="AM65" s="6"/>
      <c r="AN65" s="6"/>
      <c r="AO65" s="6"/>
      <c r="AP65" s="7"/>
      <c r="AQ65" s="7"/>
      <c r="AR65" s="7"/>
      <c r="AS65" s="1"/>
      <c r="AT65" s="1"/>
    </row>
    <row r="66" spans="1:46" x14ac:dyDescent="0.2">
      <c r="A66" s="124" t="s">
        <v>67</v>
      </c>
      <c r="B66" s="6">
        <v>32</v>
      </c>
      <c r="C66" s="6">
        <v>120</v>
      </c>
      <c r="D66" s="6">
        <v>3080</v>
      </c>
      <c r="E66" s="6">
        <v>369494</v>
      </c>
      <c r="F66" s="6">
        <v>164</v>
      </c>
      <c r="G66" s="6">
        <v>141</v>
      </c>
      <c r="H66" s="6">
        <v>2856</v>
      </c>
      <c r="I66" s="6">
        <v>410508</v>
      </c>
      <c r="J66" s="6">
        <v>195</v>
      </c>
      <c r="K66" s="6">
        <v>165</v>
      </c>
      <c r="L66" s="6">
        <v>2787</v>
      </c>
      <c r="M66" s="6">
        <v>469253</v>
      </c>
      <c r="N66" s="6">
        <v>183</v>
      </c>
      <c r="O66" s="6">
        <v>205</v>
      </c>
      <c r="P66" s="6">
        <v>2781</v>
      </c>
      <c r="Q66" s="6">
        <v>564446</v>
      </c>
      <c r="R66" s="6">
        <v>52</v>
      </c>
      <c r="S66" s="6">
        <v>232</v>
      </c>
      <c r="T66" s="6">
        <v>2655</v>
      </c>
      <c r="U66" s="6">
        <v>617548</v>
      </c>
      <c r="V66" s="6">
        <v>37</v>
      </c>
      <c r="W66" s="6">
        <v>265</v>
      </c>
      <c r="X66" s="6">
        <v>2523</v>
      </c>
      <c r="Y66" s="6">
        <v>678383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>
        <v>1</v>
      </c>
      <c r="AM66" s="6">
        <v>441</v>
      </c>
      <c r="AN66" s="6">
        <v>2300</v>
      </c>
      <c r="AO66" s="8">
        <v>1014300</v>
      </c>
      <c r="AP66" s="7"/>
      <c r="AQ66" s="7"/>
      <c r="AR66" s="7"/>
      <c r="AS66" s="1"/>
      <c r="AT66" s="1"/>
    </row>
    <row r="67" spans="1:46" x14ac:dyDescent="0.2">
      <c r="A67" s="124" t="s">
        <v>68</v>
      </c>
      <c r="B67" s="6">
        <v>11</v>
      </c>
      <c r="C67" s="6">
        <v>117</v>
      </c>
      <c r="D67" s="6">
        <v>2275</v>
      </c>
      <c r="E67" s="6">
        <v>267473</v>
      </c>
      <c r="F67" s="6">
        <v>12</v>
      </c>
      <c r="G67" s="6">
        <v>139</v>
      </c>
      <c r="H67" s="6">
        <v>2325</v>
      </c>
      <c r="I67" s="6">
        <v>326475</v>
      </c>
      <c r="J67" s="6">
        <v>9</v>
      </c>
      <c r="K67" s="6">
        <v>161</v>
      </c>
      <c r="L67" s="6">
        <v>2270</v>
      </c>
      <c r="M67" s="6">
        <v>395261</v>
      </c>
      <c r="N67" s="6">
        <v>16</v>
      </c>
      <c r="O67" s="6">
        <v>203</v>
      </c>
      <c r="P67" s="6">
        <v>2198</v>
      </c>
      <c r="Q67" s="6">
        <v>454126</v>
      </c>
      <c r="R67" s="6">
        <v>27</v>
      </c>
      <c r="S67" s="6">
        <v>232</v>
      </c>
      <c r="T67" s="6">
        <v>2167</v>
      </c>
      <c r="U67" s="6">
        <v>499379</v>
      </c>
      <c r="V67" s="6">
        <v>2</v>
      </c>
      <c r="W67" s="6">
        <v>252</v>
      </c>
      <c r="X67" s="6">
        <v>2080</v>
      </c>
      <c r="Y67" s="6">
        <v>523120</v>
      </c>
      <c r="Z67" s="6">
        <v>29</v>
      </c>
      <c r="AA67" s="6">
        <v>307</v>
      </c>
      <c r="AB67" s="6">
        <v>2184</v>
      </c>
      <c r="AC67" s="6">
        <v>683386</v>
      </c>
      <c r="AD67" s="6">
        <v>4</v>
      </c>
      <c r="AE67" s="6">
        <v>346</v>
      </c>
      <c r="AF67" s="6">
        <v>2267</v>
      </c>
      <c r="AG67" s="6">
        <v>795350</v>
      </c>
      <c r="AH67" s="6">
        <v>5</v>
      </c>
      <c r="AI67" s="6">
        <v>391</v>
      </c>
      <c r="AJ67" s="6">
        <v>2150</v>
      </c>
      <c r="AK67" s="6">
        <v>848268</v>
      </c>
      <c r="AL67" s="6">
        <v>1</v>
      </c>
      <c r="AM67" s="6">
        <v>401</v>
      </c>
      <c r="AN67" s="6">
        <v>2100</v>
      </c>
      <c r="AO67" s="6">
        <v>842100</v>
      </c>
      <c r="AP67" s="7"/>
      <c r="AQ67" s="7"/>
      <c r="AR67" s="7"/>
      <c r="AS67" s="1"/>
      <c r="AT67" s="1"/>
    </row>
    <row r="68" spans="1:46" x14ac:dyDescent="0.2">
      <c r="A68" s="124" t="s">
        <v>69</v>
      </c>
      <c r="B68" s="6">
        <v>27</v>
      </c>
      <c r="C68" s="6">
        <v>100</v>
      </c>
      <c r="D68" s="6">
        <v>2259</v>
      </c>
      <c r="E68" s="6">
        <v>232783</v>
      </c>
      <c r="F68" s="6">
        <v>7</v>
      </c>
      <c r="G68" s="6">
        <v>147</v>
      </c>
      <c r="H68" s="6">
        <v>2250</v>
      </c>
      <c r="I68" s="6">
        <v>330429</v>
      </c>
      <c r="J68" s="6">
        <v>34</v>
      </c>
      <c r="K68" s="6">
        <v>161</v>
      </c>
      <c r="L68" s="6">
        <v>2122</v>
      </c>
      <c r="M68" s="6">
        <v>351753</v>
      </c>
      <c r="N68" s="6">
        <v>19</v>
      </c>
      <c r="O68" s="6">
        <v>194</v>
      </c>
      <c r="P68" s="6">
        <v>2157</v>
      </c>
      <c r="Q68" s="6">
        <v>422325</v>
      </c>
      <c r="R68" s="6">
        <v>4</v>
      </c>
      <c r="S68" s="6">
        <v>234</v>
      </c>
      <c r="T68" s="6">
        <v>2200</v>
      </c>
      <c r="U68" s="6">
        <v>513700</v>
      </c>
      <c r="V68" s="6">
        <v>39</v>
      </c>
      <c r="W68" s="6">
        <v>265</v>
      </c>
      <c r="X68" s="6">
        <v>2152</v>
      </c>
      <c r="Y68" s="6">
        <v>580079</v>
      </c>
      <c r="Z68" s="6">
        <v>41</v>
      </c>
      <c r="AA68" s="6">
        <v>293</v>
      </c>
      <c r="AB68" s="6">
        <v>2158</v>
      </c>
      <c r="AC68" s="6">
        <v>635402</v>
      </c>
      <c r="AD68" s="6">
        <v>10</v>
      </c>
      <c r="AE68" s="6">
        <v>350</v>
      </c>
      <c r="AF68" s="6">
        <v>2120</v>
      </c>
      <c r="AG68" s="6">
        <v>749880</v>
      </c>
      <c r="AH68" s="6">
        <v>3</v>
      </c>
      <c r="AI68" s="6">
        <v>386</v>
      </c>
      <c r="AJ68" s="6">
        <v>2120</v>
      </c>
      <c r="AK68" s="6">
        <v>818320</v>
      </c>
      <c r="AL68" s="6"/>
      <c r="AM68" s="6"/>
      <c r="AN68" s="6"/>
      <c r="AO68" s="6"/>
      <c r="AP68" s="7"/>
      <c r="AQ68" s="7"/>
      <c r="AR68" s="7"/>
      <c r="AS68" s="1"/>
      <c r="AT68" s="1"/>
    </row>
    <row r="69" spans="1:46" x14ac:dyDescent="0.2">
      <c r="A69" s="124" t="s">
        <v>70</v>
      </c>
      <c r="B69" s="6">
        <v>17</v>
      </c>
      <c r="C69" s="6">
        <v>86</v>
      </c>
      <c r="D69" s="6">
        <v>1897</v>
      </c>
      <c r="E69" s="6">
        <v>186664</v>
      </c>
      <c r="F69" s="6">
        <v>14</v>
      </c>
      <c r="G69" s="6">
        <v>140</v>
      </c>
      <c r="H69" s="6">
        <v>2300</v>
      </c>
      <c r="I69" s="6">
        <f>H69*G69</f>
        <v>322000</v>
      </c>
      <c r="J69" s="6">
        <v>55</v>
      </c>
      <c r="K69" s="6">
        <v>162</v>
      </c>
      <c r="L69" s="6">
        <v>2272</v>
      </c>
      <c r="M69" s="6">
        <v>368105</v>
      </c>
      <c r="N69" s="6">
        <v>23</v>
      </c>
      <c r="O69" s="6">
        <v>191</v>
      </c>
      <c r="P69" s="6">
        <v>2273</v>
      </c>
      <c r="Q69" s="6">
        <v>439289</v>
      </c>
      <c r="R69" s="6">
        <v>17</v>
      </c>
      <c r="S69" s="6">
        <v>226</v>
      </c>
      <c r="T69" s="6">
        <v>2124</v>
      </c>
      <c r="U69" s="6">
        <v>474469</v>
      </c>
      <c r="V69" s="6">
        <v>4</v>
      </c>
      <c r="W69" s="6">
        <v>273</v>
      </c>
      <c r="X69" s="6">
        <v>2060</v>
      </c>
      <c r="Y69" s="6">
        <v>561955</v>
      </c>
      <c r="Z69" s="6">
        <v>12</v>
      </c>
      <c r="AA69" s="6">
        <v>293</v>
      </c>
      <c r="AB69" s="6">
        <v>1980</v>
      </c>
      <c r="AC69" s="6">
        <v>610033</v>
      </c>
      <c r="AD69" s="6">
        <v>8</v>
      </c>
      <c r="AE69" s="6">
        <v>352</v>
      </c>
      <c r="AF69" s="6">
        <v>2080</v>
      </c>
      <c r="AG69" s="6">
        <v>733200</v>
      </c>
      <c r="AH69" s="6">
        <v>16</v>
      </c>
      <c r="AI69" s="6">
        <v>391</v>
      </c>
      <c r="AJ69" s="6">
        <v>1970</v>
      </c>
      <c r="AK69" s="6">
        <v>796592</v>
      </c>
      <c r="AL69" s="6"/>
      <c r="AM69" s="6"/>
      <c r="AN69" s="6"/>
      <c r="AO69" s="6"/>
      <c r="AP69" s="7"/>
      <c r="AQ69" s="7"/>
      <c r="AR69" s="7"/>
      <c r="AS69" s="1"/>
      <c r="AT69" s="1"/>
    </row>
    <row r="70" spans="1:46" x14ac:dyDescent="0.2">
      <c r="A70" s="124" t="s">
        <v>71</v>
      </c>
      <c r="B70" s="6">
        <v>80</v>
      </c>
      <c r="C70" s="6">
        <v>115</v>
      </c>
      <c r="D70" s="6">
        <v>2329</v>
      </c>
      <c r="E70" s="6">
        <v>297388</v>
      </c>
      <c r="F70" s="6">
        <v>59</v>
      </c>
      <c r="G70" s="6">
        <v>137</v>
      </c>
      <c r="H70" s="6">
        <v>2175</v>
      </c>
      <c r="I70" s="6">
        <f>H70*G70</f>
        <v>297975</v>
      </c>
      <c r="J70" s="6">
        <v>37</v>
      </c>
      <c r="K70" s="6">
        <v>164</v>
      </c>
      <c r="L70" s="6">
        <v>2130</v>
      </c>
      <c r="M70" s="6">
        <v>356101</v>
      </c>
      <c r="N70" s="6">
        <v>59</v>
      </c>
      <c r="O70" s="6">
        <v>197</v>
      </c>
      <c r="P70" s="6">
        <v>2089</v>
      </c>
      <c r="Q70" s="6">
        <v>409749</v>
      </c>
      <c r="R70" s="6">
        <v>20</v>
      </c>
      <c r="S70" s="6">
        <v>234</v>
      </c>
      <c r="T70" s="6">
        <v>1975</v>
      </c>
      <c r="U70" s="6">
        <v>468440</v>
      </c>
      <c r="V70" s="6">
        <v>22</v>
      </c>
      <c r="W70" s="6">
        <v>257</v>
      </c>
      <c r="X70" s="6">
        <v>2128</v>
      </c>
      <c r="Y70" s="6">
        <v>550512</v>
      </c>
      <c r="Z70" s="6">
        <v>21</v>
      </c>
      <c r="AA70" s="6">
        <v>298</v>
      </c>
      <c r="AB70" s="6">
        <v>2076</v>
      </c>
      <c r="AC70" s="6">
        <v>626797</v>
      </c>
      <c r="AD70" s="6">
        <v>1</v>
      </c>
      <c r="AE70" s="6">
        <v>351</v>
      </c>
      <c r="AF70" s="6">
        <v>2080</v>
      </c>
      <c r="AG70" s="6">
        <v>730080</v>
      </c>
      <c r="AH70" s="6">
        <v>15</v>
      </c>
      <c r="AI70" s="6">
        <v>370</v>
      </c>
      <c r="AJ70" s="6">
        <v>2005</v>
      </c>
      <c r="AK70" s="6">
        <v>343093</v>
      </c>
      <c r="AL70" s="6">
        <v>1</v>
      </c>
      <c r="AM70" s="6">
        <v>424</v>
      </c>
      <c r="AN70" s="6">
        <v>2100</v>
      </c>
      <c r="AO70" s="6">
        <v>890400</v>
      </c>
      <c r="AP70" s="7"/>
      <c r="AQ70" s="7"/>
      <c r="AR70" s="7"/>
      <c r="AS70" s="1"/>
      <c r="AT70" s="1"/>
    </row>
    <row r="71" spans="1:46" x14ac:dyDescent="0.2">
      <c r="A71" s="124" t="s">
        <v>72</v>
      </c>
      <c r="B71" s="6">
        <v>16</v>
      </c>
      <c r="C71" s="6">
        <v>107</v>
      </c>
      <c r="D71" s="6">
        <v>2560</v>
      </c>
      <c r="E71" s="6">
        <v>269475</v>
      </c>
      <c r="F71" s="6">
        <v>40</v>
      </c>
      <c r="G71" s="6">
        <v>144</v>
      </c>
      <c r="H71" s="6">
        <v>2800</v>
      </c>
      <c r="I71" s="6">
        <f>H71*G71</f>
        <v>403200</v>
      </c>
      <c r="J71" s="6">
        <v>29</v>
      </c>
      <c r="K71" s="6">
        <v>171</v>
      </c>
      <c r="L71" s="6">
        <v>2060</v>
      </c>
      <c r="M71" s="6">
        <v>368660</v>
      </c>
      <c r="N71" s="6">
        <v>41</v>
      </c>
      <c r="O71" s="6">
        <v>194</v>
      </c>
      <c r="P71" s="6">
        <v>2183</v>
      </c>
      <c r="Q71" s="6">
        <v>423728</v>
      </c>
      <c r="R71" s="6">
        <v>16</v>
      </c>
      <c r="S71" s="6">
        <v>222</v>
      </c>
      <c r="T71" s="6">
        <v>2150</v>
      </c>
      <c r="U71" s="6">
        <v>477434</v>
      </c>
      <c r="V71" s="6">
        <v>42</v>
      </c>
      <c r="W71" s="6">
        <v>260</v>
      </c>
      <c r="X71" s="6">
        <v>2078</v>
      </c>
      <c r="Y71" s="6">
        <v>541251</v>
      </c>
      <c r="Z71" s="6">
        <v>72</v>
      </c>
      <c r="AA71" s="6">
        <v>296</v>
      </c>
      <c r="AB71" s="6">
        <v>2189</v>
      </c>
      <c r="AC71" s="6">
        <v>682435</v>
      </c>
      <c r="AD71" s="6">
        <v>4</v>
      </c>
      <c r="AE71" s="6">
        <v>336</v>
      </c>
      <c r="AF71" s="6">
        <v>2100</v>
      </c>
      <c r="AG71" s="6">
        <v>706035</v>
      </c>
      <c r="AH71" s="6"/>
      <c r="AI71" s="6"/>
      <c r="AJ71" s="6"/>
      <c r="AK71" s="6"/>
      <c r="AL71" s="6"/>
      <c r="AM71" s="6"/>
      <c r="AN71" s="6"/>
      <c r="AO71" s="6"/>
      <c r="AP71" s="7"/>
      <c r="AQ71" s="7"/>
      <c r="AR71" s="7"/>
      <c r="AS71" s="1"/>
      <c r="AT71" s="1"/>
    </row>
    <row r="72" spans="1:46" x14ac:dyDescent="0.2">
      <c r="A72" s="124" t="s">
        <v>73</v>
      </c>
      <c r="B72" s="6">
        <v>27</v>
      </c>
      <c r="C72" s="6">
        <v>120</v>
      </c>
      <c r="D72" s="6">
        <v>2233</v>
      </c>
      <c r="E72" s="6">
        <v>286772</v>
      </c>
      <c r="F72" s="6">
        <v>16</v>
      </c>
      <c r="G72" s="6">
        <v>134</v>
      </c>
      <c r="H72" s="6">
        <v>2200</v>
      </c>
      <c r="I72" s="6">
        <f>H72*G72</f>
        <v>294800</v>
      </c>
      <c r="J72" s="6">
        <v>8</v>
      </c>
      <c r="K72" s="6">
        <v>160</v>
      </c>
      <c r="L72" s="6">
        <v>2155</v>
      </c>
      <c r="M72" s="6">
        <v>345459</v>
      </c>
      <c r="N72" s="6">
        <v>35</v>
      </c>
      <c r="O72" s="6">
        <v>200</v>
      </c>
      <c r="P72" s="6">
        <v>2070</v>
      </c>
      <c r="Q72" s="6">
        <v>419262</v>
      </c>
      <c r="R72" s="6">
        <v>25</v>
      </c>
      <c r="S72" s="6">
        <v>233</v>
      </c>
      <c r="T72" s="6">
        <v>2104</v>
      </c>
      <c r="U72" s="6">
        <v>496153</v>
      </c>
      <c r="V72" s="6">
        <v>14</v>
      </c>
      <c r="W72" s="6">
        <v>263</v>
      </c>
      <c r="X72" s="6">
        <v>2028</v>
      </c>
      <c r="Y72" s="6">
        <v>537186</v>
      </c>
      <c r="Z72" s="6">
        <v>10</v>
      </c>
      <c r="AA72" s="6">
        <v>308</v>
      </c>
      <c r="AB72" s="6">
        <v>2030</v>
      </c>
      <c r="AC72" s="6">
        <v>625438</v>
      </c>
      <c r="AD72" s="6">
        <v>23</v>
      </c>
      <c r="AE72" s="6">
        <v>344</v>
      </c>
      <c r="AF72" s="6">
        <v>2093</v>
      </c>
      <c r="AG72" s="6">
        <v>734842</v>
      </c>
      <c r="AH72" s="6">
        <v>18</v>
      </c>
      <c r="AI72" s="6">
        <v>378</v>
      </c>
      <c r="AJ72" s="6">
        <v>1990</v>
      </c>
      <c r="AK72" s="6">
        <v>764877</v>
      </c>
      <c r="AL72" s="6">
        <v>1</v>
      </c>
      <c r="AM72" s="6">
        <v>425</v>
      </c>
      <c r="AN72" s="6">
        <v>2020</v>
      </c>
      <c r="AO72" s="6">
        <v>859900</v>
      </c>
      <c r="AP72" s="7"/>
      <c r="AQ72" s="7"/>
      <c r="AR72" s="7"/>
      <c r="AS72" s="1"/>
      <c r="AT72" s="1"/>
    </row>
    <row r="73" spans="1:46" x14ac:dyDescent="0.2">
      <c r="A73" s="124" t="s">
        <v>74</v>
      </c>
      <c r="B73" s="6">
        <v>11</v>
      </c>
      <c r="C73" s="6">
        <v>117</v>
      </c>
      <c r="D73" s="6">
        <v>2275</v>
      </c>
      <c r="E73" s="6">
        <v>267473</v>
      </c>
      <c r="F73" s="6">
        <v>12</v>
      </c>
      <c r="G73" s="6">
        <v>139</v>
      </c>
      <c r="H73" s="6">
        <v>2325</v>
      </c>
      <c r="I73" s="6">
        <v>326475</v>
      </c>
      <c r="J73" s="6">
        <v>9</v>
      </c>
      <c r="K73" s="6">
        <v>161</v>
      </c>
      <c r="L73" s="6">
        <v>2270</v>
      </c>
      <c r="M73" s="6">
        <f>L73*K73</f>
        <v>365470</v>
      </c>
      <c r="N73" s="6">
        <v>16</v>
      </c>
      <c r="O73" s="6">
        <v>203</v>
      </c>
      <c r="P73" s="6">
        <v>2198</v>
      </c>
      <c r="Q73" s="6">
        <v>454126</v>
      </c>
      <c r="R73" s="6">
        <v>27</v>
      </c>
      <c r="S73" s="6">
        <v>232</v>
      </c>
      <c r="T73" s="6">
        <v>2167</v>
      </c>
      <c r="U73" s="6">
        <v>499379</v>
      </c>
      <c r="V73" s="6">
        <v>2</v>
      </c>
      <c r="W73" s="6">
        <v>252</v>
      </c>
      <c r="X73" s="6">
        <v>2080</v>
      </c>
      <c r="Y73" s="6">
        <v>523120</v>
      </c>
      <c r="Z73" s="6">
        <v>29</v>
      </c>
      <c r="AA73" s="6">
        <v>307</v>
      </c>
      <c r="AB73" s="6">
        <v>2184</v>
      </c>
      <c r="AC73" s="6">
        <v>683386</v>
      </c>
      <c r="AD73" s="6">
        <v>4</v>
      </c>
      <c r="AE73" s="6">
        <v>346</v>
      </c>
      <c r="AF73" s="6">
        <v>2267</v>
      </c>
      <c r="AG73" s="6">
        <v>795350</v>
      </c>
      <c r="AH73" s="6">
        <v>5</v>
      </c>
      <c r="AI73" s="6">
        <v>391</v>
      </c>
      <c r="AJ73" s="6">
        <v>2150</v>
      </c>
      <c r="AK73" s="6">
        <v>848268</v>
      </c>
      <c r="AL73" s="6">
        <v>1</v>
      </c>
      <c r="AM73" s="6">
        <v>401</v>
      </c>
      <c r="AN73" s="6">
        <v>2100</v>
      </c>
      <c r="AO73" s="6">
        <v>842100</v>
      </c>
      <c r="AP73" s="7"/>
      <c r="AQ73" s="7"/>
      <c r="AR73" s="7"/>
      <c r="AS73" s="1"/>
      <c r="AT73" s="1"/>
    </row>
    <row r="74" spans="1:46" x14ac:dyDescent="0.2">
      <c r="A74" s="124" t="s">
        <v>75</v>
      </c>
      <c r="B74" s="6">
        <v>54</v>
      </c>
      <c r="C74" s="6">
        <v>104</v>
      </c>
      <c r="D74" s="6">
        <v>2350</v>
      </c>
      <c r="E74" s="6">
        <v>244152</v>
      </c>
      <c r="F74" s="6">
        <v>15</v>
      </c>
      <c r="G74" s="6">
        <v>140</v>
      </c>
      <c r="H74" s="6">
        <v>2333</v>
      </c>
      <c r="I74" s="6">
        <v>326637</v>
      </c>
      <c r="J74" s="6">
        <v>52</v>
      </c>
      <c r="K74" s="6">
        <v>164</v>
      </c>
      <c r="L74" s="6">
        <v>2550</v>
      </c>
      <c r="M74" s="6">
        <f>L74*K74</f>
        <v>418200</v>
      </c>
      <c r="N74" s="6">
        <v>24</v>
      </c>
      <c r="O74" s="6">
        <v>194</v>
      </c>
      <c r="P74" s="6">
        <v>2240</v>
      </c>
      <c r="Q74" s="6">
        <v>492827</v>
      </c>
      <c r="R74" s="6">
        <v>6</v>
      </c>
      <c r="S74" s="6">
        <v>242</v>
      </c>
      <c r="T74" s="6">
        <v>2035</v>
      </c>
      <c r="U74" s="6">
        <v>488130</v>
      </c>
      <c r="V74" s="6">
        <v>36</v>
      </c>
      <c r="W74" s="6">
        <v>263</v>
      </c>
      <c r="X74" s="6">
        <v>2137</v>
      </c>
      <c r="Y74" s="6">
        <v>563213</v>
      </c>
      <c r="Z74" s="6">
        <v>44</v>
      </c>
      <c r="AA74" s="6">
        <v>313</v>
      </c>
      <c r="AB74" s="6">
        <v>2118</v>
      </c>
      <c r="AC74" s="6">
        <v>686618</v>
      </c>
      <c r="AD74" s="6">
        <v>1</v>
      </c>
      <c r="AE74" s="6">
        <v>329</v>
      </c>
      <c r="AF74" s="6">
        <v>2080</v>
      </c>
      <c r="AG74" s="6">
        <v>684320</v>
      </c>
      <c r="AH74" s="6">
        <v>2</v>
      </c>
      <c r="AI74" s="6">
        <v>378</v>
      </c>
      <c r="AJ74" s="6">
        <v>2100</v>
      </c>
      <c r="AK74" s="6">
        <v>792750</v>
      </c>
      <c r="AL74" s="6"/>
      <c r="AM74" s="6"/>
      <c r="AN74" s="6"/>
      <c r="AO74" s="6"/>
      <c r="AP74" s="7"/>
      <c r="AQ74" s="7"/>
      <c r="AR74" s="7"/>
      <c r="AS74" s="1"/>
      <c r="AT74" s="1"/>
    </row>
    <row r="75" spans="1:46" x14ac:dyDescent="0.2">
      <c r="A75" s="124" t="s">
        <v>76</v>
      </c>
      <c r="B75" s="6">
        <v>8</v>
      </c>
      <c r="C75" s="6">
        <v>98</v>
      </c>
      <c r="D75" s="6">
        <v>2600</v>
      </c>
      <c r="E75" s="6">
        <v>259588</v>
      </c>
      <c r="F75" s="6">
        <v>49</v>
      </c>
      <c r="G75" s="6">
        <v>139</v>
      </c>
      <c r="H75" s="6">
        <v>2288</v>
      </c>
      <c r="I75" s="6">
        <v>320387</v>
      </c>
      <c r="J75" s="6">
        <v>5</v>
      </c>
      <c r="K75" s="6">
        <v>152</v>
      </c>
      <c r="L75" s="6">
        <v>2200</v>
      </c>
      <c r="M75" s="6">
        <f>L75*K75</f>
        <v>334400</v>
      </c>
      <c r="N75" s="6">
        <v>48</v>
      </c>
      <c r="O75" s="6">
        <v>204</v>
      </c>
      <c r="P75" s="6">
        <v>2368</v>
      </c>
      <c r="Q75" s="6">
        <v>507792</v>
      </c>
      <c r="R75" s="6">
        <v>28</v>
      </c>
      <c r="S75" s="6">
        <v>241</v>
      </c>
      <c r="T75" s="6">
        <v>2194</v>
      </c>
      <c r="U75" s="6">
        <v>526923</v>
      </c>
      <c r="V75" s="6">
        <v>25</v>
      </c>
      <c r="W75" s="6">
        <v>261</v>
      </c>
      <c r="X75" s="6">
        <v>2168</v>
      </c>
      <c r="Y75" s="6">
        <v>559753</v>
      </c>
      <c r="Z75" s="6">
        <v>12</v>
      </c>
      <c r="AA75" s="6">
        <v>294</v>
      </c>
      <c r="AB75" s="6">
        <v>2263</v>
      </c>
      <c r="AC75" s="6">
        <v>685389</v>
      </c>
      <c r="AD75" s="6">
        <v>4</v>
      </c>
      <c r="AE75" s="6">
        <v>332</v>
      </c>
      <c r="AF75" s="6">
        <v>2220</v>
      </c>
      <c r="AG75" s="6">
        <v>725710</v>
      </c>
      <c r="AH75" s="6"/>
      <c r="AI75" s="6"/>
      <c r="AJ75" s="6"/>
      <c r="AK75" s="6"/>
      <c r="AL75" s="6"/>
      <c r="AM75" s="6"/>
      <c r="AN75" s="6"/>
      <c r="AO75" s="6"/>
      <c r="AP75" s="7"/>
      <c r="AQ75" s="7"/>
      <c r="AR75" s="7"/>
      <c r="AS75" s="1"/>
      <c r="AT75" s="1"/>
    </row>
    <row r="76" spans="1:46" x14ac:dyDescent="0.2">
      <c r="A76" s="124" t="s">
        <v>77</v>
      </c>
      <c r="B76" s="6">
        <v>10</v>
      </c>
      <c r="C76" s="6">
        <v>92</v>
      </c>
      <c r="D76" s="6">
        <v>2450</v>
      </c>
      <c r="E76" s="6">
        <v>225215</v>
      </c>
      <c r="F76" s="6">
        <v>30</v>
      </c>
      <c r="G76" s="6">
        <v>137</v>
      </c>
      <c r="H76" s="6">
        <v>2275</v>
      </c>
      <c r="I76" s="6">
        <v>320107</v>
      </c>
      <c r="J76" s="6">
        <v>7</v>
      </c>
      <c r="K76" s="6">
        <v>171</v>
      </c>
      <c r="L76" s="6">
        <v>2255</v>
      </c>
      <c r="M76" s="6">
        <f>L76*K76</f>
        <v>385605</v>
      </c>
      <c r="N76" s="6">
        <v>12</v>
      </c>
      <c r="O76" s="6">
        <v>191</v>
      </c>
      <c r="P76" s="6">
        <v>2190</v>
      </c>
      <c r="Q76" s="6">
        <v>414825</v>
      </c>
      <c r="R76" s="6">
        <v>35</v>
      </c>
      <c r="S76" s="6">
        <v>238</v>
      </c>
      <c r="T76" s="6">
        <v>2181</v>
      </c>
      <c r="U76" s="6">
        <v>530023</v>
      </c>
      <c r="V76" s="6">
        <v>29</v>
      </c>
      <c r="W76" s="6">
        <v>260</v>
      </c>
      <c r="X76" s="13">
        <v>2189</v>
      </c>
      <c r="Y76" s="13">
        <v>576396</v>
      </c>
      <c r="Z76" s="6">
        <v>17</v>
      </c>
      <c r="AA76" s="6">
        <v>294</v>
      </c>
      <c r="AB76" s="6">
        <v>2055</v>
      </c>
      <c r="AC76" s="6">
        <v>631406</v>
      </c>
      <c r="AD76" s="6"/>
      <c r="AE76" s="6"/>
      <c r="AF76" s="6"/>
      <c r="AG76" s="6"/>
      <c r="AH76" s="6">
        <v>29</v>
      </c>
      <c r="AI76" s="6">
        <v>373</v>
      </c>
      <c r="AJ76" s="6">
        <v>2250</v>
      </c>
      <c r="AK76" s="6">
        <v>846937</v>
      </c>
      <c r="AL76" s="6"/>
      <c r="AM76" s="6"/>
      <c r="AN76" s="6"/>
      <c r="AO76" s="6"/>
      <c r="AP76" s="7"/>
      <c r="AQ76" s="7"/>
      <c r="AR76" s="7"/>
      <c r="AS76" s="1"/>
      <c r="AT76" s="1"/>
    </row>
    <row r="77" spans="1:46" x14ac:dyDescent="0.2">
      <c r="A77" s="124" t="s">
        <v>78</v>
      </c>
      <c r="B77" s="6">
        <v>18</v>
      </c>
      <c r="C77" s="6">
        <v>104</v>
      </c>
      <c r="D77" s="6">
        <v>2433</v>
      </c>
      <c r="E77" s="6">
        <v>245575</v>
      </c>
      <c r="F77" s="6">
        <v>13</v>
      </c>
      <c r="G77" s="6">
        <v>137</v>
      </c>
      <c r="H77" s="6">
        <v>2250</v>
      </c>
      <c r="I77" s="6">
        <v>310062</v>
      </c>
      <c r="J77" s="6">
        <v>36</v>
      </c>
      <c r="K77" s="6">
        <v>175</v>
      </c>
      <c r="L77" s="6">
        <v>2100</v>
      </c>
      <c r="M77" s="6">
        <f>L77*K77</f>
        <v>367500</v>
      </c>
      <c r="N77" s="6">
        <v>23</v>
      </c>
      <c r="O77" s="6">
        <v>207</v>
      </c>
      <c r="P77" s="6">
        <v>2550</v>
      </c>
      <c r="Q77" s="6">
        <v>546663</v>
      </c>
      <c r="R77" s="6">
        <v>88</v>
      </c>
      <c r="S77" s="6">
        <v>230</v>
      </c>
      <c r="T77" s="6">
        <v>2200</v>
      </c>
      <c r="U77" s="6">
        <v>507558</v>
      </c>
      <c r="V77" s="6">
        <v>53</v>
      </c>
      <c r="W77" s="6">
        <v>261</v>
      </c>
      <c r="X77" s="13">
        <v>2373</v>
      </c>
      <c r="Y77" s="13">
        <v>632443</v>
      </c>
      <c r="Z77" s="6">
        <v>83</v>
      </c>
      <c r="AA77" s="6">
        <v>293</v>
      </c>
      <c r="AB77" s="6">
        <v>2378</v>
      </c>
      <c r="AC77" s="6">
        <v>695618</v>
      </c>
      <c r="AD77" s="6">
        <v>89</v>
      </c>
      <c r="AE77" s="6">
        <v>346</v>
      </c>
      <c r="AF77" s="6">
        <v>2415</v>
      </c>
      <c r="AG77" s="6">
        <v>841978</v>
      </c>
      <c r="AH77" s="6">
        <v>3</v>
      </c>
      <c r="AI77" s="6">
        <v>386</v>
      </c>
      <c r="AJ77" s="6">
        <v>3100</v>
      </c>
      <c r="AK77" s="8">
        <v>1196600</v>
      </c>
      <c r="AL77" s="6">
        <v>2</v>
      </c>
      <c r="AM77" s="6">
        <v>471</v>
      </c>
      <c r="AN77" s="6">
        <v>2140</v>
      </c>
      <c r="AO77" s="6">
        <v>893093</v>
      </c>
      <c r="AP77" s="7"/>
      <c r="AQ77" s="7"/>
      <c r="AR77" s="7"/>
      <c r="AS77" s="1"/>
      <c r="AT77" s="1"/>
    </row>
    <row r="78" spans="1:46" x14ac:dyDescent="0.2">
      <c r="A78" s="124" t="s">
        <v>79</v>
      </c>
      <c r="B78" s="6">
        <v>3</v>
      </c>
      <c r="C78" s="6">
        <v>83</v>
      </c>
      <c r="D78" s="6">
        <v>1950</v>
      </c>
      <c r="E78" s="6">
        <v>159700</v>
      </c>
      <c r="F78" s="6">
        <v>48</v>
      </c>
      <c r="G78" s="6">
        <v>140</v>
      </c>
      <c r="H78" s="6">
        <v>2084</v>
      </c>
      <c r="I78" s="6">
        <v>303121</v>
      </c>
      <c r="J78" s="6">
        <v>8</v>
      </c>
      <c r="K78" s="6">
        <v>167</v>
      </c>
      <c r="L78" s="6">
        <v>2033</v>
      </c>
      <c r="M78" s="6">
        <v>370881</v>
      </c>
      <c r="N78" s="6">
        <v>49</v>
      </c>
      <c r="O78" s="6">
        <v>198</v>
      </c>
      <c r="P78" s="6">
        <v>2318</v>
      </c>
      <c r="Q78" s="6">
        <v>460039</v>
      </c>
      <c r="R78" s="6">
        <v>35</v>
      </c>
      <c r="S78" s="6">
        <v>239</v>
      </c>
      <c r="T78" s="6">
        <v>2224</v>
      </c>
      <c r="U78" s="6">
        <v>560406</v>
      </c>
      <c r="V78" s="6">
        <v>34</v>
      </c>
      <c r="W78" s="6">
        <v>259</v>
      </c>
      <c r="X78" s="13">
        <v>2079</v>
      </c>
      <c r="Y78" s="13">
        <v>548480</v>
      </c>
      <c r="Z78" s="6">
        <v>21</v>
      </c>
      <c r="AA78" s="6">
        <v>310</v>
      </c>
      <c r="AB78" s="6">
        <v>2.08</v>
      </c>
      <c r="AC78" s="6">
        <v>656.66099999999994</v>
      </c>
      <c r="AD78" s="6">
        <v>1</v>
      </c>
      <c r="AE78" s="6">
        <v>323</v>
      </c>
      <c r="AF78" s="6">
        <v>2060</v>
      </c>
      <c r="AG78" s="6">
        <v>665380</v>
      </c>
      <c r="AH78" s="6"/>
      <c r="AI78" s="6"/>
      <c r="AJ78" s="6"/>
      <c r="AK78" s="6"/>
      <c r="AL78" s="6"/>
      <c r="AM78" s="6"/>
      <c r="AN78" s="6"/>
      <c r="AO78" s="6"/>
      <c r="AP78" s="7"/>
      <c r="AQ78" s="7"/>
      <c r="AR78" s="7"/>
      <c r="AS78" s="1"/>
      <c r="AT78" s="1"/>
    </row>
    <row r="79" spans="1:46" x14ac:dyDescent="0.2">
      <c r="A79" s="124" t="s">
        <v>80</v>
      </c>
      <c r="B79" s="6">
        <v>18</v>
      </c>
      <c r="C79" s="6">
        <v>107</v>
      </c>
      <c r="D79" s="6">
        <v>2133</v>
      </c>
      <c r="E79" s="6">
        <v>237422</v>
      </c>
      <c r="F79" s="6">
        <v>20</v>
      </c>
      <c r="G79" s="6">
        <v>139</v>
      </c>
      <c r="H79" s="6">
        <v>2230</v>
      </c>
      <c r="I79" s="6">
        <v>310390</v>
      </c>
      <c r="J79" s="6">
        <v>23</v>
      </c>
      <c r="K79" s="6">
        <v>157</v>
      </c>
      <c r="L79" s="6">
        <v>2313</v>
      </c>
      <c r="M79" s="6">
        <v>380695</v>
      </c>
      <c r="N79" s="6">
        <v>17</v>
      </c>
      <c r="O79" s="6">
        <v>194</v>
      </c>
      <c r="P79" s="6">
        <v>2300</v>
      </c>
      <c r="Q79" s="6">
        <v>426985</v>
      </c>
      <c r="R79" s="6">
        <v>7</v>
      </c>
      <c r="S79" s="6">
        <v>232</v>
      </c>
      <c r="T79" s="6">
        <v>2145</v>
      </c>
      <c r="U79" s="6">
        <v>497753</v>
      </c>
      <c r="V79" s="6">
        <v>25</v>
      </c>
      <c r="W79" s="6">
        <v>262</v>
      </c>
      <c r="X79" s="13">
        <v>2104</v>
      </c>
      <c r="Y79" s="13">
        <v>551170</v>
      </c>
      <c r="Z79" s="6">
        <v>37</v>
      </c>
      <c r="AA79" s="6">
        <v>308</v>
      </c>
      <c r="AB79" s="6">
        <v>2.238</v>
      </c>
      <c r="AC79" s="6">
        <v>688.36099999999999</v>
      </c>
      <c r="AD79" s="6">
        <v>3</v>
      </c>
      <c r="AE79" s="6">
        <v>320</v>
      </c>
      <c r="AF79" s="6">
        <v>2400</v>
      </c>
      <c r="AG79" s="6">
        <v>768800</v>
      </c>
      <c r="AH79" s="6">
        <v>14</v>
      </c>
      <c r="AI79" s="6">
        <v>366</v>
      </c>
      <c r="AJ79" s="6">
        <v>2180</v>
      </c>
      <c r="AK79" s="6">
        <v>797101</v>
      </c>
      <c r="AL79" s="6"/>
      <c r="AM79" s="6"/>
      <c r="AN79" s="6"/>
      <c r="AO79" s="6"/>
      <c r="AP79" s="7"/>
      <c r="AQ79" s="7"/>
      <c r="AR79" s="7"/>
      <c r="AS79" s="1"/>
      <c r="AT79" s="1"/>
    </row>
    <row r="80" spans="1:46" x14ac:dyDescent="0.2">
      <c r="A80" s="124" t="s">
        <v>81</v>
      </c>
      <c r="B80" s="6">
        <v>27</v>
      </c>
      <c r="C80" s="6">
        <v>100</v>
      </c>
      <c r="D80" s="6">
        <v>2259</v>
      </c>
      <c r="E80" s="6">
        <v>232783</v>
      </c>
      <c r="F80" s="6">
        <v>7</v>
      </c>
      <c r="G80" s="6">
        <v>147</v>
      </c>
      <c r="H80" s="6">
        <v>2250</v>
      </c>
      <c r="I80" s="6">
        <v>330429</v>
      </c>
      <c r="J80" s="6">
        <v>34</v>
      </c>
      <c r="K80" s="6">
        <v>161</v>
      </c>
      <c r="L80" s="6">
        <v>2122</v>
      </c>
      <c r="M80" s="6">
        <v>351753</v>
      </c>
      <c r="N80" s="6">
        <v>19</v>
      </c>
      <c r="O80" s="6">
        <v>194</v>
      </c>
      <c r="P80" s="6">
        <v>2157</v>
      </c>
      <c r="Q80" s="6">
        <v>422325</v>
      </c>
      <c r="R80" s="6">
        <v>4</v>
      </c>
      <c r="S80" s="6">
        <v>234</v>
      </c>
      <c r="T80" s="6">
        <v>2200</v>
      </c>
      <c r="U80" s="6">
        <v>513700</v>
      </c>
      <c r="V80" s="6">
        <v>39</v>
      </c>
      <c r="W80" s="6">
        <v>265</v>
      </c>
      <c r="X80" s="13">
        <v>2152</v>
      </c>
      <c r="Y80" s="13">
        <v>580079</v>
      </c>
      <c r="Z80" s="6">
        <v>41</v>
      </c>
      <c r="AA80" s="6">
        <v>293</v>
      </c>
      <c r="AB80" s="6">
        <v>2.1579999999999999</v>
      </c>
      <c r="AC80" s="6">
        <v>635.40200000000004</v>
      </c>
      <c r="AD80" s="6">
        <v>10</v>
      </c>
      <c r="AE80" s="6">
        <v>350</v>
      </c>
      <c r="AF80" s="6">
        <v>2400</v>
      </c>
      <c r="AG80" s="6">
        <f>AF80*AE80</f>
        <v>840000</v>
      </c>
      <c r="AH80" s="6">
        <v>3</v>
      </c>
      <c r="AI80" s="6">
        <v>386</v>
      </c>
      <c r="AJ80" s="6">
        <v>2120</v>
      </c>
      <c r="AK80" s="6">
        <v>818320</v>
      </c>
      <c r="AL80" s="6"/>
      <c r="AM80" s="6"/>
      <c r="AN80" s="6"/>
      <c r="AO80" s="6"/>
      <c r="AP80" s="7"/>
      <c r="AQ80" s="7"/>
      <c r="AR80" s="7"/>
      <c r="AS80" s="1"/>
      <c r="AT80" s="1"/>
    </row>
    <row r="81" spans="1:46" x14ac:dyDescent="0.2">
      <c r="A81" s="124" t="s">
        <v>82</v>
      </c>
      <c r="B81" s="3">
        <v>41</v>
      </c>
      <c r="C81" s="3">
        <v>101</v>
      </c>
      <c r="D81" s="3">
        <v>2646</v>
      </c>
      <c r="E81" s="3">
        <v>292123</v>
      </c>
      <c r="F81" s="3">
        <v>58</v>
      </c>
      <c r="G81" s="3">
        <v>140</v>
      </c>
      <c r="H81" s="3">
        <v>2730</v>
      </c>
      <c r="I81" s="3">
        <v>385539</v>
      </c>
      <c r="J81" s="3">
        <v>126</v>
      </c>
      <c r="K81" s="3">
        <v>162</v>
      </c>
      <c r="L81" s="3">
        <v>2636</v>
      </c>
      <c r="M81" s="3">
        <v>442896</v>
      </c>
      <c r="N81" s="3">
        <v>87</v>
      </c>
      <c r="O81" s="3">
        <v>199</v>
      </c>
      <c r="P81" s="3">
        <v>2609</v>
      </c>
      <c r="Q81" s="3">
        <v>527638</v>
      </c>
      <c r="R81" s="3">
        <v>62</v>
      </c>
      <c r="S81" s="3">
        <v>234</v>
      </c>
      <c r="T81" s="3">
        <v>2612</v>
      </c>
      <c r="U81" s="3">
        <v>612476</v>
      </c>
      <c r="V81" s="3"/>
      <c r="W81" s="3"/>
      <c r="X81" s="14"/>
      <c r="Y81" s="14"/>
      <c r="Z81" s="3">
        <v>3</v>
      </c>
      <c r="AA81" s="3">
        <v>288</v>
      </c>
      <c r="AB81" s="3">
        <v>2.36</v>
      </c>
      <c r="AC81" s="3">
        <v>678.89300000000003</v>
      </c>
      <c r="AD81" s="3"/>
      <c r="AE81" s="3"/>
      <c r="AF81" s="3"/>
      <c r="AG81" s="3"/>
      <c r="AH81" s="3">
        <v>1</v>
      </c>
      <c r="AI81" s="3">
        <v>392</v>
      </c>
      <c r="AJ81" s="3">
        <v>2100</v>
      </c>
      <c r="AK81" s="3">
        <v>823200</v>
      </c>
      <c r="AL81" s="3"/>
      <c r="AM81" s="3"/>
      <c r="AN81" s="3"/>
      <c r="AO81" s="3"/>
      <c r="AP81" s="7"/>
      <c r="AQ81" s="7"/>
      <c r="AR81" s="7"/>
      <c r="AS81" s="1"/>
      <c r="AT81" s="1"/>
    </row>
    <row r="82" spans="1:46" x14ac:dyDescent="0.2">
      <c r="A82" s="124" t="s">
        <v>83</v>
      </c>
      <c r="B82" s="3">
        <v>71</v>
      </c>
      <c r="C82" s="3">
        <v>120</v>
      </c>
      <c r="D82" s="3">
        <v>2645</v>
      </c>
      <c r="E82" s="3">
        <v>335308</v>
      </c>
      <c r="F82" s="3">
        <v>61</v>
      </c>
      <c r="G82" s="3">
        <v>140</v>
      </c>
      <c r="H82" s="3">
        <v>2775</v>
      </c>
      <c r="I82" s="3">
        <v>391275</v>
      </c>
      <c r="J82" s="3">
        <v>30</v>
      </c>
      <c r="K82" s="3">
        <v>167</v>
      </c>
      <c r="L82" s="3">
        <v>2640</v>
      </c>
      <c r="M82" s="3">
        <v>452958</v>
      </c>
      <c r="N82" s="3">
        <v>56</v>
      </c>
      <c r="O82" s="3">
        <v>194</v>
      </c>
      <c r="P82" s="3">
        <v>2629</v>
      </c>
      <c r="Q82" s="3">
        <v>517041</v>
      </c>
      <c r="R82" s="3">
        <v>25</v>
      </c>
      <c r="S82" s="3">
        <v>241</v>
      </c>
      <c r="T82" s="3">
        <v>2520</v>
      </c>
      <c r="U82" s="3">
        <v>626492</v>
      </c>
      <c r="V82" s="3">
        <v>21</v>
      </c>
      <c r="W82" s="3">
        <v>252</v>
      </c>
      <c r="X82" s="14">
        <v>2580</v>
      </c>
      <c r="Y82" s="14">
        <v>654686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14"/>
      <c r="AL82" s="3"/>
      <c r="AM82" s="3"/>
      <c r="AN82" s="3"/>
      <c r="AO82" s="3"/>
      <c r="AP82" s="7"/>
      <c r="AQ82" s="7"/>
      <c r="AR82" s="7"/>
      <c r="AS82" s="1"/>
      <c r="AT82" s="1"/>
    </row>
    <row r="83" spans="1:46" x14ac:dyDescent="0.2">
      <c r="A83" s="124" t="s">
        <v>84</v>
      </c>
      <c r="B83" s="3"/>
      <c r="C83" s="3"/>
      <c r="D83" s="3"/>
      <c r="E83" s="3"/>
      <c r="F83" s="3"/>
      <c r="G83" s="3"/>
      <c r="H83" s="3"/>
      <c r="I83" s="3"/>
      <c r="J83" s="3">
        <v>63</v>
      </c>
      <c r="K83" s="3">
        <v>166</v>
      </c>
      <c r="L83" s="3">
        <v>2800</v>
      </c>
      <c r="M83" s="3">
        <v>465289</v>
      </c>
      <c r="N83" s="3">
        <v>34</v>
      </c>
      <c r="O83" s="3">
        <v>212</v>
      </c>
      <c r="P83" s="3">
        <v>2567</v>
      </c>
      <c r="Q83" s="3">
        <v>579635</v>
      </c>
      <c r="R83" s="3">
        <v>97</v>
      </c>
      <c r="S83" s="3">
        <v>235</v>
      </c>
      <c r="T83" s="3">
        <v>2664</v>
      </c>
      <c r="U83" s="3">
        <v>630932</v>
      </c>
      <c r="V83" s="3">
        <v>20</v>
      </c>
      <c r="W83" s="3">
        <v>257</v>
      </c>
      <c r="X83" s="14">
        <v>2620</v>
      </c>
      <c r="Y83" s="14">
        <v>673471</v>
      </c>
      <c r="Z83" s="3">
        <v>14</v>
      </c>
      <c r="AA83" s="3">
        <v>312</v>
      </c>
      <c r="AB83" s="3">
        <v>2.58</v>
      </c>
      <c r="AC83" s="3">
        <v>803.85400000000004</v>
      </c>
      <c r="AD83" s="3"/>
      <c r="AE83" s="3"/>
      <c r="AF83" s="3"/>
      <c r="AG83" s="3"/>
      <c r="AH83" s="3">
        <v>3</v>
      </c>
      <c r="AI83" s="3">
        <v>366</v>
      </c>
      <c r="AJ83" s="3">
        <v>2320</v>
      </c>
      <c r="AK83" s="14">
        <v>856560</v>
      </c>
      <c r="AL83" s="3"/>
      <c r="AM83" s="3"/>
      <c r="AN83" s="3"/>
      <c r="AO83" s="3"/>
      <c r="AP83" s="7"/>
      <c r="AQ83" s="7"/>
      <c r="AR83" s="7"/>
      <c r="AS83" s="1"/>
      <c r="AT83" s="1"/>
    </row>
    <row r="84" spans="1:46" x14ac:dyDescent="0.2">
      <c r="A84" s="124" t="s">
        <v>85</v>
      </c>
      <c r="B84" s="3">
        <v>43</v>
      </c>
      <c r="C84" s="3">
        <v>101</v>
      </c>
      <c r="D84" s="3">
        <v>2445</v>
      </c>
      <c r="E84" s="3">
        <v>255852</v>
      </c>
      <c r="F84" s="3">
        <v>47</v>
      </c>
      <c r="G84" s="3">
        <v>139</v>
      </c>
      <c r="H84" s="3">
        <v>2733</v>
      </c>
      <c r="I84" s="3">
        <v>394340</v>
      </c>
      <c r="J84" s="3">
        <v>186</v>
      </c>
      <c r="K84" s="3">
        <v>165</v>
      </c>
      <c r="L84" s="3">
        <v>2744</v>
      </c>
      <c r="M84" s="3">
        <v>467485</v>
      </c>
      <c r="N84" s="3">
        <v>110</v>
      </c>
      <c r="O84" s="3">
        <v>200</v>
      </c>
      <c r="P84" s="3">
        <v>2713</v>
      </c>
      <c r="Q84" s="3">
        <v>557823</v>
      </c>
      <c r="R84" s="3"/>
      <c r="S84" s="3"/>
      <c r="T84" s="3"/>
      <c r="U84" s="3"/>
      <c r="V84" s="3">
        <v>11</v>
      </c>
      <c r="W84" s="3">
        <v>253</v>
      </c>
      <c r="X84" s="14">
        <v>2560</v>
      </c>
      <c r="Y84" s="14">
        <v>649947</v>
      </c>
      <c r="Z84" s="3">
        <v>3</v>
      </c>
      <c r="AA84" s="3">
        <v>306</v>
      </c>
      <c r="AB84" s="3">
        <v>2.35</v>
      </c>
      <c r="AC84" s="3">
        <v>732.00699999999995</v>
      </c>
      <c r="AD84" s="3"/>
      <c r="AE84" s="3"/>
      <c r="AF84" s="3"/>
      <c r="AG84" s="3"/>
      <c r="AH84" s="3"/>
      <c r="AI84" s="3"/>
      <c r="AJ84" s="3"/>
      <c r="AK84" s="14"/>
      <c r="AL84" s="3"/>
      <c r="AM84" s="3"/>
      <c r="AN84" s="3"/>
      <c r="AO84" s="3"/>
      <c r="AP84" s="7"/>
      <c r="AQ84" s="7"/>
      <c r="AR84" s="7"/>
      <c r="AS84" s="1"/>
      <c r="AT84" s="1"/>
    </row>
    <row r="85" spans="1:46" x14ac:dyDescent="0.2">
      <c r="A85" s="124" t="s">
        <v>86</v>
      </c>
      <c r="B85" s="3">
        <v>41</v>
      </c>
      <c r="C85" s="3">
        <v>108</v>
      </c>
      <c r="D85" s="3">
        <v>2943</v>
      </c>
      <c r="E85" s="3">
        <v>316829</v>
      </c>
      <c r="F85" s="3">
        <v>78</v>
      </c>
      <c r="G85" s="3">
        <v>142</v>
      </c>
      <c r="H85" s="3">
        <v>2894</v>
      </c>
      <c r="I85" s="3">
        <v>433020</v>
      </c>
      <c r="J85" s="3">
        <v>93</v>
      </c>
      <c r="K85" s="3">
        <v>163</v>
      </c>
      <c r="L85" s="3">
        <v>2735</v>
      </c>
      <c r="M85" s="3">
        <v>466686</v>
      </c>
      <c r="N85" s="3">
        <v>146</v>
      </c>
      <c r="O85" s="3">
        <v>203</v>
      </c>
      <c r="P85" s="3">
        <v>2662</v>
      </c>
      <c r="Q85" s="3">
        <v>542946</v>
      </c>
      <c r="R85" s="3">
        <v>38</v>
      </c>
      <c r="S85" s="3">
        <v>236</v>
      </c>
      <c r="T85" s="3">
        <v>2535</v>
      </c>
      <c r="U85" s="3">
        <v>607752</v>
      </c>
      <c r="V85" s="3">
        <v>11</v>
      </c>
      <c r="W85" s="3">
        <v>272</v>
      </c>
      <c r="X85" s="14">
        <v>2470</v>
      </c>
      <c r="Y85" s="14">
        <v>672687</v>
      </c>
      <c r="Z85" s="3">
        <v>10</v>
      </c>
      <c r="AA85" s="3">
        <v>304</v>
      </c>
      <c r="AB85" s="3">
        <v>2.44</v>
      </c>
      <c r="AC85" s="3">
        <v>742.98</v>
      </c>
      <c r="AD85" s="3"/>
      <c r="AE85" s="3"/>
      <c r="AF85" s="3"/>
      <c r="AG85" s="3"/>
      <c r="AH85" s="3">
        <v>1</v>
      </c>
      <c r="AI85" s="3">
        <v>399</v>
      </c>
      <c r="AJ85" s="3">
        <v>2340</v>
      </c>
      <c r="AK85" s="14">
        <v>933660</v>
      </c>
      <c r="AL85" s="3"/>
      <c r="AM85" s="3"/>
      <c r="AN85" s="3"/>
      <c r="AO85" s="3"/>
      <c r="AP85" s="7"/>
      <c r="AQ85" s="7"/>
      <c r="AR85" s="7"/>
      <c r="AS85" s="1"/>
      <c r="AT85" s="1"/>
    </row>
    <row r="86" spans="1:46" x14ac:dyDescent="0.2">
      <c r="A86" s="124" t="s">
        <v>87</v>
      </c>
      <c r="B86" s="14">
        <v>60</v>
      </c>
      <c r="C86" s="14">
        <v>115</v>
      </c>
      <c r="D86" s="14">
        <v>2973</v>
      </c>
      <c r="E86" s="14">
        <v>353788</v>
      </c>
      <c r="F86" s="14">
        <v>55</v>
      </c>
      <c r="G86" s="14">
        <v>140</v>
      </c>
      <c r="H86" s="14">
        <v>2967</v>
      </c>
      <c r="I86" s="14">
        <v>424855</v>
      </c>
      <c r="J86" s="14">
        <v>96</v>
      </c>
      <c r="K86" s="14">
        <v>166</v>
      </c>
      <c r="L86" s="14">
        <v>2805</v>
      </c>
      <c r="M86" s="14">
        <v>481075</v>
      </c>
      <c r="N86" s="14">
        <v>23</v>
      </c>
      <c r="O86" s="14">
        <v>196</v>
      </c>
      <c r="P86" s="14">
        <v>2597</v>
      </c>
      <c r="Q86" s="14">
        <v>525570</v>
      </c>
      <c r="R86" s="14">
        <v>23</v>
      </c>
      <c r="S86" s="14">
        <v>222</v>
      </c>
      <c r="T86" s="14">
        <v>2380</v>
      </c>
      <c r="U86" s="14">
        <v>576242</v>
      </c>
      <c r="V86" s="14">
        <v>22</v>
      </c>
      <c r="W86" s="14">
        <v>273</v>
      </c>
      <c r="X86" s="14">
        <v>2170</v>
      </c>
      <c r="Y86" s="14">
        <v>644980</v>
      </c>
      <c r="Z86" s="14"/>
      <c r="AA86" s="14"/>
      <c r="AB86" s="14"/>
      <c r="AC86" s="14"/>
      <c r="AD86" s="14"/>
      <c r="AE86" s="14"/>
      <c r="AF86" s="14"/>
      <c r="AG86" s="14"/>
      <c r="AH86" s="14">
        <v>1</v>
      </c>
      <c r="AI86" s="14">
        <v>385</v>
      </c>
      <c r="AJ86" s="14">
        <v>2400</v>
      </c>
      <c r="AK86" s="14">
        <v>924702</v>
      </c>
      <c r="AL86" s="14"/>
      <c r="AM86" s="14"/>
      <c r="AN86" s="14"/>
      <c r="AO86" s="14"/>
      <c r="AP86" s="7"/>
      <c r="AQ86" s="7"/>
      <c r="AR86" s="7"/>
      <c r="AS86" s="1"/>
      <c r="AT86" s="1"/>
    </row>
    <row r="87" spans="1:46" x14ac:dyDescent="0.2">
      <c r="A87" s="124" t="s">
        <v>88</v>
      </c>
      <c r="B87" s="14">
        <v>84</v>
      </c>
      <c r="C87" s="14">
        <v>118</v>
      </c>
      <c r="D87" s="14">
        <v>2956</v>
      </c>
      <c r="E87" s="14">
        <v>347488</v>
      </c>
      <c r="F87" s="14">
        <v>76</v>
      </c>
      <c r="G87" s="14">
        <v>139</v>
      </c>
      <c r="H87" s="14">
        <v>2992</v>
      </c>
      <c r="I87" s="14">
        <v>427298</v>
      </c>
      <c r="J87" s="14">
        <v>190</v>
      </c>
      <c r="K87" s="14">
        <v>162</v>
      </c>
      <c r="L87" s="14">
        <v>2886</v>
      </c>
      <c r="M87" s="14">
        <v>473878</v>
      </c>
      <c r="N87" s="14">
        <v>201</v>
      </c>
      <c r="O87" s="14">
        <v>194</v>
      </c>
      <c r="P87" s="14">
        <v>2808</v>
      </c>
      <c r="Q87" s="14">
        <v>556709</v>
      </c>
      <c r="R87" s="14">
        <v>3</v>
      </c>
      <c r="S87" s="14">
        <v>232</v>
      </c>
      <c r="T87" s="14">
        <v>2150</v>
      </c>
      <c r="U87" s="14">
        <v>518767</v>
      </c>
      <c r="V87" s="14"/>
      <c r="W87" s="14"/>
      <c r="X87" s="14"/>
      <c r="Y87" s="14"/>
      <c r="Z87" s="14">
        <v>13</v>
      </c>
      <c r="AA87" s="14">
        <v>289</v>
      </c>
      <c r="AB87" s="14">
        <v>2420</v>
      </c>
      <c r="AC87" s="14">
        <v>714786</v>
      </c>
      <c r="AD87" s="14"/>
      <c r="AE87" s="14"/>
      <c r="AF87" s="14"/>
      <c r="AG87" s="14"/>
      <c r="AH87" s="14">
        <v>2</v>
      </c>
      <c r="AI87" s="14">
        <v>374</v>
      </c>
      <c r="AJ87" s="14">
        <v>2425</v>
      </c>
      <c r="AK87" s="14">
        <v>908375</v>
      </c>
      <c r="AL87" s="14"/>
      <c r="AM87" s="14"/>
      <c r="AN87" s="14"/>
      <c r="AO87" s="14"/>
      <c r="AP87" s="7"/>
      <c r="AQ87" s="7"/>
      <c r="AR87" s="7"/>
      <c r="AS87" s="1"/>
      <c r="AT87" s="1"/>
    </row>
    <row r="88" spans="1:46" x14ac:dyDescent="0.2">
      <c r="A88" s="124" t="s">
        <v>89</v>
      </c>
      <c r="B88" s="14">
        <v>90</v>
      </c>
      <c r="C88" s="14">
        <v>114</v>
      </c>
      <c r="D88" s="14">
        <v>2814</v>
      </c>
      <c r="E88" s="14">
        <v>327246</v>
      </c>
      <c r="F88" s="14">
        <v>108</v>
      </c>
      <c r="G88" s="14">
        <v>140</v>
      </c>
      <c r="H88" s="14">
        <v>2846</v>
      </c>
      <c r="I88" s="14">
        <v>407821</v>
      </c>
      <c r="J88" s="14">
        <v>184</v>
      </c>
      <c r="K88" s="14">
        <v>169</v>
      </c>
      <c r="L88" s="14">
        <v>2721</v>
      </c>
      <c r="M88" s="14">
        <v>476422</v>
      </c>
      <c r="N88" s="14">
        <v>98</v>
      </c>
      <c r="O88" s="14">
        <v>196</v>
      </c>
      <c r="P88" s="14">
        <v>2636</v>
      </c>
      <c r="Q88" s="14">
        <v>535429</v>
      </c>
      <c r="R88" s="14">
        <v>54</v>
      </c>
      <c r="S88" s="14">
        <v>244</v>
      </c>
      <c r="T88" s="14">
        <v>2458</v>
      </c>
      <c r="U88" s="14">
        <v>618733</v>
      </c>
      <c r="V88" s="14">
        <v>9</v>
      </c>
      <c r="W88" s="14">
        <v>257</v>
      </c>
      <c r="X88" s="14">
        <v>2440</v>
      </c>
      <c r="Y88" s="14">
        <v>639582</v>
      </c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7"/>
      <c r="AQ88" s="7"/>
      <c r="AR88" s="7"/>
      <c r="AS88" s="1"/>
      <c r="AT88" s="1"/>
    </row>
    <row r="89" spans="1:46" x14ac:dyDescent="0.2">
      <c r="A89" s="124" t="s">
        <v>90</v>
      </c>
      <c r="B89" s="14">
        <v>66</v>
      </c>
      <c r="C89" s="14">
        <v>111</v>
      </c>
      <c r="D89" s="14">
        <v>2845</v>
      </c>
      <c r="E89" s="14">
        <v>340063</v>
      </c>
      <c r="F89" s="14">
        <v>69</v>
      </c>
      <c r="G89" s="14">
        <v>142</v>
      </c>
      <c r="H89" s="14">
        <v>2844</v>
      </c>
      <c r="I89" s="14">
        <v>409507</v>
      </c>
      <c r="J89" s="14">
        <v>165</v>
      </c>
      <c r="K89" s="14">
        <v>168</v>
      </c>
      <c r="L89" s="14">
        <v>2772</v>
      </c>
      <c r="M89" s="14">
        <v>472904</v>
      </c>
      <c r="N89" s="14">
        <v>207</v>
      </c>
      <c r="O89" s="14">
        <v>200</v>
      </c>
      <c r="P89" s="14">
        <v>2699</v>
      </c>
      <c r="Q89" s="14">
        <v>548039</v>
      </c>
      <c r="R89" s="14">
        <v>36</v>
      </c>
      <c r="S89" s="14">
        <v>236</v>
      </c>
      <c r="T89" s="14">
        <v>2460</v>
      </c>
      <c r="U89" s="14">
        <v>591969</v>
      </c>
      <c r="V89" s="14"/>
      <c r="W89" s="14"/>
      <c r="X89" s="14"/>
      <c r="Y89" s="14"/>
      <c r="Z89" s="14">
        <v>28</v>
      </c>
      <c r="AA89" s="14">
        <v>291</v>
      </c>
      <c r="AB89" s="14">
        <v>2402</v>
      </c>
      <c r="AC89" s="14">
        <v>712011</v>
      </c>
      <c r="AD89" s="14"/>
      <c r="AE89" s="14"/>
      <c r="AF89" s="14"/>
      <c r="AG89" s="14"/>
      <c r="AH89" s="14">
        <v>4</v>
      </c>
      <c r="AI89" s="14">
        <v>381</v>
      </c>
      <c r="AJ89" s="14">
        <v>2467</v>
      </c>
      <c r="AK89" s="14">
        <v>935975</v>
      </c>
      <c r="AL89" s="14"/>
      <c r="AM89" s="14"/>
      <c r="AN89" s="14"/>
      <c r="AO89" s="14"/>
      <c r="AP89" s="7"/>
      <c r="AQ89" s="7"/>
      <c r="AR89" s="7"/>
      <c r="AS89" s="1"/>
      <c r="AT89" s="1"/>
    </row>
    <row r="90" spans="1:46" x14ac:dyDescent="0.2">
      <c r="A90" s="124" t="s">
        <v>91</v>
      </c>
      <c r="B90" s="14">
        <v>54</v>
      </c>
      <c r="C90" s="14">
        <v>112</v>
      </c>
      <c r="D90" s="14">
        <v>2875</v>
      </c>
      <c r="E90" s="14">
        <v>324718</v>
      </c>
      <c r="F90" s="14">
        <v>69</v>
      </c>
      <c r="G90" s="14">
        <v>135</v>
      </c>
      <c r="H90" s="14">
        <v>2843</v>
      </c>
      <c r="I90" s="14">
        <v>397570</v>
      </c>
      <c r="J90" s="14">
        <v>130</v>
      </c>
      <c r="K90" s="14">
        <v>166</v>
      </c>
      <c r="L90" s="14">
        <v>2772</v>
      </c>
      <c r="M90" s="14">
        <v>471747</v>
      </c>
      <c r="N90" s="14">
        <v>180</v>
      </c>
      <c r="O90" s="14">
        <v>195</v>
      </c>
      <c r="P90" s="14">
        <v>2648</v>
      </c>
      <c r="Q90" s="14">
        <v>537015</v>
      </c>
      <c r="R90" s="14">
        <v>18</v>
      </c>
      <c r="S90" s="14">
        <v>237</v>
      </c>
      <c r="T90" s="14">
        <v>2495</v>
      </c>
      <c r="U90" s="14">
        <v>612076</v>
      </c>
      <c r="V90" s="14">
        <v>26</v>
      </c>
      <c r="W90" s="14">
        <v>262</v>
      </c>
      <c r="X90" s="14">
        <v>2420</v>
      </c>
      <c r="Y90" s="14">
        <v>643609</v>
      </c>
      <c r="Z90" s="14">
        <v>20</v>
      </c>
      <c r="AA90" s="14">
        <v>303</v>
      </c>
      <c r="AB90" s="14">
        <v>2460</v>
      </c>
      <c r="AC90" s="14">
        <v>745749</v>
      </c>
      <c r="AD90" s="14"/>
      <c r="AE90" s="14"/>
      <c r="AF90" s="14"/>
      <c r="AG90" s="14"/>
      <c r="AH90" s="14">
        <v>8</v>
      </c>
      <c r="AI90" s="14">
        <v>381</v>
      </c>
      <c r="AJ90" s="14">
        <v>2530</v>
      </c>
      <c r="AK90" s="14">
        <v>937142</v>
      </c>
      <c r="AL90" s="14"/>
      <c r="AM90" s="14"/>
      <c r="AN90" s="14"/>
      <c r="AO90" s="14"/>
      <c r="AP90" s="7"/>
      <c r="AQ90" s="7"/>
      <c r="AR90" s="7"/>
      <c r="AS90" s="1"/>
      <c r="AT90" s="1"/>
    </row>
    <row r="91" spans="1:46" x14ac:dyDescent="0.2">
      <c r="A91" s="124" t="s">
        <v>92</v>
      </c>
      <c r="B91" s="14">
        <v>32</v>
      </c>
      <c r="C91" s="14">
        <v>120</v>
      </c>
      <c r="D91" s="14">
        <v>3080</v>
      </c>
      <c r="E91" s="14">
        <v>369494</v>
      </c>
      <c r="F91" s="14">
        <v>164</v>
      </c>
      <c r="G91" s="14">
        <v>141</v>
      </c>
      <c r="H91" s="14">
        <v>2856</v>
      </c>
      <c r="I91" s="14">
        <v>410508</v>
      </c>
      <c r="J91" s="14">
        <v>195</v>
      </c>
      <c r="K91" s="14">
        <v>165</v>
      </c>
      <c r="L91" s="14">
        <v>2787</v>
      </c>
      <c r="M91" s="14">
        <v>469253</v>
      </c>
      <c r="N91" s="14">
        <v>183</v>
      </c>
      <c r="O91" s="14">
        <v>205</v>
      </c>
      <c r="P91" s="14">
        <v>2781</v>
      </c>
      <c r="Q91" s="14">
        <v>564445</v>
      </c>
      <c r="R91" s="14">
        <v>52</v>
      </c>
      <c r="S91" s="14">
        <v>232</v>
      </c>
      <c r="T91" s="14">
        <v>2655</v>
      </c>
      <c r="U91" s="14">
        <v>617548</v>
      </c>
      <c r="V91" s="14">
        <v>37</v>
      </c>
      <c r="W91" s="14">
        <v>265</v>
      </c>
      <c r="X91" s="14">
        <v>2523</v>
      </c>
      <c r="Y91" s="14">
        <v>678383</v>
      </c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>
        <v>1</v>
      </c>
      <c r="AM91" s="14">
        <v>441</v>
      </c>
      <c r="AN91" s="14">
        <v>2345</v>
      </c>
      <c r="AO91" s="15">
        <v>1014300</v>
      </c>
      <c r="AP91" s="7"/>
      <c r="AQ91" s="7"/>
      <c r="AR91" s="7"/>
      <c r="AS91" s="1"/>
      <c r="AT91" s="1"/>
    </row>
    <row r="92" spans="1:46" x14ac:dyDescent="0.2">
      <c r="A92" s="124" t="s">
        <v>93</v>
      </c>
      <c r="B92" s="14">
        <v>39</v>
      </c>
      <c r="C92" s="14">
        <v>116</v>
      </c>
      <c r="D92" s="14">
        <v>2756</v>
      </c>
      <c r="E92" s="14">
        <v>342451</v>
      </c>
      <c r="F92" s="14">
        <v>34</v>
      </c>
      <c r="G92" s="14">
        <v>142</v>
      </c>
      <c r="H92" s="14">
        <v>2825</v>
      </c>
      <c r="I92" s="14">
        <v>405369</v>
      </c>
      <c r="J92" s="14">
        <v>91</v>
      </c>
      <c r="K92" s="14">
        <v>160</v>
      </c>
      <c r="L92" s="14">
        <v>2905</v>
      </c>
      <c r="M92" s="14">
        <v>461680</v>
      </c>
      <c r="N92" s="14">
        <v>97</v>
      </c>
      <c r="O92" s="14">
        <v>198</v>
      </c>
      <c r="P92" s="14">
        <v>2647</v>
      </c>
      <c r="Q92" s="14">
        <v>543295</v>
      </c>
      <c r="R92" s="14">
        <v>21</v>
      </c>
      <c r="S92" s="14">
        <v>238</v>
      </c>
      <c r="T92" s="14">
        <v>2540</v>
      </c>
      <c r="U92" s="14">
        <v>621587</v>
      </c>
      <c r="V92" s="14">
        <v>80</v>
      </c>
      <c r="W92" s="14">
        <v>256</v>
      </c>
      <c r="X92" s="14">
        <v>2593</v>
      </c>
      <c r="Y92" s="14">
        <v>671184</v>
      </c>
      <c r="Z92" s="14">
        <v>2</v>
      </c>
      <c r="AA92" s="14">
        <v>284</v>
      </c>
      <c r="AB92" s="14">
        <v>2640</v>
      </c>
      <c r="AC92" s="14">
        <v>751080</v>
      </c>
      <c r="AD92" s="14"/>
      <c r="AE92" s="14"/>
      <c r="AF92" s="14"/>
      <c r="AG92" s="14"/>
      <c r="AH92" s="14">
        <v>3</v>
      </c>
      <c r="AI92" s="14">
        <v>374</v>
      </c>
      <c r="AJ92" s="14">
        <v>2390</v>
      </c>
      <c r="AK92" s="14">
        <v>891267</v>
      </c>
      <c r="AL92" s="14"/>
      <c r="AM92" s="14"/>
      <c r="AN92" s="14"/>
      <c r="AO92" s="14"/>
      <c r="AP92" s="7"/>
      <c r="AQ92" s="7"/>
      <c r="AR92" s="7"/>
      <c r="AS92" s="1"/>
      <c r="AT92" s="1"/>
    </row>
    <row r="93" spans="1:46" x14ac:dyDescent="0.2">
      <c r="A93" s="124" t="s">
        <v>94</v>
      </c>
      <c r="B93" s="14">
        <v>54</v>
      </c>
      <c r="C93" s="14">
        <v>111</v>
      </c>
      <c r="D93" s="14">
        <v>2891</v>
      </c>
      <c r="E93" s="14">
        <v>344374</v>
      </c>
      <c r="F93" s="14">
        <v>50</v>
      </c>
      <c r="G93" s="14">
        <v>142</v>
      </c>
      <c r="H93" s="14">
        <v>3058</v>
      </c>
      <c r="I93" s="14">
        <v>433003</v>
      </c>
      <c r="J93" s="14">
        <v>57</v>
      </c>
      <c r="K93" s="14">
        <v>165</v>
      </c>
      <c r="L93" s="14">
        <v>2908</v>
      </c>
      <c r="M93" s="14">
        <v>485408</v>
      </c>
      <c r="N93" s="14">
        <v>123</v>
      </c>
      <c r="O93" s="14">
        <v>195</v>
      </c>
      <c r="P93" s="14">
        <v>2758</v>
      </c>
      <c r="Q93" s="14">
        <v>536387</v>
      </c>
      <c r="R93" s="14">
        <v>61</v>
      </c>
      <c r="S93" s="14">
        <v>238</v>
      </c>
      <c r="T93" s="14">
        <v>2647</v>
      </c>
      <c r="U93" s="14">
        <v>629640</v>
      </c>
      <c r="V93" s="14">
        <v>1</v>
      </c>
      <c r="W93" s="14">
        <v>261</v>
      </c>
      <c r="X93" s="14">
        <v>1700</v>
      </c>
      <c r="Y93" s="14">
        <v>443700</v>
      </c>
      <c r="Z93" s="14"/>
      <c r="AA93" s="14"/>
      <c r="AB93" s="14"/>
      <c r="AC93" s="14"/>
      <c r="AD93" s="14"/>
      <c r="AE93" s="14"/>
      <c r="AF93" s="14"/>
      <c r="AG93" s="14"/>
      <c r="AH93" s="14">
        <v>2</v>
      </c>
      <c r="AI93" s="14">
        <v>382</v>
      </c>
      <c r="AJ93" s="14">
        <v>2450</v>
      </c>
      <c r="AK93" s="14">
        <v>935300</v>
      </c>
      <c r="AL93" s="14"/>
      <c r="AM93" s="14"/>
      <c r="AN93" s="14"/>
      <c r="AO93" s="14"/>
      <c r="AP93" s="7"/>
      <c r="AQ93" s="7"/>
      <c r="AR93" s="7"/>
      <c r="AS93" s="1"/>
      <c r="AT93" s="1"/>
    </row>
    <row r="94" spans="1:46" x14ac:dyDescent="0.2">
      <c r="A94" s="124" t="s">
        <v>95</v>
      </c>
      <c r="B94" s="14">
        <v>41</v>
      </c>
      <c r="C94" s="14">
        <v>112</v>
      </c>
      <c r="D94" s="14">
        <v>2595</v>
      </c>
      <c r="E94" s="14">
        <v>324351</v>
      </c>
      <c r="F94" s="14">
        <v>98</v>
      </c>
      <c r="G94" s="14">
        <v>144</v>
      </c>
      <c r="H94" s="14">
        <v>2900</v>
      </c>
      <c r="I94" s="14">
        <v>427579</v>
      </c>
      <c r="J94" s="14">
        <v>106</v>
      </c>
      <c r="K94" s="14">
        <v>165</v>
      </c>
      <c r="L94" s="14">
        <v>2818</v>
      </c>
      <c r="M94" s="14">
        <v>472820</v>
      </c>
      <c r="N94" s="14">
        <v>80</v>
      </c>
      <c r="O94" s="14">
        <v>203</v>
      </c>
      <c r="P94" s="14">
        <v>2781</v>
      </c>
      <c r="Q94" s="14">
        <v>566849</v>
      </c>
      <c r="R94" s="14">
        <v>83</v>
      </c>
      <c r="S94" s="14">
        <v>229</v>
      </c>
      <c r="T94" s="14">
        <v>2596</v>
      </c>
      <c r="U94" s="14">
        <v>610960</v>
      </c>
      <c r="V94" s="14">
        <v>68</v>
      </c>
      <c r="W94" s="14">
        <v>264</v>
      </c>
      <c r="X94" s="14">
        <v>2516</v>
      </c>
      <c r="Y94" s="14">
        <v>681082</v>
      </c>
      <c r="Z94" s="14">
        <v>10</v>
      </c>
      <c r="AA94" s="14">
        <v>282</v>
      </c>
      <c r="AB94" s="14">
        <v>2330</v>
      </c>
      <c r="AC94" s="14">
        <v>709926</v>
      </c>
      <c r="AD94" s="14"/>
      <c r="AE94" s="14"/>
      <c r="AF94" s="14"/>
      <c r="AG94" s="14"/>
      <c r="AH94" s="14">
        <v>1</v>
      </c>
      <c r="AI94" s="14">
        <v>373</v>
      </c>
      <c r="AJ94" s="14">
        <v>2300</v>
      </c>
      <c r="AK94" s="14">
        <v>857923</v>
      </c>
      <c r="AL94" s="14"/>
      <c r="AM94" s="14"/>
      <c r="AN94" s="14"/>
      <c r="AO94" s="14"/>
      <c r="AP94" s="7"/>
      <c r="AQ94" s="7"/>
      <c r="AR94" s="7"/>
      <c r="AS94" s="1"/>
      <c r="AT94" s="1"/>
    </row>
    <row r="95" spans="1:46" x14ac:dyDescent="0.2">
      <c r="A95" s="124" t="s">
        <v>96</v>
      </c>
      <c r="B95" s="14">
        <v>50</v>
      </c>
      <c r="C95" s="14">
        <v>111</v>
      </c>
      <c r="D95" s="14">
        <v>3194</v>
      </c>
      <c r="E95" s="14">
        <v>348011</v>
      </c>
      <c r="F95" s="14">
        <v>78</v>
      </c>
      <c r="G95" s="14">
        <v>141</v>
      </c>
      <c r="H95" s="14">
        <v>2873</v>
      </c>
      <c r="I95" s="14">
        <v>403421</v>
      </c>
      <c r="J95" s="14">
        <v>87</v>
      </c>
      <c r="K95" s="14">
        <v>161</v>
      </c>
      <c r="L95" s="14">
        <v>2895</v>
      </c>
      <c r="M95" s="14">
        <v>474786</v>
      </c>
      <c r="N95" s="14">
        <v>76</v>
      </c>
      <c r="O95" s="14">
        <v>208</v>
      </c>
      <c r="P95" s="14">
        <v>2697</v>
      </c>
      <c r="Q95" s="14">
        <v>573649</v>
      </c>
      <c r="R95" s="14">
        <v>5</v>
      </c>
      <c r="S95" s="14">
        <v>242</v>
      </c>
      <c r="T95" s="14">
        <v>2685</v>
      </c>
      <c r="U95" s="14">
        <v>656108</v>
      </c>
      <c r="V95" s="14">
        <v>13</v>
      </c>
      <c r="W95" s="14">
        <v>259</v>
      </c>
      <c r="X95" s="14">
        <v>2603</v>
      </c>
      <c r="Y95" s="14">
        <v>664225</v>
      </c>
      <c r="Z95" s="14">
        <v>2</v>
      </c>
      <c r="AA95" s="14">
        <v>290</v>
      </c>
      <c r="AB95" s="14">
        <v>2700</v>
      </c>
      <c r="AC95" s="14">
        <v>783006</v>
      </c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7"/>
      <c r="AQ95" s="7"/>
      <c r="AR95" s="7"/>
      <c r="AS95" s="1"/>
      <c r="AT95" s="1"/>
    </row>
    <row r="96" spans="1:46" x14ac:dyDescent="0.2">
      <c r="A96" s="124" t="s">
        <v>97</v>
      </c>
      <c r="B96" s="14">
        <v>57</v>
      </c>
      <c r="C96" s="14">
        <v>117</v>
      </c>
      <c r="D96" s="14">
        <v>3006</v>
      </c>
      <c r="E96" s="14">
        <v>351472</v>
      </c>
      <c r="F96" s="14">
        <v>71</v>
      </c>
      <c r="G96" s="14">
        <v>140</v>
      </c>
      <c r="H96" s="14">
        <v>3012</v>
      </c>
      <c r="I96" s="14">
        <v>426655</v>
      </c>
      <c r="J96" s="14">
        <v>93</v>
      </c>
      <c r="K96" s="14">
        <v>168</v>
      </c>
      <c r="L96" s="14">
        <v>2850</v>
      </c>
      <c r="M96" s="14">
        <v>481848</v>
      </c>
      <c r="N96" s="14">
        <v>122</v>
      </c>
      <c r="O96" s="14">
        <v>199</v>
      </c>
      <c r="P96" s="14">
        <v>2699</v>
      </c>
      <c r="Q96" s="14">
        <v>551152</v>
      </c>
      <c r="R96" s="14">
        <v>32</v>
      </c>
      <c r="S96" s="14">
        <v>229</v>
      </c>
      <c r="T96" s="14">
        <v>2602</v>
      </c>
      <c r="U96" s="14">
        <v>617034</v>
      </c>
      <c r="V96" s="14">
        <v>36</v>
      </c>
      <c r="W96" s="14">
        <v>260</v>
      </c>
      <c r="X96" s="14">
        <v>2460</v>
      </c>
      <c r="Y96" s="14">
        <v>675454</v>
      </c>
      <c r="Z96" s="14">
        <v>16</v>
      </c>
      <c r="AA96" s="14">
        <v>291</v>
      </c>
      <c r="AB96" s="14">
        <v>2420</v>
      </c>
      <c r="AC96" s="14">
        <v>732799</v>
      </c>
      <c r="AD96" s="14"/>
      <c r="AE96" s="14"/>
      <c r="AF96" s="14"/>
      <c r="AG96" s="14"/>
      <c r="AH96" s="14">
        <v>4</v>
      </c>
      <c r="AI96" s="14">
        <v>385</v>
      </c>
      <c r="AJ96" s="14">
        <f>AK96/AI96</f>
        <v>3000</v>
      </c>
      <c r="AK96" s="15">
        <v>1155000</v>
      </c>
      <c r="AL96" s="14"/>
      <c r="AM96" s="14"/>
      <c r="AN96" s="14"/>
      <c r="AO96" s="14"/>
      <c r="AP96" s="7"/>
      <c r="AQ96" s="7"/>
      <c r="AR96" s="7"/>
      <c r="AS96" s="1"/>
      <c r="AT96" s="1"/>
    </row>
    <row r="97" spans="1:46" x14ac:dyDescent="0.2">
      <c r="A97" s="124" t="s">
        <v>98</v>
      </c>
      <c r="B97" s="14">
        <v>9</v>
      </c>
      <c r="C97" s="14">
        <v>115</v>
      </c>
      <c r="D97" s="14">
        <v>3000</v>
      </c>
      <c r="E97" s="14">
        <v>345667</v>
      </c>
      <c r="F97" s="14">
        <v>49</v>
      </c>
      <c r="G97" s="14">
        <v>139</v>
      </c>
      <c r="H97" s="14">
        <v>2288</v>
      </c>
      <c r="I97" s="14">
        <v>320387</v>
      </c>
      <c r="J97" s="14">
        <v>5</v>
      </c>
      <c r="K97" s="14">
        <v>152</v>
      </c>
      <c r="L97" s="14">
        <v>2200</v>
      </c>
      <c r="M97" s="14">
        <v>333520</v>
      </c>
      <c r="N97" s="14">
        <v>48</v>
      </c>
      <c r="O97" s="14">
        <v>204</v>
      </c>
      <c r="P97" s="14">
        <v>2368</v>
      </c>
      <c r="Q97" s="14">
        <v>507792</v>
      </c>
      <c r="R97" s="14">
        <v>28</v>
      </c>
      <c r="S97" s="14">
        <v>241</v>
      </c>
      <c r="T97" s="14">
        <v>2194</v>
      </c>
      <c r="U97" s="14">
        <v>526923</v>
      </c>
      <c r="V97" s="14">
        <v>25</v>
      </c>
      <c r="W97" s="14">
        <v>261</v>
      </c>
      <c r="X97" s="14">
        <v>2168</v>
      </c>
      <c r="Y97" s="14">
        <v>559753</v>
      </c>
      <c r="Z97" s="14">
        <v>12</v>
      </c>
      <c r="AA97" s="14">
        <v>294</v>
      </c>
      <c r="AB97" s="14">
        <v>2263</v>
      </c>
      <c r="AC97" s="14">
        <v>685389</v>
      </c>
      <c r="AD97" s="14">
        <v>4</v>
      </c>
      <c r="AE97" s="14">
        <v>332</v>
      </c>
      <c r="AF97" s="14">
        <v>2220</v>
      </c>
      <c r="AG97" s="14">
        <v>725710</v>
      </c>
      <c r="AH97" s="14"/>
      <c r="AI97" s="14"/>
      <c r="AJ97" s="14"/>
      <c r="AK97" s="14"/>
      <c r="AL97" s="14"/>
      <c r="AM97" s="14"/>
      <c r="AN97" s="14"/>
      <c r="AO97" s="14"/>
      <c r="AP97" s="7"/>
      <c r="AQ97" s="7"/>
      <c r="AR97" s="7"/>
      <c r="AS97" s="1"/>
      <c r="AT97" s="1"/>
    </row>
    <row r="98" spans="1:46" x14ac:dyDescent="0.2">
      <c r="A98" s="127" t="s">
        <v>99</v>
      </c>
      <c r="B98" s="14">
        <v>68</v>
      </c>
      <c r="C98" s="14">
        <v>111</v>
      </c>
      <c r="D98" s="14">
        <v>2427</v>
      </c>
      <c r="E98" s="14">
        <v>290080</v>
      </c>
      <c r="F98" s="14">
        <v>47</v>
      </c>
      <c r="G98" s="14">
        <v>137</v>
      </c>
      <c r="H98" s="14">
        <v>2621</v>
      </c>
      <c r="I98" s="14">
        <v>357143</v>
      </c>
      <c r="J98" s="14">
        <v>137</v>
      </c>
      <c r="K98" s="14">
        <v>164</v>
      </c>
      <c r="L98" s="14">
        <v>2699</v>
      </c>
      <c r="M98" s="14">
        <v>448987</v>
      </c>
      <c r="N98" s="14">
        <v>112</v>
      </c>
      <c r="O98" s="14">
        <v>191</v>
      </c>
      <c r="P98" s="14">
        <v>2628</v>
      </c>
      <c r="Q98" s="14">
        <v>520701</v>
      </c>
      <c r="R98" s="14">
        <v>36</v>
      </c>
      <c r="S98" s="14">
        <v>240</v>
      </c>
      <c r="T98" s="14">
        <v>2548</v>
      </c>
      <c r="U98" s="14">
        <v>618685</v>
      </c>
      <c r="V98" s="14">
        <v>3</v>
      </c>
      <c r="W98" s="14">
        <v>266</v>
      </c>
      <c r="X98" s="14">
        <v>2560</v>
      </c>
      <c r="Y98" s="14">
        <v>680107</v>
      </c>
      <c r="Z98" s="14">
        <v>3</v>
      </c>
      <c r="AA98" s="14">
        <v>283</v>
      </c>
      <c r="AB98" s="14">
        <v>2590</v>
      </c>
      <c r="AC98" s="14">
        <v>725480</v>
      </c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3"/>
      <c r="AQ98" s="3" t="s">
        <v>101</v>
      </c>
      <c r="AR98" s="7"/>
      <c r="AS98" s="7"/>
      <c r="AT98" s="7"/>
    </row>
    <row r="99" spans="1:46" x14ac:dyDescent="0.2">
      <c r="A99" s="123" t="s">
        <v>123</v>
      </c>
      <c r="B99" s="27">
        <v>57</v>
      </c>
      <c r="C99" s="17">
        <v>120</v>
      </c>
      <c r="D99" s="17">
        <v>2418</v>
      </c>
      <c r="E99" s="17">
        <v>290851</v>
      </c>
      <c r="F99" s="26">
        <v>93</v>
      </c>
      <c r="G99" s="17">
        <v>140</v>
      </c>
      <c r="H99" s="17">
        <v>2538</v>
      </c>
      <c r="I99" s="17">
        <v>348083</v>
      </c>
      <c r="J99" s="26">
        <v>220</v>
      </c>
      <c r="K99" s="17">
        <v>166</v>
      </c>
      <c r="L99" s="17">
        <v>2610</v>
      </c>
      <c r="M99" s="17">
        <v>436107</v>
      </c>
      <c r="N99" s="26">
        <v>482</v>
      </c>
      <c r="O99" s="17">
        <v>196</v>
      </c>
      <c r="P99" s="17">
        <v>2501</v>
      </c>
      <c r="Q99" s="17">
        <v>519382</v>
      </c>
      <c r="R99" s="18">
        <v>237</v>
      </c>
      <c r="S99" s="17">
        <v>233</v>
      </c>
      <c r="T99" s="17">
        <v>2521</v>
      </c>
      <c r="U99" s="17">
        <v>589153</v>
      </c>
      <c r="V99" s="26">
        <v>106</v>
      </c>
      <c r="W99" s="17">
        <v>267</v>
      </c>
      <c r="X99" s="17">
        <v>2339</v>
      </c>
      <c r="Y99" s="17">
        <v>650214</v>
      </c>
      <c r="Z99" s="26">
        <v>98</v>
      </c>
      <c r="AA99" s="17">
        <v>294</v>
      </c>
      <c r="AB99" s="17">
        <v>2443</v>
      </c>
      <c r="AC99" s="17">
        <v>739465</v>
      </c>
      <c r="AD99" s="26">
        <v>35</v>
      </c>
      <c r="AE99" s="17">
        <v>335</v>
      </c>
      <c r="AF99" s="17">
        <v>2405</v>
      </c>
      <c r="AG99" s="17">
        <v>847452</v>
      </c>
      <c r="AH99" s="26">
        <v>24</v>
      </c>
      <c r="AI99" s="17">
        <v>368</v>
      </c>
      <c r="AJ99" s="17">
        <v>2397</v>
      </c>
      <c r="AK99" s="17">
        <v>906787</v>
      </c>
      <c r="AL99" s="26">
        <v>10</v>
      </c>
      <c r="AM99" s="17">
        <v>503</v>
      </c>
      <c r="AN99" s="17">
        <v>2458</v>
      </c>
      <c r="AO99" s="17">
        <v>1224454</v>
      </c>
      <c r="AP99" s="7"/>
      <c r="AQ99" s="7"/>
      <c r="AR99" s="7"/>
      <c r="AS99" s="1"/>
      <c r="AT99" s="1"/>
    </row>
    <row r="100" spans="1:46" x14ac:dyDescent="0.2">
      <c r="A100" s="123" t="s">
        <v>124</v>
      </c>
      <c r="B100" s="27">
        <v>181</v>
      </c>
      <c r="C100" s="17">
        <v>118</v>
      </c>
      <c r="D100" s="17">
        <v>2419</v>
      </c>
      <c r="E100" s="17">
        <v>309042</v>
      </c>
      <c r="F100" s="26">
        <v>153</v>
      </c>
      <c r="G100" s="17">
        <v>136</v>
      </c>
      <c r="H100" s="17">
        <v>2555</v>
      </c>
      <c r="I100" s="17">
        <v>348903</v>
      </c>
      <c r="J100" s="26">
        <v>321</v>
      </c>
      <c r="K100" s="17">
        <v>167</v>
      </c>
      <c r="L100" s="17">
        <v>2582</v>
      </c>
      <c r="M100" s="17">
        <v>442055</v>
      </c>
      <c r="N100" s="26">
        <v>303</v>
      </c>
      <c r="O100" s="17">
        <v>200</v>
      </c>
      <c r="P100" s="17">
        <v>2561</v>
      </c>
      <c r="Q100" s="17">
        <v>530999</v>
      </c>
      <c r="R100" s="18">
        <v>215</v>
      </c>
      <c r="S100" s="17">
        <v>232</v>
      </c>
      <c r="T100" s="17">
        <v>2462</v>
      </c>
      <c r="U100" s="17">
        <v>589049</v>
      </c>
      <c r="V100" s="26">
        <v>125</v>
      </c>
      <c r="W100" s="17">
        <v>267</v>
      </c>
      <c r="X100" s="17">
        <v>2448</v>
      </c>
      <c r="Y100" s="17">
        <v>681974</v>
      </c>
      <c r="Z100" s="26">
        <v>258</v>
      </c>
      <c r="AA100" s="17">
        <v>299</v>
      </c>
      <c r="AB100" s="17">
        <v>2537</v>
      </c>
      <c r="AC100" s="17">
        <v>760013</v>
      </c>
      <c r="AD100" s="26">
        <v>28</v>
      </c>
      <c r="AE100" s="17">
        <v>345</v>
      </c>
      <c r="AF100" s="17">
        <v>2188</v>
      </c>
      <c r="AG100" s="17">
        <v>787611</v>
      </c>
      <c r="AH100" s="26">
        <v>16</v>
      </c>
      <c r="AI100" s="17">
        <v>371</v>
      </c>
      <c r="AJ100" s="17">
        <v>2480</v>
      </c>
      <c r="AK100" s="17">
        <v>920700</v>
      </c>
      <c r="AL100" s="26">
        <v>13</v>
      </c>
      <c r="AM100" s="17">
        <v>446</v>
      </c>
      <c r="AN100" s="17">
        <v>2410</v>
      </c>
      <c r="AO100" s="17">
        <v>1087983</v>
      </c>
      <c r="AP100" s="7"/>
      <c r="AQ100" s="7"/>
      <c r="AR100" s="7"/>
      <c r="AS100" s="1"/>
      <c r="AT100" s="1"/>
    </row>
    <row r="101" spans="1:46" x14ac:dyDescent="0.2">
      <c r="A101" s="123" t="s">
        <v>125</v>
      </c>
      <c r="B101" s="27">
        <v>121</v>
      </c>
      <c r="C101" s="17">
        <v>110</v>
      </c>
      <c r="D101" s="17">
        <v>2513</v>
      </c>
      <c r="E101" s="17">
        <v>284030</v>
      </c>
      <c r="F101" s="26">
        <v>127</v>
      </c>
      <c r="G101" s="17">
        <v>138</v>
      </c>
      <c r="H101" s="17">
        <v>2565</v>
      </c>
      <c r="I101" s="17">
        <v>377756</v>
      </c>
      <c r="J101" s="26">
        <v>466</v>
      </c>
      <c r="K101" s="17">
        <v>164</v>
      </c>
      <c r="L101" s="17">
        <v>2585</v>
      </c>
      <c r="M101" s="17">
        <v>428798</v>
      </c>
      <c r="N101" s="26">
        <v>271</v>
      </c>
      <c r="O101" s="17">
        <v>198</v>
      </c>
      <c r="P101" s="17">
        <v>2507</v>
      </c>
      <c r="Q101" s="17">
        <v>506480</v>
      </c>
      <c r="R101" s="18">
        <v>267</v>
      </c>
      <c r="S101" s="17">
        <v>231</v>
      </c>
      <c r="T101" s="17">
        <v>2556</v>
      </c>
      <c r="U101" s="17">
        <v>594355</v>
      </c>
      <c r="V101" s="26">
        <v>63</v>
      </c>
      <c r="W101" s="17">
        <v>270</v>
      </c>
      <c r="X101" s="17">
        <v>2360</v>
      </c>
      <c r="Y101" s="17">
        <v>650338</v>
      </c>
      <c r="Z101" s="26">
        <v>40</v>
      </c>
      <c r="AA101" s="17">
        <v>292</v>
      </c>
      <c r="AB101" s="17">
        <v>2408</v>
      </c>
      <c r="AC101" s="17">
        <v>707920</v>
      </c>
      <c r="AD101" s="26">
        <v>35</v>
      </c>
      <c r="AE101" s="17">
        <v>347</v>
      </c>
      <c r="AF101" s="17">
        <v>2343</v>
      </c>
      <c r="AG101" s="17">
        <v>886149</v>
      </c>
      <c r="AH101" s="26">
        <v>33</v>
      </c>
      <c r="AI101" s="17">
        <v>376</v>
      </c>
      <c r="AJ101" s="17">
        <v>2360</v>
      </c>
      <c r="AK101" s="17">
        <v>937764</v>
      </c>
      <c r="AL101" s="26">
        <v>1</v>
      </c>
      <c r="AM101" s="17">
        <v>410</v>
      </c>
      <c r="AN101" s="17">
        <v>2360</v>
      </c>
      <c r="AO101" s="17">
        <v>967600</v>
      </c>
      <c r="AP101" s="7"/>
      <c r="AQ101" s="7"/>
      <c r="AR101" s="7"/>
      <c r="AS101" s="1"/>
      <c r="AT101" s="1"/>
    </row>
    <row r="102" spans="1:46" x14ac:dyDescent="0.2">
      <c r="A102" s="123" t="s">
        <v>126</v>
      </c>
      <c r="B102" s="27">
        <v>100</v>
      </c>
      <c r="C102" s="17">
        <v>114</v>
      </c>
      <c r="D102" s="17">
        <v>2485</v>
      </c>
      <c r="E102" s="17">
        <v>282864</v>
      </c>
      <c r="F102" s="26">
        <v>177</v>
      </c>
      <c r="G102" s="17">
        <v>139</v>
      </c>
      <c r="H102" s="17">
        <v>2641</v>
      </c>
      <c r="I102" s="17">
        <v>381063</v>
      </c>
      <c r="J102" s="26">
        <v>261</v>
      </c>
      <c r="K102" s="17">
        <v>166</v>
      </c>
      <c r="L102" s="17">
        <v>2582</v>
      </c>
      <c r="M102" s="17">
        <v>434808</v>
      </c>
      <c r="N102" s="26">
        <v>412</v>
      </c>
      <c r="O102" s="17">
        <v>199</v>
      </c>
      <c r="P102" s="17">
        <v>2571</v>
      </c>
      <c r="Q102" s="17">
        <v>527292</v>
      </c>
      <c r="R102" s="18">
        <v>304</v>
      </c>
      <c r="S102" s="17">
        <v>233</v>
      </c>
      <c r="T102" s="17">
        <v>2577</v>
      </c>
      <c r="U102" s="17">
        <v>606103</v>
      </c>
      <c r="V102" s="26">
        <v>99</v>
      </c>
      <c r="W102" s="17">
        <v>263</v>
      </c>
      <c r="X102" s="17">
        <v>2579</v>
      </c>
      <c r="Y102" s="17">
        <v>688790</v>
      </c>
      <c r="Z102" s="26">
        <v>63</v>
      </c>
      <c r="AA102" s="17">
        <v>288</v>
      </c>
      <c r="AB102" s="17">
        <v>2509</v>
      </c>
      <c r="AC102" s="17">
        <v>741876</v>
      </c>
      <c r="AD102" s="26">
        <v>58</v>
      </c>
      <c r="AE102" s="17">
        <v>336</v>
      </c>
      <c r="AF102" s="17">
        <v>2578</v>
      </c>
      <c r="AG102" s="17">
        <v>883734</v>
      </c>
      <c r="AH102" s="26">
        <v>22</v>
      </c>
      <c r="AI102" s="17">
        <v>373</v>
      </c>
      <c r="AJ102" s="17">
        <v>2510</v>
      </c>
      <c r="AK102" s="17">
        <v>955607</v>
      </c>
      <c r="AL102" s="26">
        <v>32</v>
      </c>
      <c r="AM102" s="17">
        <v>419</v>
      </c>
      <c r="AN102" s="17">
        <v>2525</v>
      </c>
      <c r="AO102" s="17">
        <v>1062030</v>
      </c>
      <c r="AP102" s="7"/>
      <c r="AQ102" s="7"/>
      <c r="AR102" s="7"/>
      <c r="AS102" s="1"/>
      <c r="AT102" s="1"/>
    </row>
    <row r="103" spans="1:46" x14ac:dyDescent="0.2">
      <c r="A103" s="128" t="s">
        <v>100</v>
      </c>
      <c r="B103" s="19">
        <v>35</v>
      </c>
      <c r="C103" s="20">
        <v>115</v>
      </c>
      <c r="D103" s="19">
        <v>3714</v>
      </c>
      <c r="E103" s="20">
        <v>418896</v>
      </c>
      <c r="F103" s="19">
        <v>23</v>
      </c>
      <c r="G103" s="20">
        <v>136</v>
      </c>
      <c r="H103" s="19">
        <v>3550</v>
      </c>
      <c r="I103" s="20">
        <v>487298</v>
      </c>
      <c r="J103" s="19">
        <v>74</v>
      </c>
      <c r="K103" s="20">
        <v>164</v>
      </c>
      <c r="L103" s="19">
        <v>3450</v>
      </c>
      <c r="M103" s="20">
        <v>592097</v>
      </c>
      <c r="N103" s="19">
        <v>48</v>
      </c>
      <c r="O103" s="20">
        <v>192</v>
      </c>
      <c r="P103" s="19">
        <v>3425</v>
      </c>
      <c r="Q103" s="20">
        <v>656531</v>
      </c>
      <c r="R103" s="19">
        <v>2</v>
      </c>
      <c r="S103" s="20">
        <v>224</v>
      </c>
      <c r="T103" s="19">
        <v>3350</v>
      </c>
      <c r="U103" s="20">
        <v>750400</v>
      </c>
      <c r="V103" s="19">
        <v>21</v>
      </c>
      <c r="W103" s="20">
        <v>250</v>
      </c>
      <c r="X103" s="19">
        <v>3200</v>
      </c>
      <c r="Y103" s="20">
        <v>801371</v>
      </c>
      <c r="Z103" s="20"/>
      <c r="AA103" s="20"/>
      <c r="AB103" s="20"/>
      <c r="AC103" s="20"/>
      <c r="AD103" s="19"/>
      <c r="AE103" s="20"/>
      <c r="AF103" s="19"/>
      <c r="AG103" s="20"/>
      <c r="AH103" s="19">
        <v>8</v>
      </c>
      <c r="AI103" s="20">
        <v>385</v>
      </c>
      <c r="AJ103" s="19">
        <v>3450</v>
      </c>
      <c r="AK103" s="20">
        <v>1327050</v>
      </c>
      <c r="AL103" s="20"/>
      <c r="AM103" s="20"/>
      <c r="AN103" s="20"/>
      <c r="AO103" s="20"/>
      <c r="AP103" s="11"/>
      <c r="AQ103" s="11"/>
      <c r="AR103" s="11"/>
      <c r="AS103" s="1"/>
    </row>
    <row r="104" spans="1:46" x14ac:dyDescent="0.2">
      <c r="A104" s="128" t="s">
        <v>102</v>
      </c>
      <c r="B104" s="19">
        <v>62</v>
      </c>
      <c r="C104" s="20">
        <v>107</v>
      </c>
      <c r="D104" s="19">
        <v>3300</v>
      </c>
      <c r="E104" s="20">
        <v>351764</v>
      </c>
      <c r="F104" s="19">
        <v>23</v>
      </c>
      <c r="G104" s="20">
        <v>145</v>
      </c>
      <c r="H104" s="19">
        <v>3562</v>
      </c>
      <c r="I104" s="20">
        <v>519252</v>
      </c>
      <c r="J104" s="19">
        <v>39</v>
      </c>
      <c r="K104" s="20">
        <v>157</v>
      </c>
      <c r="L104" s="19">
        <v>3467</v>
      </c>
      <c r="M104" s="20">
        <v>559327</v>
      </c>
      <c r="N104" s="19">
        <v>246</v>
      </c>
      <c r="O104" s="20">
        <v>206</v>
      </c>
      <c r="P104" s="19">
        <v>3416</v>
      </c>
      <c r="Q104" s="20">
        <v>725565</v>
      </c>
      <c r="R104" s="19">
        <v>211</v>
      </c>
      <c r="S104" s="20">
        <v>230</v>
      </c>
      <c r="T104" s="19">
        <v>3429</v>
      </c>
      <c r="U104" s="20">
        <v>802398</v>
      </c>
      <c r="V104" s="19">
        <v>46</v>
      </c>
      <c r="W104" s="20">
        <v>253</v>
      </c>
      <c r="X104" s="19">
        <v>3460</v>
      </c>
      <c r="Y104" s="20">
        <v>898768</v>
      </c>
      <c r="Z104" s="19">
        <v>8</v>
      </c>
      <c r="AA104" s="20">
        <v>292</v>
      </c>
      <c r="AB104" s="19">
        <v>3350</v>
      </c>
      <c r="AC104" s="20">
        <v>978200</v>
      </c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11"/>
      <c r="AQ104" s="11"/>
      <c r="AR104" s="11"/>
      <c r="AS104" s="1"/>
      <c r="AT104" s="1"/>
    </row>
    <row r="105" spans="1:46" x14ac:dyDescent="0.2">
      <c r="A105" s="128" t="s">
        <v>103</v>
      </c>
      <c r="B105" s="19">
        <v>43</v>
      </c>
      <c r="C105" s="20">
        <v>117</v>
      </c>
      <c r="D105" s="19">
        <v>3595</v>
      </c>
      <c r="E105" s="20">
        <v>420417</v>
      </c>
      <c r="F105" s="19">
        <v>58</v>
      </c>
      <c r="G105" s="20">
        <v>141</v>
      </c>
      <c r="H105" s="19">
        <v>3370</v>
      </c>
      <c r="I105" s="20">
        <v>507922</v>
      </c>
      <c r="J105" s="19">
        <v>90</v>
      </c>
      <c r="K105" s="20">
        <v>164</v>
      </c>
      <c r="L105" s="19">
        <v>3341</v>
      </c>
      <c r="M105" s="20">
        <v>573697</v>
      </c>
      <c r="N105" s="19">
        <v>108</v>
      </c>
      <c r="O105" s="20">
        <v>199</v>
      </c>
      <c r="P105" s="19">
        <v>3438</v>
      </c>
      <c r="Q105" s="20">
        <v>683762</v>
      </c>
      <c r="R105" s="19">
        <v>53</v>
      </c>
      <c r="S105" s="20">
        <v>230</v>
      </c>
      <c r="T105" s="19">
        <v>3296</v>
      </c>
      <c r="U105" s="20">
        <v>753388</v>
      </c>
      <c r="V105" s="20"/>
      <c r="W105" s="20"/>
      <c r="X105" s="20"/>
      <c r="Y105" s="20"/>
      <c r="Z105" s="19">
        <v>1</v>
      </c>
      <c r="AA105" s="20">
        <v>288</v>
      </c>
      <c r="AB105" s="19">
        <v>2880</v>
      </c>
      <c r="AC105" s="20">
        <v>829440</v>
      </c>
      <c r="AD105" s="20"/>
      <c r="AE105" s="20"/>
      <c r="AF105" s="20"/>
      <c r="AG105" s="20"/>
      <c r="AH105" s="19">
        <v>3</v>
      </c>
      <c r="AI105" s="20">
        <v>390</v>
      </c>
      <c r="AJ105" s="19">
        <v>2960</v>
      </c>
      <c r="AK105" s="20">
        <v>1152973</v>
      </c>
      <c r="AL105" s="20"/>
      <c r="AM105" s="20"/>
      <c r="AN105" s="20"/>
      <c r="AO105" s="20"/>
      <c r="AP105" s="11"/>
      <c r="AQ105" s="11"/>
      <c r="AR105" s="11"/>
      <c r="AS105" s="1"/>
      <c r="AT105" s="1"/>
    </row>
    <row r="106" spans="1:46" x14ac:dyDescent="0.2">
      <c r="A106" s="126" t="s">
        <v>104</v>
      </c>
      <c r="B106" s="19">
        <v>75</v>
      </c>
      <c r="C106" s="20">
        <v>103</v>
      </c>
      <c r="D106" s="19">
        <v>3794</v>
      </c>
      <c r="E106" s="20">
        <v>382309</v>
      </c>
      <c r="F106" s="19">
        <v>71</v>
      </c>
      <c r="G106" s="20">
        <v>139</v>
      </c>
      <c r="H106" s="19">
        <v>3864</v>
      </c>
      <c r="I106" s="20">
        <v>540029</v>
      </c>
      <c r="J106" s="19">
        <v>94</v>
      </c>
      <c r="K106" s="20">
        <v>167</v>
      </c>
      <c r="L106" s="19">
        <v>3536</v>
      </c>
      <c r="M106" s="20">
        <v>610332</v>
      </c>
      <c r="N106" s="19">
        <v>62</v>
      </c>
      <c r="O106" s="20">
        <v>204</v>
      </c>
      <c r="P106" s="19">
        <v>3404</v>
      </c>
      <c r="Q106" s="20">
        <v>742234</v>
      </c>
      <c r="R106" s="19">
        <v>8</v>
      </c>
      <c r="S106" s="20">
        <v>234</v>
      </c>
      <c r="T106" s="19">
        <v>3450</v>
      </c>
      <c r="U106" s="20">
        <v>838731</v>
      </c>
      <c r="V106" s="19">
        <v>3</v>
      </c>
      <c r="W106" s="20">
        <v>269</v>
      </c>
      <c r="X106" s="19">
        <v>3300</v>
      </c>
      <c r="Y106" s="20">
        <v>888800</v>
      </c>
      <c r="Z106" s="19">
        <v>62</v>
      </c>
      <c r="AA106" s="20">
        <v>296</v>
      </c>
      <c r="AB106" s="19">
        <v>3475</v>
      </c>
      <c r="AC106" s="20">
        <v>1030510</v>
      </c>
      <c r="AD106" s="20"/>
      <c r="AE106" s="20"/>
      <c r="AF106" s="20"/>
      <c r="AG106" s="20"/>
      <c r="AH106" s="19">
        <v>17</v>
      </c>
      <c r="AI106" s="20">
        <v>361</v>
      </c>
      <c r="AJ106" s="19">
        <v>3233</v>
      </c>
      <c r="AK106" s="20">
        <v>1227747</v>
      </c>
      <c r="AL106" s="20"/>
      <c r="AM106" s="20"/>
      <c r="AN106" s="20"/>
      <c r="AO106" s="20"/>
      <c r="AP106" s="11"/>
      <c r="AQ106" s="11"/>
      <c r="AR106" s="11"/>
      <c r="AS106" s="1"/>
      <c r="AT106" s="1"/>
    </row>
    <row r="107" spans="1:46" x14ac:dyDescent="0.2">
      <c r="A107" s="125" t="s">
        <v>105</v>
      </c>
      <c r="B107" s="19">
        <v>73</v>
      </c>
      <c r="C107" s="20">
        <v>117</v>
      </c>
      <c r="D107" s="19">
        <v>3907</v>
      </c>
      <c r="E107" s="20">
        <v>456290</v>
      </c>
      <c r="F107" s="19">
        <v>19</v>
      </c>
      <c r="G107" s="20">
        <v>137</v>
      </c>
      <c r="H107" s="19">
        <v>3750</v>
      </c>
      <c r="I107" s="20">
        <v>513895</v>
      </c>
      <c r="J107" s="19">
        <v>107</v>
      </c>
      <c r="K107" s="20">
        <v>163</v>
      </c>
      <c r="L107" s="19">
        <v>3741</v>
      </c>
      <c r="M107" s="20">
        <v>610954</v>
      </c>
      <c r="N107" s="19">
        <v>126</v>
      </c>
      <c r="O107" s="20">
        <v>198</v>
      </c>
      <c r="P107" s="19">
        <v>3545</v>
      </c>
      <c r="Q107" s="20">
        <v>712292</v>
      </c>
      <c r="R107" s="19">
        <v>10</v>
      </c>
      <c r="S107" s="20">
        <v>231</v>
      </c>
      <c r="T107" s="19">
        <v>3333</v>
      </c>
      <c r="U107" s="20">
        <v>788965</v>
      </c>
      <c r="V107" s="19">
        <v>28</v>
      </c>
      <c r="W107" s="20">
        <v>274</v>
      </c>
      <c r="X107" s="20">
        <v>3288</v>
      </c>
      <c r="Y107" s="20">
        <v>928806</v>
      </c>
      <c r="Z107" s="19">
        <v>63</v>
      </c>
      <c r="AA107" s="20">
        <v>296</v>
      </c>
      <c r="AB107" s="19">
        <v>3343</v>
      </c>
      <c r="AC107" s="20">
        <v>1001601</v>
      </c>
      <c r="AD107" s="17"/>
      <c r="AE107" s="17"/>
      <c r="AF107" s="17"/>
      <c r="AG107" s="17"/>
      <c r="AH107" s="19">
        <v>7</v>
      </c>
      <c r="AI107" s="20">
        <v>373</v>
      </c>
      <c r="AJ107" s="19">
        <v>3227</v>
      </c>
      <c r="AK107" s="20">
        <v>1146003</v>
      </c>
      <c r="AL107" s="20"/>
      <c r="AM107" s="20"/>
      <c r="AN107" s="20"/>
      <c r="AO107" s="20"/>
      <c r="AP107" s="11"/>
      <c r="AQ107" s="11"/>
      <c r="AR107" s="11"/>
      <c r="AS107" s="1"/>
      <c r="AT107" s="1"/>
    </row>
    <row r="108" spans="1:46" x14ac:dyDescent="0.2">
      <c r="A108" s="125" t="s">
        <v>106</v>
      </c>
      <c r="B108" s="19">
        <v>62</v>
      </c>
      <c r="C108" s="20">
        <v>111</v>
      </c>
      <c r="D108" s="19">
        <v>3950</v>
      </c>
      <c r="E108" s="20">
        <v>436526</v>
      </c>
      <c r="F108" s="19">
        <v>121</v>
      </c>
      <c r="G108" s="20">
        <v>140</v>
      </c>
      <c r="H108" s="19">
        <v>3670</v>
      </c>
      <c r="I108" s="20">
        <v>535517</v>
      </c>
      <c r="J108" s="19">
        <v>177</v>
      </c>
      <c r="K108" s="20">
        <v>161</v>
      </c>
      <c r="L108" s="19">
        <v>3538</v>
      </c>
      <c r="M108" s="20">
        <v>591870</v>
      </c>
      <c r="N108" s="19">
        <v>229</v>
      </c>
      <c r="O108" s="20">
        <v>199</v>
      </c>
      <c r="P108" s="19">
        <v>3387</v>
      </c>
      <c r="Q108" s="20">
        <v>699114</v>
      </c>
      <c r="R108" s="19">
        <v>51</v>
      </c>
      <c r="S108" s="20">
        <v>228</v>
      </c>
      <c r="T108" s="19">
        <v>3274</v>
      </c>
      <c r="U108" s="20">
        <v>745459</v>
      </c>
      <c r="V108" s="19">
        <v>25</v>
      </c>
      <c r="W108" s="20">
        <v>261</v>
      </c>
      <c r="X108" s="19">
        <v>3294</v>
      </c>
      <c r="Y108" s="20">
        <v>891126</v>
      </c>
      <c r="Z108" s="19">
        <v>10</v>
      </c>
      <c r="AA108" s="20">
        <v>293</v>
      </c>
      <c r="AB108" s="19">
        <v>3220</v>
      </c>
      <c r="AC108" s="20">
        <v>937560</v>
      </c>
      <c r="AD108" s="20"/>
      <c r="AE108" s="20"/>
      <c r="AF108" s="20"/>
      <c r="AG108" s="20"/>
      <c r="AH108" s="19">
        <v>2</v>
      </c>
      <c r="AI108" s="20">
        <v>376</v>
      </c>
      <c r="AJ108" s="19">
        <v>2800</v>
      </c>
      <c r="AK108" s="20">
        <v>1051510</v>
      </c>
      <c r="AL108" s="20"/>
      <c r="AM108" s="20"/>
      <c r="AN108" s="20"/>
      <c r="AO108" s="20"/>
      <c r="AP108" s="11"/>
      <c r="AQ108" s="11"/>
      <c r="AR108" s="11"/>
      <c r="AS108" s="1"/>
      <c r="AT108" s="1"/>
    </row>
    <row r="109" spans="1:46" x14ac:dyDescent="0.2">
      <c r="A109" s="128" t="s">
        <v>107</v>
      </c>
      <c r="B109" s="19">
        <v>62</v>
      </c>
      <c r="C109" s="20">
        <v>117</v>
      </c>
      <c r="D109" s="19">
        <v>3818</v>
      </c>
      <c r="E109" s="20">
        <v>456411</v>
      </c>
      <c r="F109" s="19">
        <v>95</v>
      </c>
      <c r="G109" s="20">
        <v>138</v>
      </c>
      <c r="H109" s="19">
        <v>3620</v>
      </c>
      <c r="I109" s="20">
        <v>517018</v>
      </c>
      <c r="J109" s="19">
        <v>112</v>
      </c>
      <c r="K109" s="20">
        <v>168</v>
      </c>
      <c r="L109" s="19">
        <v>3598</v>
      </c>
      <c r="M109" s="20">
        <v>615222</v>
      </c>
      <c r="N109" s="19">
        <v>105</v>
      </c>
      <c r="O109" s="20">
        <v>196</v>
      </c>
      <c r="P109" s="19">
        <v>3517</v>
      </c>
      <c r="Q109" s="20">
        <v>688315</v>
      </c>
      <c r="R109" s="19">
        <v>53</v>
      </c>
      <c r="S109" s="20">
        <v>240</v>
      </c>
      <c r="T109" s="19">
        <v>3260</v>
      </c>
      <c r="U109" s="20">
        <v>814992</v>
      </c>
      <c r="V109" s="19">
        <v>1</v>
      </c>
      <c r="W109" s="20">
        <v>275</v>
      </c>
      <c r="X109" s="19">
        <v>3180</v>
      </c>
      <c r="Y109" s="20">
        <v>874500</v>
      </c>
      <c r="Z109" s="20"/>
      <c r="AA109" s="20"/>
      <c r="AB109" s="20"/>
      <c r="AC109" s="20"/>
      <c r="AD109" s="20"/>
      <c r="AE109" s="20"/>
      <c r="AF109" s="20"/>
      <c r="AG109" s="20"/>
      <c r="AH109" s="19">
        <v>1</v>
      </c>
      <c r="AI109" s="20">
        <v>399</v>
      </c>
      <c r="AJ109" s="19">
        <v>2800</v>
      </c>
      <c r="AK109" s="20">
        <v>1117200</v>
      </c>
      <c r="AL109" s="20"/>
      <c r="AM109" s="20"/>
      <c r="AN109" s="20"/>
      <c r="AO109" s="20"/>
      <c r="AP109" s="11"/>
      <c r="AQ109" s="11"/>
      <c r="AR109" s="11"/>
      <c r="AS109" s="1"/>
      <c r="AT109" s="1"/>
    </row>
    <row r="110" spans="1:46" x14ac:dyDescent="0.2">
      <c r="A110" s="126" t="s">
        <v>108</v>
      </c>
      <c r="B110" s="19">
        <v>70</v>
      </c>
      <c r="C110" s="20">
        <v>109</v>
      </c>
      <c r="D110" s="19">
        <v>3757</v>
      </c>
      <c r="E110" s="20">
        <v>419574</v>
      </c>
      <c r="F110" s="19">
        <v>64</v>
      </c>
      <c r="G110" s="20">
        <v>138</v>
      </c>
      <c r="H110" s="20">
        <v>3664</v>
      </c>
      <c r="I110" s="20">
        <v>518825</v>
      </c>
      <c r="J110" s="19">
        <v>74</v>
      </c>
      <c r="K110" s="20">
        <v>160</v>
      </c>
      <c r="L110" s="19">
        <v>3365</v>
      </c>
      <c r="M110" s="20">
        <v>548077</v>
      </c>
      <c r="N110" s="19">
        <v>114</v>
      </c>
      <c r="O110" s="20">
        <v>187</v>
      </c>
      <c r="P110" s="19">
        <v>3373</v>
      </c>
      <c r="Q110" s="20">
        <v>660428</v>
      </c>
      <c r="R110" s="19">
        <v>37</v>
      </c>
      <c r="S110" s="20">
        <v>237</v>
      </c>
      <c r="T110" s="19">
        <v>3395</v>
      </c>
      <c r="U110" s="20">
        <v>808147</v>
      </c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19"/>
      <c r="AG110" s="20"/>
      <c r="AH110" s="19">
        <v>6</v>
      </c>
      <c r="AI110" s="20">
        <v>374</v>
      </c>
      <c r="AJ110" s="19">
        <v>2950</v>
      </c>
      <c r="AK110" s="20">
        <v>1097390</v>
      </c>
      <c r="AL110" s="20"/>
      <c r="AM110" s="20"/>
      <c r="AN110" s="20"/>
      <c r="AO110" s="20"/>
      <c r="AP110" s="11"/>
      <c r="AQ110" s="11"/>
      <c r="AR110" s="11"/>
      <c r="AS110" s="1"/>
      <c r="AT110" s="1"/>
    </row>
    <row r="111" spans="1:46" x14ac:dyDescent="0.2">
      <c r="A111" s="126" t="s">
        <v>109</v>
      </c>
      <c r="B111" s="19">
        <v>55</v>
      </c>
      <c r="C111" s="20">
        <v>106</v>
      </c>
      <c r="D111" s="19">
        <v>3988</v>
      </c>
      <c r="E111" s="20">
        <v>419308</v>
      </c>
      <c r="F111" s="19">
        <v>23</v>
      </c>
      <c r="G111" s="20">
        <v>139</v>
      </c>
      <c r="H111" s="19">
        <v>3700</v>
      </c>
      <c r="I111" s="20">
        <v>514185</v>
      </c>
      <c r="J111" s="19">
        <v>61</v>
      </c>
      <c r="K111" s="20">
        <v>163</v>
      </c>
      <c r="L111" s="19">
        <v>3573</v>
      </c>
      <c r="M111" s="20">
        <v>605430</v>
      </c>
      <c r="N111" s="19">
        <v>105</v>
      </c>
      <c r="O111" s="20">
        <v>201</v>
      </c>
      <c r="P111" s="19">
        <v>3464</v>
      </c>
      <c r="Q111" s="20">
        <v>701556</v>
      </c>
      <c r="R111" s="19">
        <v>18</v>
      </c>
      <c r="S111" s="20">
        <v>233</v>
      </c>
      <c r="T111" s="19">
        <v>3245</v>
      </c>
      <c r="U111" s="20">
        <v>764552</v>
      </c>
      <c r="V111" s="19">
        <v>31</v>
      </c>
      <c r="W111" s="20">
        <v>267</v>
      </c>
      <c r="X111" s="19">
        <v>3160</v>
      </c>
      <c r="Y111" s="20">
        <v>875608</v>
      </c>
      <c r="Z111" s="19">
        <v>1</v>
      </c>
      <c r="AA111" s="20">
        <v>305</v>
      </c>
      <c r="AB111" s="19">
        <v>2820</v>
      </c>
      <c r="AC111" s="20">
        <v>860100</v>
      </c>
      <c r="AD111" s="20"/>
      <c r="AE111" s="20"/>
      <c r="AF111" s="20"/>
      <c r="AG111" s="20"/>
      <c r="AH111" s="19">
        <v>3</v>
      </c>
      <c r="AI111" s="20">
        <v>366</v>
      </c>
      <c r="AJ111" s="19">
        <v>2830</v>
      </c>
      <c r="AK111" s="20">
        <v>1038307</v>
      </c>
      <c r="AL111" s="20"/>
      <c r="AM111" s="20"/>
      <c r="AN111" s="20"/>
      <c r="AO111" s="20"/>
      <c r="AP111" s="11"/>
      <c r="AQ111" s="11"/>
      <c r="AR111" s="11"/>
      <c r="AS111" s="1"/>
      <c r="AT111" s="1"/>
    </row>
    <row r="112" spans="1:46" x14ac:dyDescent="0.2">
      <c r="A112" s="125" t="s">
        <v>110</v>
      </c>
      <c r="B112" s="19">
        <v>19</v>
      </c>
      <c r="C112" s="16">
        <v>99</v>
      </c>
      <c r="D112" s="19">
        <v>2742</v>
      </c>
      <c r="E112" s="16">
        <v>273221</v>
      </c>
      <c r="F112" s="21"/>
      <c r="G112" s="22"/>
      <c r="H112" s="22"/>
      <c r="I112" s="22"/>
      <c r="J112" s="19">
        <v>31</v>
      </c>
      <c r="K112" s="16">
        <v>164</v>
      </c>
      <c r="L112" s="19">
        <v>2575</v>
      </c>
      <c r="M112" s="16">
        <v>428007</v>
      </c>
      <c r="N112" s="19">
        <v>79</v>
      </c>
      <c r="O112" s="16">
        <v>210</v>
      </c>
      <c r="P112" s="19">
        <v>2628</v>
      </c>
      <c r="Q112" s="16">
        <v>573497</v>
      </c>
      <c r="R112" s="19">
        <v>64</v>
      </c>
      <c r="S112" s="16">
        <v>237</v>
      </c>
      <c r="T112" s="19">
        <v>2560</v>
      </c>
      <c r="U112" s="16">
        <v>627193</v>
      </c>
      <c r="V112" s="19">
        <v>4</v>
      </c>
      <c r="W112" s="16">
        <v>264</v>
      </c>
      <c r="X112" s="19">
        <v>2420</v>
      </c>
      <c r="Y112" s="16">
        <v>638522</v>
      </c>
      <c r="Z112" s="19">
        <v>22</v>
      </c>
      <c r="AA112" s="16">
        <v>297</v>
      </c>
      <c r="AB112" s="19">
        <v>2512</v>
      </c>
      <c r="AC112" s="16">
        <v>769246</v>
      </c>
      <c r="AD112" s="20">
        <v>6</v>
      </c>
      <c r="AE112" s="16">
        <v>347</v>
      </c>
      <c r="AF112" s="20">
        <v>2567</v>
      </c>
      <c r="AG112" s="16">
        <v>890973</v>
      </c>
      <c r="AH112" s="19">
        <v>4</v>
      </c>
      <c r="AI112" s="16">
        <v>387</v>
      </c>
      <c r="AJ112" s="19">
        <v>2540</v>
      </c>
      <c r="AK112" s="16">
        <v>982350</v>
      </c>
      <c r="AL112" s="16"/>
      <c r="AM112" s="16"/>
      <c r="AN112" s="16"/>
      <c r="AO112" s="16"/>
      <c r="AP112" s="7"/>
      <c r="AQ112" s="7"/>
      <c r="AR112" s="7"/>
      <c r="AS112" s="1"/>
      <c r="AT112" s="1"/>
    </row>
    <row r="113" spans="1:48" x14ac:dyDescent="0.2">
      <c r="A113" s="125" t="s">
        <v>111</v>
      </c>
      <c r="B113" s="19">
        <v>55</v>
      </c>
      <c r="C113" s="16">
        <v>110</v>
      </c>
      <c r="D113" s="19">
        <v>3964</v>
      </c>
      <c r="E113" s="16">
        <v>433653</v>
      </c>
      <c r="F113" s="19">
        <v>39</v>
      </c>
      <c r="G113" s="22">
        <v>141</v>
      </c>
      <c r="H113" s="19">
        <v>3938</v>
      </c>
      <c r="I113" s="22">
        <v>538809</v>
      </c>
      <c r="J113" s="19">
        <v>141</v>
      </c>
      <c r="K113" s="16">
        <v>168</v>
      </c>
      <c r="L113" s="19">
        <v>3723</v>
      </c>
      <c r="M113" s="16">
        <v>624663</v>
      </c>
      <c r="N113" s="19">
        <v>211</v>
      </c>
      <c r="O113" s="16">
        <v>196</v>
      </c>
      <c r="P113" s="19">
        <v>3592</v>
      </c>
      <c r="Q113" s="16">
        <v>699447</v>
      </c>
      <c r="R113" s="19">
        <v>105</v>
      </c>
      <c r="S113" s="16">
        <v>231</v>
      </c>
      <c r="T113" s="19">
        <v>3280</v>
      </c>
      <c r="U113" s="16">
        <v>765653</v>
      </c>
      <c r="V113" s="19">
        <v>23</v>
      </c>
      <c r="W113" s="16">
        <v>271</v>
      </c>
      <c r="X113" s="19">
        <v>3175</v>
      </c>
      <c r="Y113" s="16">
        <v>866648</v>
      </c>
      <c r="Z113" s="19">
        <v>26</v>
      </c>
      <c r="AA113" s="16">
        <v>306</v>
      </c>
      <c r="AB113" s="19">
        <v>3019</v>
      </c>
      <c r="AC113" s="16">
        <v>936195</v>
      </c>
      <c r="AD113" s="19"/>
      <c r="AE113" s="16"/>
      <c r="AF113" s="16"/>
      <c r="AG113" s="16"/>
      <c r="AH113" s="19">
        <v>2</v>
      </c>
      <c r="AI113" s="16">
        <v>362</v>
      </c>
      <c r="AJ113" s="19">
        <v>2925</v>
      </c>
      <c r="AK113" s="16">
        <v>1057375</v>
      </c>
      <c r="AL113" s="16"/>
      <c r="AM113" s="16"/>
      <c r="AN113" s="16"/>
      <c r="AO113" s="16"/>
      <c r="AP113" s="7"/>
      <c r="AQ113" s="7"/>
      <c r="AR113" s="7"/>
      <c r="AS113" s="1"/>
      <c r="AT113" s="1"/>
    </row>
    <row r="114" spans="1:48" x14ac:dyDescent="0.2">
      <c r="A114" s="128" t="s">
        <v>112</v>
      </c>
      <c r="B114" s="19">
        <v>31</v>
      </c>
      <c r="C114" s="16">
        <v>113</v>
      </c>
      <c r="D114" s="19">
        <v>3450</v>
      </c>
      <c r="E114" s="16">
        <v>393660</v>
      </c>
      <c r="F114" s="19">
        <v>22</v>
      </c>
      <c r="G114" s="16">
        <v>144</v>
      </c>
      <c r="H114" s="19">
        <v>3700</v>
      </c>
      <c r="I114" s="16">
        <v>530618</v>
      </c>
      <c r="J114" s="19">
        <v>24</v>
      </c>
      <c r="K114" s="16">
        <v>166</v>
      </c>
      <c r="L114" s="19">
        <v>3484</v>
      </c>
      <c r="M114" s="16">
        <v>598852</v>
      </c>
      <c r="N114" s="19">
        <v>73</v>
      </c>
      <c r="O114" s="16">
        <v>195</v>
      </c>
      <c r="P114" s="19">
        <v>3582</v>
      </c>
      <c r="Q114" s="16">
        <v>700894</v>
      </c>
      <c r="R114" s="19">
        <v>62</v>
      </c>
      <c r="S114" s="16">
        <v>234</v>
      </c>
      <c r="T114" s="19">
        <v>3305</v>
      </c>
      <c r="U114" s="16">
        <v>789183</v>
      </c>
      <c r="V114" s="16"/>
      <c r="W114" s="16"/>
      <c r="X114" s="16"/>
      <c r="Y114" s="16"/>
      <c r="Z114" s="19">
        <v>2</v>
      </c>
      <c r="AA114" s="16">
        <v>313</v>
      </c>
      <c r="AB114" s="19">
        <v>2740</v>
      </c>
      <c r="AC114" s="16">
        <v>857620</v>
      </c>
      <c r="AD114" s="16"/>
      <c r="AE114" s="16"/>
      <c r="AF114" s="16"/>
      <c r="AG114" s="16"/>
      <c r="AH114" s="19">
        <v>13</v>
      </c>
      <c r="AI114" s="16">
        <v>373</v>
      </c>
      <c r="AJ114" s="19">
        <v>2780</v>
      </c>
      <c r="AK114" s="16">
        <v>1035657</v>
      </c>
      <c r="AL114" s="16"/>
      <c r="AM114" s="16"/>
      <c r="AN114" s="16"/>
      <c r="AO114" s="16"/>
      <c r="AP114" s="7"/>
      <c r="AQ114" s="7"/>
      <c r="AR114" s="7"/>
      <c r="AS114" s="1"/>
      <c r="AT114" s="1"/>
    </row>
    <row r="115" spans="1:48" x14ac:dyDescent="0.2">
      <c r="A115" s="126" t="s">
        <v>113</v>
      </c>
      <c r="B115" s="19">
        <v>102</v>
      </c>
      <c r="C115" s="20">
        <v>105</v>
      </c>
      <c r="D115" s="19">
        <v>3908</v>
      </c>
      <c r="E115" s="20">
        <v>424160</v>
      </c>
      <c r="F115" s="19">
        <v>17</v>
      </c>
      <c r="G115" s="20">
        <v>140</v>
      </c>
      <c r="H115" s="19">
        <v>3875</v>
      </c>
      <c r="I115" s="20">
        <v>533629</v>
      </c>
      <c r="J115" s="19">
        <v>136</v>
      </c>
      <c r="K115" s="20">
        <v>162</v>
      </c>
      <c r="L115" s="19">
        <v>3581</v>
      </c>
      <c r="M115" s="20">
        <v>584289</v>
      </c>
      <c r="N115" s="19">
        <v>165</v>
      </c>
      <c r="O115" s="20">
        <v>191</v>
      </c>
      <c r="P115" s="19">
        <v>3465</v>
      </c>
      <c r="Q115" s="16">
        <v>680163</v>
      </c>
      <c r="R115" s="19">
        <v>41</v>
      </c>
      <c r="S115" s="16">
        <v>234</v>
      </c>
      <c r="T115" s="19">
        <v>3120</v>
      </c>
      <c r="U115" s="16">
        <v>789283</v>
      </c>
      <c r="V115" s="19">
        <v>9</v>
      </c>
      <c r="W115" s="16">
        <v>256</v>
      </c>
      <c r="X115" s="19">
        <v>3040</v>
      </c>
      <c r="Y115" s="16">
        <v>775422</v>
      </c>
      <c r="Z115" s="16"/>
      <c r="AA115" s="16"/>
      <c r="AB115" s="16"/>
      <c r="AC115" s="16"/>
      <c r="AD115" s="16"/>
      <c r="AE115" s="16"/>
      <c r="AF115" s="16"/>
      <c r="AG115" s="16"/>
      <c r="AH115" s="16">
        <v>1</v>
      </c>
      <c r="AI115" s="19">
        <v>363</v>
      </c>
      <c r="AJ115" s="16">
        <v>2580</v>
      </c>
      <c r="AK115" s="19">
        <v>936540</v>
      </c>
      <c r="AL115" s="16"/>
      <c r="AM115" s="16"/>
      <c r="AN115" s="16"/>
      <c r="AO115" s="16"/>
      <c r="AP115" s="7"/>
      <c r="AQ115" s="7"/>
      <c r="AR115" s="7"/>
      <c r="AS115" s="1"/>
      <c r="AT115" s="1"/>
    </row>
    <row r="116" spans="1:48" x14ac:dyDescent="0.2">
      <c r="A116" s="126" t="s">
        <v>114</v>
      </c>
      <c r="B116" s="19">
        <v>42</v>
      </c>
      <c r="C116" s="16">
        <v>112</v>
      </c>
      <c r="D116" s="19">
        <v>3746</v>
      </c>
      <c r="E116" s="16">
        <v>420208</v>
      </c>
      <c r="F116" s="19">
        <v>30</v>
      </c>
      <c r="G116" s="16">
        <v>139</v>
      </c>
      <c r="H116" s="19">
        <v>3950</v>
      </c>
      <c r="I116" s="16">
        <v>540877</v>
      </c>
      <c r="J116" s="19">
        <v>98</v>
      </c>
      <c r="K116" s="16">
        <v>168</v>
      </c>
      <c r="L116" s="19">
        <v>3721</v>
      </c>
      <c r="M116" s="16">
        <v>604064</v>
      </c>
      <c r="N116" s="19">
        <v>175</v>
      </c>
      <c r="O116" s="16">
        <v>193</v>
      </c>
      <c r="P116" s="19">
        <v>3342</v>
      </c>
      <c r="Q116" s="16">
        <v>662821</v>
      </c>
      <c r="R116" s="19">
        <v>75</v>
      </c>
      <c r="S116" s="16">
        <v>230</v>
      </c>
      <c r="T116" s="19">
        <v>3254</v>
      </c>
      <c r="U116" s="16">
        <v>755470</v>
      </c>
      <c r="V116" s="16"/>
      <c r="W116" s="16"/>
      <c r="X116" s="16"/>
      <c r="Y116" s="16"/>
      <c r="Z116" s="19">
        <v>11</v>
      </c>
      <c r="AA116" s="16">
        <v>293</v>
      </c>
      <c r="AB116" s="19">
        <v>2967</v>
      </c>
      <c r="AC116" s="16">
        <v>889544</v>
      </c>
      <c r="AD116" s="16"/>
      <c r="AE116" s="16"/>
      <c r="AF116" s="16"/>
      <c r="AG116" s="16"/>
      <c r="AH116" s="19">
        <v>2</v>
      </c>
      <c r="AI116" s="16">
        <v>392</v>
      </c>
      <c r="AJ116" s="19">
        <v>2780</v>
      </c>
      <c r="AK116" s="16">
        <v>1087930</v>
      </c>
      <c r="AL116" s="16"/>
      <c r="AM116" s="16"/>
      <c r="AN116" s="16"/>
      <c r="AO116" s="16"/>
      <c r="AP116" s="7"/>
      <c r="AQ116" s="7"/>
      <c r="AR116" s="7"/>
      <c r="AS116" s="1"/>
      <c r="AT116" s="1"/>
    </row>
    <row r="117" spans="1:48" x14ac:dyDescent="0.2">
      <c r="A117" s="126" t="s">
        <v>115</v>
      </c>
      <c r="B117" s="16"/>
      <c r="C117" s="16"/>
      <c r="D117" s="16"/>
      <c r="E117" s="16"/>
      <c r="F117" s="16"/>
      <c r="G117" s="16"/>
      <c r="H117" s="16"/>
      <c r="I117" s="20"/>
      <c r="J117" s="16">
        <v>48</v>
      </c>
      <c r="K117" s="19">
        <v>169</v>
      </c>
      <c r="L117" s="16">
        <v>3365</v>
      </c>
      <c r="M117" s="16">
        <v>579594</v>
      </c>
      <c r="N117" s="19">
        <v>48</v>
      </c>
      <c r="O117" s="16">
        <v>202</v>
      </c>
      <c r="P117" s="19">
        <v>3460</v>
      </c>
      <c r="Q117" s="16">
        <v>699747</v>
      </c>
      <c r="R117" s="16"/>
      <c r="S117" s="16"/>
      <c r="T117" s="16"/>
      <c r="U117" s="16"/>
      <c r="V117" s="16"/>
      <c r="W117" s="16"/>
      <c r="X117" s="16"/>
      <c r="Y117" s="16"/>
      <c r="Z117" s="19">
        <v>1</v>
      </c>
      <c r="AA117" s="16">
        <v>282</v>
      </c>
      <c r="AB117" s="19">
        <v>3200</v>
      </c>
      <c r="AC117" s="16">
        <v>902400</v>
      </c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7"/>
      <c r="AQ117" s="7"/>
      <c r="AR117" s="7"/>
      <c r="AS117" s="1"/>
      <c r="AT117" s="1"/>
    </row>
    <row r="118" spans="1:48" x14ac:dyDescent="0.2">
      <c r="A118" s="125" t="s">
        <v>116</v>
      </c>
      <c r="B118" s="19">
        <v>78</v>
      </c>
      <c r="C118" s="16">
        <v>119</v>
      </c>
      <c r="D118" s="19">
        <v>3566</v>
      </c>
      <c r="E118" s="19">
        <v>444865</v>
      </c>
      <c r="F118" s="16">
        <v>46</v>
      </c>
      <c r="G118" s="16">
        <v>140</v>
      </c>
      <c r="H118" s="19">
        <v>3633</v>
      </c>
      <c r="I118" s="16">
        <v>531996</v>
      </c>
      <c r="J118" s="19">
        <v>106</v>
      </c>
      <c r="K118" s="16">
        <v>164</v>
      </c>
      <c r="L118" s="19">
        <v>3673</v>
      </c>
      <c r="M118" s="16">
        <v>614086</v>
      </c>
      <c r="N118" s="19">
        <v>120</v>
      </c>
      <c r="O118" s="16">
        <v>191</v>
      </c>
      <c r="P118" s="19">
        <v>3287</v>
      </c>
      <c r="Q118" s="19">
        <v>651238</v>
      </c>
      <c r="R118" s="16">
        <v>1</v>
      </c>
      <c r="S118" s="16">
        <v>225</v>
      </c>
      <c r="T118" s="19">
        <v>2820</v>
      </c>
      <c r="U118" s="16">
        <v>634500</v>
      </c>
      <c r="V118" s="19">
        <v>2</v>
      </c>
      <c r="W118" s="16">
        <v>260</v>
      </c>
      <c r="X118" s="19">
        <v>2800</v>
      </c>
      <c r="Y118" s="16">
        <v>729400</v>
      </c>
      <c r="Z118" s="19">
        <v>14</v>
      </c>
      <c r="AA118" s="16">
        <v>294</v>
      </c>
      <c r="AB118" s="19">
        <v>3033</v>
      </c>
      <c r="AC118" s="16">
        <v>897433</v>
      </c>
      <c r="AD118" s="19"/>
      <c r="AE118" s="16"/>
      <c r="AF118" s="19"/>
      <c r="AG118" s="16"/>
      <c r="AH118" s="16">
        <v>1</v>
      </c>
      <c r="AI118" s="16">
        <v>375</v>
      </c>
      <c r="AJ118" s="19">
        <v>2900</v>
      </c>
      <c r="AK118" s="16">
        <v>1087500</v>
      </c>
      <c r="AL118" s="16"/>
      <c r="AM118" s="16"/>
      <c r="AN118" s="16"/>
      <c r="AO118" s="16"/>
      <c r="AP118" s="7"/>
      <c r="AQ118" s="7"/>
      <c r="AR118" s="7"/>
      <c r="AS118" s="1"/>
      <c r="AT118" s="1"/>
    </row>
    <row r="119" spans="1:48" x14ac:dyDescent="0.2">
      <c r="A119" s="125" t="s">
        <v>117</v>
      </c>
      <c r="B119" s="19">
        <v>48</v>
      </c>
      <c r="C119" s="16">
        <v>113</v>
      </c>
      <c r="D119" s="19">
        <v>3586</v>
      </c>
      <c r="E119" s="16">
        <v>416219</v>
      </c>
      <c r="F119" s="19">
        <v>55</v>
      </c>
      <c r="G119" s="16">
        <v>144</v>
      </c>
      <c r="H119" s="19">
        <v>3633</v>
      </c>
      <c r="I119" s="16">
        <v>537126</v>
      </c>
      <c r="J119" s="19">
        <v>17</v>
      </c>
      <c r="K119" s="16">
        <v>165</v>
      </c>
      <c r="L119" s="19">
        <v>3375</v>
      </c>
      <c r="M119" s="16">
        <v>551765</v>
      </c>
      <c r="N119" s="19">
        <v>80</v>
      </c>
      <c r="O119" s="16">
        <v>189</v>
      </c>
      <c r="P119" s="19">
        <v>3251</v>
      </c>
      <c r="Q119" s="16">
        <v>645243</v>
      </c>
      <c r="R119" s="19">
        <v>25</v>
      </c>
      <c r="S119" s="16">
        <v>232</v>
      </c>
      <c r="T119" s="19">
        <v>3153</v>
      </c>
      <c r="U119" s="16">
        <v>781602</v>
      </c>
      <c r="V119" s="19">
        <v>1</v>
      </c>
      <c r="W119" s="16">
        <v>260</v>
      </c>
      <c r="X119" s="19">
        <v>3100</v>
      </c>
      <c r="Y119" s="16">
        <v>806000</v>
      </c>
      <c r="Z119" s="19">
        <v>1</v>
      </c>
      <c r="AA119" s="16">
        <v>309</v>
      </c>
      <c r="AB119" s="19">
        <v>2820</v>
      </c>
      <c r="AC119" s="16">
        <v>871380</v>
      </c>
      <c r="AD119" s="16"/>
      <c r="AE119" s="16"/>
      <c r="AF119" s="16"/>
      <c r="AG119" s="16"/>
      <c r="AH119" s="19">
        <v>4</v>
      </c>
      <c r="AI119" s="16">
        <v>383</v>
      </c>
      <c r="AJ119" s="19">
        <v>2970</v>
      </c>
      <c r="AK119" s="16">
        <v>1137590</v>
      </c>
      <c r="AL119" s="16"/>
      <c r="AM119" s="16"/>
      <c r="AN119" s="16"/>
      <c r="AO119" s="16"/>
      <c r="AP119" s="7"/>
      <c r="AQ119" s="7"/>
      <c r="AR119" s="7"/>
      <c r="AS119" s="1"/>
      <c r="AT119" s="1"/>
    </row>
    <row r="120" spans="1:48" x14ac:dyDescent="0.2">
      <c r="A120" s="125" t="s">
        <v>118</v>
      </c>
      <c r="B120" s="19">
        <v>22</v>
      </c>
      <c r="C120" s="16">
        <v>112</v>
      </c>
      <c r="D120" s="19">
        <v>3233</v>
      </c>
      <c r="E120" s="16">
        <v>370614</v>
      </c>
      <c r="F120" s="19">
        <v>68</v>
      </c>
      <c r="G120" s="16">
        <v>141</v>
      </c>
      <c r="H120" s="19">
        <v>3386</v>
      </c>
      <c r="I120" s="16">
        <v>499860</v>
      </c>
      <c r="J120" s="19">
        <v>68</v>
      </c>
      <c r="K120" s="16">
        <v>172</v>
      </c>
      <c r="L120" s="19">
        <v>3128</v>
      </c>
      <c r="M120" s="16">
        <v>567794</v>
      </c>
      <c r="N120" s="19">
        <v>31</v>
      </c>
      <c r="O120" s="16">
        <v>194</v>
      </c>
      <c r="P120" s="19">
        <v>3332</v>
      </c>
      <c r="Q120" s="16">
        <v>667111</v>
      </c>
      <c r="R120" s="19">
        <v>18</v>
      </c>
      <c r="S120" s="16">
        <v>238</v>
      </c>
      <c r="T120" s="19">
        <v>3063</v>
      </c>
      <c r="U120" s="16">
        <v>749060</v>
      </c>
      <c r="V120" s="16"/>
      <c r="W120" s="16"/>
      <c r="X120" s="16"/>
      <c r="Y120" s="16"/>
      <c r="Z120" s="19">
        <v>2</v>
      </c>
      <c r="AA120" s="16">
        <v>300</v>
      </c>
      <c r="AB120" s="19">
        <v>2920</v>
      </c>
      <c r="AC120" s="16">
        <v>874540</v>
      </c>
      <c r="AD120" s="16"/>
      <c r="AE120" s="16"/>
      <c r="AF120" s="16"/>
      <c r="AG120" s="16"/>
      <c r="AH120" s="19">
        <v>3</v>
      </c>
      <c r="AI120" s="16">
        <v>384</v>
      </c>
      <c r="AJ120" s="19">
        <v>2940</v>
      </c>
      <c r="AK120" s="16">
        <v>1127773</v>
      </c>
      <c r="AL120" s="16"/>
      <c r="AM120" s="16"/>
      <c r="AN120" s="16"/>
      <c r="AO120" s="16"/>
      <c r="AP120" s="7"/>
      <c r="AQ120" s="7"/>
      <c r="AR120" s="7"/>
      <c r="AS120" s="1"/>
      <c r="AT120" s="1"/>
    </row>
    <row r="121" spans="1:48" x14ac:dyDescent="0.2">
      <c r="A121" s="125" t="s">
        <v>119</v>
      </c>
      <c r="B121" s="19">
        <v>66</v>
      </c>
      <c r="C121" s="16">
        <v>103</v>
      </c>
      <c r="D121" s="19">
        <v>3342</v>
      </c>
      <c r="E121" s="16">
        <v>341587</v>
      </c>
      <c r="F121" s="19">
        <v>14</v>
      </c>
      <c r="G121" s="16">
        <v>141</v>
      </c>
      <c r="H121" s="19">
        <v>3550</v>
      </c>
      <c r="I121" s="16">
        <v>500414</v>
      </c>
      <c r="J121" s="19">
        <v>68</v>
      </c>
      <c r="K121" s="16">
        <v>162</v>
      </c>
      <c r="L121" s="19">
        <v>3263</v>
      </c>
      <c r="M121" s="16">
        <v>554988</v>
      </c>
      <c r="N121" s="19">
        <v>43</v>
      </c>
      <c r="O121" s="16">
        <v>198</v>
      </c>
      <c r="P121" s="19">
        <v>3293</v>
      </c>
      <c r="Q121" s="16">
        <v>672220</v>
      </c>
      <c r="R121" s="19">
        <v>46</v>
      </c>
      <c r="S121" s="16">
        <v>231</v>
      </c>
      <c r="T121" s="19">
        <v>3287</v>
      </c>
      <c r="U121" s="16">
        <v>760892</v>
      </c>
      <c r="V121" s="19">
        <v>47</v>
      </c>
      <c r="W121" s="16">
        <v>266</v>
      </c>
      <c r="X121" s="19">
        <v>3040</v>
      </c>
      <c r="Y121" s="16">
        <v>792077</v>
      </c>
      <c r="Z121" s="19">
        <v>16</v>
      </c>
      <c r="AA121" s="16">
        <v>282</v>
      </c>
      <c r="AB121" s="19">
        <v>3000</v>
      </c>
      <c r="AC121" s="16">
        <v>846000</v>
      </c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7"/>
      <c r="AQ121" s="7"/>
      <c r="AR121" s="7"/>
      <c r="AS121" s="1"/>
      <c r="AT121" s="1"/>
    </row>
    <row r="122" spans="1:48" x14ac:dyDescent="0.2">
      <c r="A122" s="125" t="s">
        <v>120</v>
      </c>
      <c r="B122" s="19">
        <v>23</v>
      </c>
      <c r="C122" s="16">
        <v>115</v>
      </c>
      <c r="D122" s="19">
        <v>3324</v>
      </c>
      <c r="E122" s="16">
        <v>392747</v>
      </c>
      <c r="F122" s="19">
        <v>37</v>
      </c>
      <c r="G122" s="16">
        <v>134</v>
      </c>
      <c r="H122" s="19">
        <v>3429</v>
      </c>
      <c r="I122" s="16">
        <v>464080</v>
      </c>
      <c r="J122" s="19">
        <v>110</v>
      </c>
      <c r="K122" s="16">
        <v>162</v>
      </c>
      <c r="L122" s="19">
        <v>3364</v>
      </c>
      <c r="M122" s="16">
        <v>558269</v>
      </c>
      <c r="N122" s="19">
        <v>156</v>
      </c>
      <c r="O122" s="16">
        <v>199</v>
      </c>
      <c r="P122" s="19">
        <v>3332</v>
      </c>
      <c r="Q122" s="16">
        <v>664817</v>
      </c>
      <c r="R122" s="19">
        <v>87</v>
      </c>
      <c r="S122" s="16">
        <v>230</v>
      </c>
      <c r="T122" s="19">
        <v>3113</v>
      </c>
      <c r="U122" s="16">
        <v>731587</v>
      </c>
      <c r="V122" s="19">
        <v>75</v>
      </c>
      <c r="W122" s="16">
        <v>254</v>
      </c>
      <c r="X122" s="19">
        <v>3067</v>
      </c>
      <c r="Y122" s="22">
        <v>783925</v>
      </c>
      <c r="Z122" s="19">
        <v>1</v>
      </c>
      <c r="AA122" s="16">
        <v>290</v>
      </c>
      <c r="AB122" s="19">
        <v>3060</v>
      </c>
      <c r="AC122" s="16">
        <v>887400</v>
      </c>
      <c r="AD122" s="16"/>
      <c r="AE122" s="16"/>
      <c r="AF122" s="16"/>
      <c r="AG122" s="16"/>
      <c r="AH122" s="19">
        <v>5</v>
      </c>
      <c r="AI122" s="16">
        <v>386</v>
      </c>
      <c r="AJ122" s="19">
        <v>2940</v>
      </c>
      <c r="AK122" s="16">
        <v>1137016</v>
      </c>
      <c r="AL122" s="16"/>
      <c r="AM122" s="16"/>
      <c r="AN122" s="16"/>
      <c r="AO122" s="16"/>
      <c r="AP122" s="7"/>
      <c r="AQ122" s="7"/>
      <c r="AR122" s="7"/>
      <c r="AS122" s="1"/>
      <c r="AT122" s="1"/>
    </row>
    <row r="123" spans="1:48" x14ac:dyDescent="0.2">
      <c r="A123" s="126" t="s">
        <v>121</v>
      </c>
      <c r="B123" s="19">
        <v>62</v>
      </c>
      <c r="C123" s="16">
        <v>110</v>
      </c>
      <c r="D123" s="19">
        <v>3244</v>
      </c>
      <c r="E123" s="16">
        <v>369201</v>
      </c>
      <c r="F123" s="19">
        <v>25</v>
      </c>
      <c r="G123" s="16">
        <v>139</v>
      </c>
      <c r="H123" s="19">
        <v>3410</v>
      </c>
      <c r="I123" s="16">
        <v>479632</v>
      </c>
      <c r="J123" s="19">
        <v>123</v>
      </c>
      <c r="K123" s="16">
        <v>168</v>
      </c>
      <c r="L123" s="19">
        <v>3219</v>
      </c>
      <c r="M123" s="16">
        <v>556165</v>
      </c>
      <c r="N123" s="19">
        <v>85</v>
      </c>
      <c r="O123" s="16">
        <v>197</v>
      </c>
      <c r="P123" s="19">
        <v>3187</v>
      </c>
      <c r="Q123" s="16">
        <v>661061</v>
      </c>
      <c r="R123" s="19">
        <v>7</v>
      </c>
      <c r="S123" s="16">
        <v>233</v>
      </c>
      <c r="T123" s="19">
        <v>3150</v>
      </c>
      <c r="U123" s="16">
        <v>735089</v>
      </c>
      <c r="V123" s="16"/>
      <c r="W123" s="16"/>
      <c r="X123" s="16"/>
      <c r="Y123" s="16"/>
      <c r="Z123" s="19">
        <v>1</v>
      </c>
      <c r="AA123" s="16">
        <v>297</v>
      </c>
      <c r="AB123" s="19">
        <v>3100</v>
      </c>
      <c r="AC123" s="16">
        <v>920700</v>
      </c>
      <c r="AD123" s="16"/>
      <c r="AE123" s="16"/>
      <c r="AF123" s="16"/>
      <c r="AG123" s="16"/>
      <c r="AH123" s="16"/>
      <c r="AI123" s="16"/>
      <c r="AJ123" s="16"/>
      <c r="AK123" s="16"/>
      <c r="AL123" s="19">
        <v>1</v>
      </c>
      <c r="AM123" s="16">
        <v>434</v>
      </c>
      <c r="AN123" s="19">
        <v>3000</v>
      </c>
      <c r="AO123" s="16">
        <v>1302000</v>
      </c>
      <c r="AP123" s="7"/>
      <c r="AQ123" s="7"/>
      <c r="AR123" s="7"/>
      <c r="AS123" s="1"/>
      <c r="AT123" s="1"/>
    </row>
    <row r="124" spans="1:48" x14ac:dyDescent="0.2">
      <c r="A124" s="128" t="s">
        <v>122</v>
      </c>
      <c r="B124" s="19">
        <v>64</v>
      </c>
      <c r="C124" s="16">
        <v>117</v>
      </c>
      <c r="D124" s="19">
        <v>3033</v>
      </c>
      <c r="E124" s="16">
        <v>354284</v>
      </c>
      <c r="F124" s="19">
        <v>27</v>
      </c>
      <c r="G124" s="16">
        <v>145</v>
      </c>
      <c r="H124" s="19">
        <v>3242</v>
      </c>
      <c r="I124" s="16">
        <v>471088</v>
      </c>
      <c r="J124" s="19">
        <v>33</v>
      </c>
      <c r="K124" s="16">
        <v>166</v>
      </c>
      <c r="L124" s="19">
        <v>3230</v>
      </c>
      <c r="M124" s="16">
        <v>537860</v>
      </c>
      <c r="N124" s="19">
        <v>90</v>
      </c>
      <c r="O124" s="16">
        <v>190</v>
      </c>
      <c r="P124" s="19">
        <v>2999</v>
      </c>
      <c r="Q124" s="16">
        <v>602541</v>
      </c>
      <c r="R124" s="19">
        <v>2</v>
      </c>
      <c r="S124" s="16">
        <v>242</v>
      </c>
      <c r="T124" s="19">
        <v>3040</v>
      </c>
      <c r="U124" s="16">
        <v>737200</v>
      </c>
      <c r="V124" s="19">
        <v>2</v>
      </c>
      <c r="W124" s="16">
        <v>266</v>
      </c>
      <c r="X124" s="19">
        <v>2400</v>
      </c>
      <c r="Y124" s="16">
        <v>639600</v>
      </c>
      <c r="Z124" s="19">
        <v>16</v>
      </c>
      <c r="AA124" s="16">
        <v>281</v>
      </c>
      <c r="AB124" s="19">
        <v>3220</v>
      </c>
      <c r="AC124" s="16">
        <v>904216</v>
      </c>
      <c r="AD124" s="16"/>
      <c r="AE124" s="16"/>
      <c r="AF124" s="16"/>
      <c r="AG124" s="16"/>
      <c r="AH124" s="19">
        <v>3</v>
      </c>
      <c r="AI124" s="16">
        <v>385</v>
      </c>
      <c r="AJ124" s="19">
        <v>2733</v>
      </c>
      <c r="AK124" s="16">
        <v>1049173</v>
      </c>
      <c r="AL124" s="16"/>
      <c r="AM124" s="16"/>
      <c r="AN124" s="16"/>
      <c r="AO124" s="16"/>
      <c r="AP124" s="7"/>
      <c r="AQ124" s="7"/>
      <c r="AR124" s="7"/>
      <c r="AS124" s="1"/>
      <c r="AT124" s="1"/>
    </row>
    <row r="125" spans="1:48" x14ac:dyDescent="0.2">
      <c r="A125" s="78">
        <v>39476</v>
      </c>
      <c r="B125" s="23">
        <v>47</v>
      </c>
      <c r="C125" s="23">
        <v>117</v>
      </c>
      <c r="D125" s="23">
        <v>3230</v>
      </c>
      <c r="E125" s="23">
        <v>378024</v>
      </c>
      <c r="F125" s="23">
        <v>38</v>
      </c>
      <c r="G125" s="23">
        <v>138</v>
      </c>
      <c r="H125" s="23">
        <v>3080</v>
      </c>
      <c r="I125" s="23">
        <v>402662</v>
      </c>
      <c r="J125" s="23">
        <v>54</v>
      </c>
      <c r="K125" s="23">
        <v>161</v>
      </c>
      <c r="L125" s="23">
        <v>3341</v>
      </c>
      <c r="M125" s="23">
        <v>544529</v>
      </c>
      <c r="N125" s="23">
        <v>20</v>
      </c>
      <c r="O125" s="23">
        <v>185</v>
      </c>
      <c r="P125" s="23">
        <v>3340</v>
      </c>
      <c r="Q125" s="23">
        <v>626950</v>
      </c>
      <c r="R125" s="23">
        <v>84</v>
      </c>
      <c r="S125" s="23">
        <v>234</v>
      </c>
      <c r="T125" s="23">
        <v>2869</v>
      </c>
      <c r="U125" s="23">
        <v>735165</v>
      </c>
      <c r="V125" s="23">
        <v>41</v>
      </c>
      <c r="W125" s="23">
        <v>263</v>
      </c>
      <c r="X125" s="23">
        <v>3070</v>
      </c>
      <c r="Y125" s="23">
        <v>809800</v>
      </c>
      <c r="Z125" s="23">
        <v>7</v>
      </c>
      <c r="AA125" s="23">
        <v>291</v>
      </c>
      <c r="AB125" s="23">
        <v>2840</v>
      </c>
      <c r="AC125" s="23">
        <v>826034</v>
      </c>
      <c r="AD125" s="23"/>
      <c r="AE125" s="23"/>
      <c r="AF125" s="23"/>
      <c r="AG125" s="23"/>
      <c r="AH125" s="23">
        <v>1</v>
      </c>
      <c r="AI125" s="23">
        <v>389</v>
      </c>
      <c r="AJ125" s="23">
        <v>3050</v>
      </c>
      <c r="AK125" s="23">
        <v>1186450</v>
      </c>
      <c r="AL125" s="23"/>
      <c r="AM125" s="23"/>
      <c r="AN125" s="23"/>
      <c r="AO125" s="23"/>
      <c r="AP125">
        <v>19</v>
      </c>
      <c r="AQ125">
        <v>585</v>
      </c>
      <c r="AR125">
        <v>3031</v>
      </c>
      <c r="AS125">
        <v>1763663</v>
      </c>
      <c r="AT125" s="1">
        <v>4</v>
      </c>
      <c r="AU125">
        <v>2863</v>
      </c>
      <c r="AV125">
        <v>956030</v>
      </c>
    </row>
    <row r="126" spans="1:48" x14ac:dyDescent="0.2">
      <c r="A126" s="78">
        <v>39490</v>
      </c>
      <c r="B126" s="23">
        <v>85</v>
      </c>
      <c r="C126" s="23">
        <v>109</v>
      </c>
      <c r="D126" s="23">
        <v>2600</v>
      </c>
      <c r="E126" s="23">
        <v>327379</v>
      </c>
      <c r="F126" s="23">
        <v>36</v>
      </c>
      <c r="G126" s="23">
        <v>142</v>
      </c>
      <c r="H126" s="23">
        <v>3408</v>
      </c>
      <c r="I126" s="23">
        <v>494056</v>
      </c>
      <c r="J126" s="23">
        <v>90</v>
      </c>
      <c r="K126" s="23">
        <v>166</v>
      </c>
      <c r="L126" s="23">
        <v>3373</v>
      </c>
      <c r="M126" s="23">
        <v>568277</v>
      </c>
      <c r="N126" s="23">
        <v>16</v>
      </c>
      <c r="O126" s="23">
        <v>202</v>
      </c>
      <c r="P126" s="23">
        <v>3024</v>
      </c>
      <c r="Q126" s="23">
        <v>633749</v>
      </c>
      <c r="R126" s="23">
        <v>109</v>
      </c>
      <c r="S126" s="23">
        <v>237</v>
      </c>
      <c r="T126" s="23">
        <v>3130</v>
      </c>
      <c r="U126" s="23">
        <v>771235</v>
      </c>
      <c r="V126" s="23">
        <v>27</v>
      </c>
      <c r="W126" s="23">
        <v>268</v>
      </c>
      <c r="X126" s="23">
        <v>3168</v>
      </c>
      <c r="Y126" s="23">
        <v>855879</v>
      </c>
      <c r="Z126" s="23">
        <v>20</v>
      </c>
      <c r="AA126" s="23">
        <v>317</v>
      </c>
      <c r="AB126" s="23">
        <v>2843</v>
      </c>
      <c r="AC126" s="23">
        <v>991718</v>
      </c>
      <c r="AD126" s="23"/>
      <c r="AE126" s="23"/>
      <c r="AF126" s="23"/>
      <c r="AG126" s="23"/>
      <c r="AH126" s="23">
        <v>3</v>
      </c>
      <c r="AI126" s="23">
        <v>371</v>
      </c>
      <c r="AJ126" s="23">
        <v>2970</v>
      </c>
      <c r="AK126" s="23">
        <v>1102873</v>
      </c>
      <c r="AL126" s="23">
        <v>2</v>
      </c>
      <c r="AM126" s="23">
        <v>334</v>
      </c>
      <c r="AN126" s="23">
        <v>3010</v>
      </c>
      <c r="AO126" s="23">
        <v>1003660</v>
      </c>
      <c r="AP126">
        <v>24</v>
      </c>
      <c r="AQ126">
        <v>594</v>
      </c>
      <c r="AR126">
        <v>3002</v>
      </c>
      <c r="AS126">
        <v>1780438</v>
      </c>
      <c r="AT126" s="1">
        <v>2</v>
      </c>
      <c r="AU126" s="4">
        <v>3010</v>
      </c>
      <c r="AV126" s="4">
        <v>1003660</v>
      </c>
    </row>
    <row r="127" spans="1:48" x14ac:dyDescent="0.2">
      <c r="A127" s="78">
        <v>39504</v>
      </c>
      <c r="B127" s="23">
        <v>14</v>
      </c>
      <c r="C127" s="23">
        <v>123</v>
      </c>
      <c r="D127" s="23">
        <v>3175</v>
      </c>
      <c r="E127" s="23">
        <v>392089</v>
      </c>
      <c r="F127" s="23">
        <v>27</v>
      </c>
      <c r="G127" s="23">
        <v>141</v>
      </c>
      <c r="H127" s="23">
        <v>3400</v>
      </c>
      <c r="I127" s="23">
        <v>478896</v>
      </c>
      <c r="J127" s="23">
        <v>84</v>
      </c>
      <c r="K127" s="23">
        <v>163</v>
      </c>
      <c r="L127" s="23">
        <v>3367</v>
      </c>
      <c r="M127" s="23">
        <v>554065</v>
      </c>
      <c r="N127" s="23">
        <v>26</v>
      </c>
      <c r="O127" s="23">
        <v>190</v>
      </c>
      <c r="P127" s="23">
        <v>3320</v>
      </c>
      <c r="Q127" s="23">
        <v>632332</v>
      </c>
      <c r="R127" s="23">
        <v>2</v>
      </c>
      <c r="S127" s="23">
        <v>238</v>
      </c>
      <c r="T127" s="23">
        <v>3150</v>
      </c>
      <c r="U127" s="23">
        <v>748125</v>
      </c>
      <c r="V127" s="23"/>
      <c r="W127" s="23"/>
      <c r="X127" s="23"/>
      <c r="Y127" s="23"/>
      <c r="Z127" s="23">
        <v>1</v>
      </c>
      <c r="AA127" s="23">
        <v>316</v>
      </c>
      <c r="AB127" s="23">
        <v>2600</v>
      </c>
      <c r="AC127" s="23">
        <v>821600</v>
      </c>
      <c r="AD127" s="23"/>
      <c r="AE127" s="23"/>
      <c r="AF127" s="23"/>
      <c r="AG127" s="23"/>
      <c r="AH127" s="23"/>
      <c r="AI127" s="23"/>
      <c r="AJ127" s="23"/>
      <c r="AK127" s="23"/>
      <c r="AL127" s="23">
        <v>7</v>
      </c>
      <c r="AM127" s="23">
        <v>344</v>
      </c>
      <c r="AN127" s="23">
        <v>2867</v>
      </c>
      <c r="AO127" s="23">
        <v>981957</v>
      </c>
      <c r="AP127">
        <v>6</v>
      </c>
      <c r="AQ127">
        <v>470</v>
      </c>
      <c r="AR127">
        <v>3064</v>
      </c>
      <c r="AS127">
        <v>1432540</v>
      </c>
      <c r="AT127" s="1">
        <v>7</v>
      </c>
      <c r="AU127" s="4">
        <v>2867</v>
      </c>
      <c r="AV127" s="4">
        <v>981957</v>
      </c>
    </row>
    <row r="128" spans="1:48" x14ac:dyDescent="0.2">
      <c r="A128" s="78">
        <v>39511</v>
      </c>
      <c r="B128" s="23">
        <v>7</v>
      </c>
      <c r="C128" s="23">
        <v>113</v>
      </c>
      <c r="D128" s="23">
        <v>3600</v>
      </c>
      <c r="E128" s="23">
        <v>405257</v>
      </c>
      <c r="F128" s="23">
        <v>43</v>
      </c>
      <c r="G128" s="23">
        <v>140</v>
      </c>
      <c r="H128" s="23">
        <v>3228</v>
      </c>
      <c r="I128" s="23">
        <v>425489</v>
      </c>
      <c r="J128" s="23">
        <v>39</v>
      </c>
      <c r="K128" s="23">
        <v>164</v>
      </c>
      <c r="L128" s="23">
        <v>3315</v>
      </c>
      <c r="M128" s="23">
        <v>547138</v>
      </c>
      <c r="N128" s="23">
        <v>12</v>
      </c>
      <c r="O128" s="23">
        <v>188</v>
      </c>
      <c r="P128" s="23">
        <v>3412</v>
      </c>
      <c r="Q128" s="23">
        <v>647874</v>
      </c>
      <c r="R128" s="23"/>
      <c r="S128" s="23"/>
      <c r="T128" s="23"/>
      <c r="U128" s="23"/>
      <c r="V128" s="23"/>
      <c r="W128" s="23"/>
      <c r="X128" s="23"/>
      <c r="Y128" s="23"/>
      <c r="Z128" s="23">
        <v>5</v>
      </c>
      <c r="AA128" s="23">
        <v>310</v>
      </c>
      <c r="AB128" s="23">
        <v>2900</v>
      </c>
      <c r="AC128" s="23">
        <v>887648</v>
      </c>
      <c r="AD128" s="23"/>
      <c r="AE128" s="23"/>
      <c r="AF128" s="23"/>
      <c r="AG128" s="23"/>
      <c r="AH128" s="23">
        <v>2</v>
      </c>
      <c r="AI128" s="23">
        <v>387</v>
      </c>
      <c r="AJ128" s="23">
        <v>3180</v>
      </c>
      <c r="AK128" s="23">
        <v>1229940</v>
      </c>
      <c r="AL128" s="23">
        <v>9</v>
      </c>
      <c r="AM128" s="23">
        <v>350</v>
      </c>
      <c r="AN128" s="23">
        <v>3540</v>
      </c>
      <c r="AO128" s="23">
        <f>AN128*AM128</f>
        <v>1239000</v>
      </c>
      <c r="AP128">
        <v>12</v>
      </c>
      <c r="AQ128">
        <v>580</v>
      </c>
      <c r="AR128">
        <v>2916</v>
      </c>
      <c r="AS128">
        <v>1688140</v>
      </c>
      <c r="AT128" s="1"/>
    </row>
    <row r="129" spans="1:48" x14ac:dyDescent="0.2">
      <c r="A129" s="78">
        <v>39525</v>
      </c>
      <c r="B129" s="23">
        <v>49</v>
      </c>
      <c r="C129" s="23">
        <v>122</v>
      </c>
      <c r="D129" s="23">
        <v>3622</v>
      </c>
      <c r="E129" s="23">
        <v>452444</v>
      </c>
      <c r="F129" s="23">
        <v>45</v>
      </c>
      <c r="G129" s="23">
        <v>138</v>
      </c>
      <c r="H129" s="23">
        <v>3675</v>
      </c>
      <c r="I129" s="23">
        <v>521212</v>
      </c>
      <c r="J129" s="23">
        <v>100</v>
      </c>
      <c r="K129" s="23">
        <v>169</v>
      </c>
      <c r="L129" s="23">
        <v>3428</v>
      </c>
      <c r="M129" s="23">
        <v>593152</v>
      </c>
      <c r="N129" s="23">
        <v>30</v>
      </c>
      <c r="O129" s="23">
        <v>185</v>
      </c>
      <c r="P129" s="23">
        <v>3533</v>
      </c>
      <c r="Q129" s="23">
        <v>655132</v>
      </c>
      <c r="R129" s="23">
        <v>2</v>
      </c>
      <c r="S129" s="23">
        <v>233</v>
      </c>
      <c r="T129" s="23">
        <v>2995</v>
      </c>
      <c r="U129" s="23">
        <v>697230</v>
      </c>
      <c r="V129" s="23">
        <v>1</v>
      </c>
      <c r="W129" s="23">
        <v>253</v>
      </c>
      <c r="X129" s="23">
        <v>2740</v>
      </c>
      <c r="Y129" s="23">
        <v>693220</v>
      </c>
      <c r="Z129" s="23">
        <v>1</v>
      </c>
      <c r="AA129" s="23">
        <v>284</v>
      </c>
      <c r="AB129" s="23">
        <v>2600</v>
      </c>
      <c r="AC129" s="23">
        <v>738400</v>
      </c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>
        <v>13</v>
      </c>
      <c r="AQ129">
        <v>556</v>
      </c>
      <c r="AR129">
        <v>3031</v>
      </c>
      <c r="AS129">
        <v>1682643</v>
      </c>
      <c r="AT129" s="1"/>
    </row>
    <row r="130" spans="1:48" x14ac:dyDescent="0.2">
      <c r="A130" s="78">
        <v>39532</v>
      </c>
      <c r="B130" s="23">
        <v>73</v>
      </c>
      <c r="C130" s="23">
        <v>121</v>
      </c>
      <c r="D130" s="23">
        <v>3405</v>
      </c>
      <c r="E130" s="23">
        <v>425571</v>
      </c>
      <c r="F130" s="23">
        <v>40</v>
      </c>
      <c r="G130" s="23">
        <v>142</v>
      </c>
      <c r="H130" s="23">
        <v>3338</v>
      </c>
      <c r="I130" s="23">
        <v>504862</v>
      </c>
      <c r="J130" s="23">
        <v>49</v>
      </c>
      <c r="K130" s="23">
        <v>159</v>
      </c>
      <c r="L130" s="23">
        <v>3240</v>
      </c>
      <c r="M130" s="23">
        <v>552631</v>
      </c>
      <c r="N130" s="23">
        <v>17</v>
      </c>
      <c r="O130" s="23">
        <v>203</v>
      </c>
      <c r="P130" s="23">
        <v>3165</v>
      </c>
      <c r="Q130" s="23">
        <v>662295</v>
      </c>
      <c r="R130" s="23">
        <v>22</v>
      </c>
      <c r="S130" s="23">
        <v>239</v>
      </c>
      <c r="T130" s="23">
        <v>3300</v>
      </c>
      <c r="U130" s="23">
        <v>789000</v>
      </c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>
        <v>1</v>
      </c>
      <c r="AI130" s="23">
        <v>390</v>
      </c>
      <c r="AJ130" s="23">
        <v>3060</v>
      </c>
      <c r="AK130" s="23">
        <v>1193400</v>
      </c>
      <c r="AL130" s="23">
        <v>3</v>
      </c>
      <c r="AM130" s="23">
        <v>354</v>
      </c>
      <c r="AN130" s="23">
        <v>3000</v>
      </c>
      <c r="AO130" s="23">
        <v>1063000</v>
      </c>
      <c r="AP130">
        <v>15</v>
      </c>
      <c r="AQ130">
        <v>522</v>
      </c>
      <c r="AR130">
        <v>2997</v>
      </c>
      <c r="AS130">
        <v>1563531</v>
      </c>
      <c r="AT130" s="4">
        <v>3</v>
      </c>
      <c r="AU130" s="4">
        <v>3000</v>
      </c>
      <c r="AV130" s="4">
        <v>1063000</v>
      </c>
    </row>
    <row r="131" spans="1:48" x14ac:dyDescent="0.2">
      <c r="A131" s="78">
        <v>39539</v>
      </c>
      <c r="B131" s="23">
        <v>81</v>
      </c>
      <c r="C131" s="23">
        <v>118</v>
      </c>
      <c r="D131" s="23">
        <v>3289</v>
      </c>
      <c r="E131" s="23">
        <v>404426</v>
      </c>
      <c r="F131" s="23">
        <v>90</v>
      </c>
      <c r="G131" s="23">
        <v>138</v>
      </c>
      <c r="H131" s="23">
        <v>3424</v>
      </c>
      <c r="I131" s="23">
        <v>475376</v>
      </c>
      <c r="J131" s="23">
        <v>86</v>
      </c>
      <c r="K131" s="23">
        <v>164</v>
      </c>
      <c r="L131" s="23">
        <v>3371</v>
      </c>
      <c r="M131" s="23">
        <v>563083</v>
      </c>
      <c r="N131" s="23">
        <v>65</v>
      </c>
      <c r="O131" s="23">
        <v>185</v>
      </c>
      <c r="P131" s="23">
        <v>3266</v>
      </c>
      <c r="Q131" s="23">
        <v>613021</v>
      </c>
      <c r="R131" s="23">
        <v>31</v>
      </c>
      <c r="S131" s="23">
        <v>226</v>
      </c>
      <c r="T131" s="23">
        <v>3290</v>
      </c>
      <c r="U131" s="23">
        <v>752235</v>
      </c>
      <c r="V131" s="23">
        <v>1</v>
      </c>
      <c r="W131" s="23">
        <v>266</v>
      </c>
      <c r="X131" s="23">
        <v>3080</v>
      </c>
      <c r="Y131" s="23">
        <v>819280</v>
      </c>
      <c r="Z131" s="23"/>
      <c r="AA131" s="23"/>
      <c r="AB131" s="23"/>
      <c r="AC131" s="23"/>
      <c r="AD131" s="23"/>
      <c r="AE131" s="23"/>
      <c r="AF131" s="23"/>
      <c r="AG131" s="23"/>
      <c r="AH131" s="23">
        <v>1</v>
      </c>
      <c r="AI131" s="23">
        <v>392</v>
      </c>
      <c r="AJ131" s="23">
        <v>2900</v>
      </c>
      <c r="AK131" s="23">
        <v>1136800</v>
      </c>
      <c r="AL131" s="23">
        <v>14</v>
      </c>
      <c r="AM131" s="23">
        <v>356</v>
      </c>
      <c r="AN131" s="23">
        <v>3060</v>
      </c>
      <c r="AO131" s="23">
        <f>AN131*AM131</f>
        <v>1089360</v>
      </c>
      <c r="AP131">
        <v>15</v>
      </c>
      <c r="AQ131">
        <v>560</v>
      </c>
      <c r="AR131">
        <v>2953</v>
      </c>
      <c r="AS131">
        <v>1653107</v>
      </c>
      <c r="AT131" s="4">
        <v>1</v>
      </c>
      <c r="AU131" s="4">
        <v>2900</v>
      </c>
      <c r="AV131" s="4">
        <v>977300</v>
      </c>
    </row>
    <row r="132" spans="1:48" x14ac:dyDescent="0.2">
      <c r="A132" s="78">
        <v>39574</v>
      </c>
      <c r="B132" s="23">
        <v>18</v>
      </c>
      <c r="C132" s="23">
        <v>121</v>
      </c>
      <c r="D132" s="23">
        <v>3350</v>
      </c>
      <c r="E132" s="23">
        <v>414589</v>
      </c>
      <c r="F132" s="23">
        <v>45</v>
      </c>
      <c r="G132" s="23">
        <v>140</v>
      </c>
      <c r="H132" s="23">
        <v>3597</v>
      </c>
      <c r="I132" s="23">
        <v>505066</v>
      </c>
      <c r="J132" s="23">
        <v>44</v>
      </c>
      <c r="K132" s="23">
        <v>162</v>
      </c>
      <c r="L132" s="23">
        <v>3480</v>
      </c>
      <c r="M132" s="23">
        <v>580468</v>
      </c>
      <c r="N132" s="23">
        <v>27</v>
      </c>
      <c r="O132" s="23">
        <v>188</v>
      </c>
      <c r="P132" s="23">
        <v>3055</v>
      </c>
      <c r="Q132" s="23">
        <v>558843</v>
      </c>
      <c r="R132" s="23">
        <v>5</v>
      </c>
      <c r="S132" s="23">
        <v>236</v>
      </c>
      <c r="T132" s="23">
        <v>3200</v>
      </c>
      <c r="U132" s="23">
        <v>782472</v>
      </c>
      <c r="V132" s="23">
        <v>20</v>
      </c>
      <c r="W132" s="23">
        <v>264</v>
      </c>
      <c r="X132" s="23">
        <v>3340</v>
      </c>
      <c r="Y132" s="23">
        <v>881927</v>
      </c>
      <c r="Z132" s="23"/>
      <c r="AA132" s="23"/>
      <c r="AB132" s="23"/>
      <c r="AC132" s="23"/>
      <c r="AD132" s="23"/>
      <c r="AE132" s="23"/>
      <c r="AF132" s="23"/>
      <c r="AG132" s="23"/>
      <c r="AH132" s="23">
        <v>1</v>
      </c>
      <c r="AI132" s="23">
        <v>363</v>
      </c>
      <c r="AJ132" s="23">
        <v>3110</v>
      </c>
      <c r="AK132" s="23">
        <v>1054813</v>
      </c>
      <c r="AL132" s="23">
        <v>3</v>
      </c>
      <c r="AM132" s="23">
        <v>336</v>
      </c>
      <c r="AN132" s="23">
        <v>3110</v>
      </c>
      <c r="AO132" s="23">
        <v>1054813</v>
      </c>
      <c r="AP132">
        <v>7</v>
      </c>
      <c r="AQ132">
        <v>586</v>
      </c>
      <c r="AR132">
        <v>2917</v>
      </c>
      <c r="AS132">
        <v>1704900</v>
      </c>
      <c r="AT132" s="4">
        <v>3</v>
      </c>
      <c r="AU132" s="4">
        <v>3110</v>
      </c>
      <c r="AV132" s="4">
        <v>1054813</v>
      </c>
    </row>
    <row r="133" spans="1:48" x14ac:dyDescent="0.2">
      <c r="A133" s="78">
        <v>39581</v>
      </c>
      <c r="B133" s="23">
        <v>28</v>
      </c>
      <c r="C133" s="23">
        <v>110</v>
      </c>
      <c r="D133" s="23">
        <v>3128</v>
      </c>
      <c r="E133" s="23">
        <v>352066</v>
      </c>
      <c r="F133" s="23">
        <v>66</v>
      </c>
      <c r="G133" s="23">
        <v>140</v>
      </c>
      <c r="H133" s="23">
        <v>3332</v>
      </c>
      <c r="I133" s="23">
        <v>479492</v>
      </c>
      <c r="J133" s="23">
        <v>108</v>
      </c>
      <c r="K133" s="23">
        <v>159</v>
      </c>
      <c r="L133" s="23">
        <v>3432</v>
      </c>
      <c r="M133" s="23">
        <v>549695</v>
      </c>
      <c r="N133" s="23">
        <v>50</v>
      </c>
      <c r="O133" s="23">
        <v>200</v>
      </c>
      <c r="P133" s="23">
        <v>3282</v>
      </c>
      <c r="Q133" s="23">
        <v>667117</v>
      </c>
      <c r="R133" s="23">
        <v>1</v>
      </c>
      <c r="S133" s="23">
        <v>231</v>
      </c>
      <c r="T133" s="23">
        <v>2900</v>
      </c>
      <c r="U133" s="23">
        <v>669900</v>
      </c>
      <c r="V133" s="23">
        <v>20</v>
      </c>
      <c r="W133" s="23">
        <v>274</v>
      </c>
      <c r="X133" s="23">
        <v>2940</v>
      </c>
      <c r="Y133" s="23">
        <v>806148</v>
      </c>
      <c r="Z133" s="23">
        <v>41</v>
      </c>
      <c r="AA133" s="23">
        <v>286</v>
      </c>
      <c r="AB133" s="23">
        <v>3100</v>
      </c>
      <c r="AC133" s="23">
        <v>871253</v>
      </c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>
        <v>8</v>
      </c>
      <c r="AQ133">
        <v>130</v>
      </c>
      <c r="AR133">
        <v>3550</v>
      </c>
      <c r="AS133">
        <v>460169</v>
      </c>
      <c r="AT133" s="1"/>
    </row>
    <row r="134" spans="1:48" x14ac:dyDescent="0.2">
      <c r="A134" s="78">
        <v>39588</v>
      </c>
      <c r="B134" s="23">
        <v>27</v>
      </c>
      <c r="C134" s="23">
        <v>111</v>
      </c>
      <c r="D134" s="23">
        <v>3329</v>
      </c>
      <c r="E134" s="23">
        <v>376672</v>
      </c>
      <c r="F134" s="23">
        <v>25</v>
      </c>
      <c r="G134" s="23">
        <v>139</v>
      </c>
      <c r="H134" s="23">
        <v>3127</v>
      </c>
      <c r="I134" s="23">
        <v>473434</v>
      </c>
      <c r="J134" s="23">
        <v>79</v>
      </c>
      <c r="K134" s="23">
        <v>167</v>
      </c>
      <c r="L134" s="23">
        <v>3394</v>
      </c>
      <c r="M134" s="23">
        <v>572909</v>
      </c>
      <c r="N134" s="23">
        <v>17</v>
      </c>
      <c r="O134" s="23">
        <v>205</v>
      </c>
      <c r="P134" s="23">
        <v>3420</v>
      </c>
      <c r="Q134" s="23">
        <v>702709</v>
      </c>
      <c r="R134" s="23">
        <v>69</v>
      </c>
      <c r="S134" s="23">
        <v>241</v>
      </c>
      <c r="T134" s="23">
        <v>3302</v>
      </c>
      <c r="U134" s="23">
        <v>787985</v>
      </c>
      <c r="V134" s="23">
        <v>24</v>
      </c>
      <c r="W134" s="23">
        <v>269</v>
      </c>
      <c r="X134" s="23">
        <v>3027</v>
      </c>
      <c r="Y134" s="23">
        <v>850194</v>
      </c>
      <c r="Z134" s="23">
        <v>4</v>
      </c>
      <c r="AA134" s="23">
        <v>317</v>
      </c>
      <c r="AB134" s="23">
        <v>3240</v>
      </c>
      <c r="AC134" s="23">
        <v>1026270</v>
      </c>
      <c r="AD134" s="23"/>
      <c r="AE134" s="23"/>
      <c r="AF134" s="23"/>
      <c r="AG134" s="23"/>
      <c r="AH134" s="23">
        <v>6</v>
      </c>
      <c r="AI134" s="23">
        <v>378</v>
      </c>
      <c r="AJ134" s="23">
        <v>3360</v>
      </c>
      <c r="AK134" s="23">
        <v>1271720</v>
      </c>
      <c r="AL134" s="23">
        <v>5</v>
      </c>
      <c r="AM134" s="23">
        <v>377</v>
      </c>
      <c r="AN134" s="23">
        <v>3180</v>
      </c>
      <c r="AO134" s="23">
        <v>1269504</v>
      </c>
      <c r="AP134">
        <v>18</v>
      </c>
      <c r="AQ134">
        <v>539</v>
      </c>
      <c r="AR134">
        <v>2946</v>
      </c>
      <c r="AS134">
        <v>1599705</v>
      </c>
      <c r="AT134" s="4">
        <v>5</v>
      </c>
      <c r="AU134" s="4">
        <v>3180</v>
      </c>
      <c r="AV134" s="4">
        <v>1269504</v>
      </c>
    </row>
    <row r="135" spans="1:48" x14ac:dyDescent="0.2">
      <c r="A135" s="78">
        <v>39595</v>
      </c>
      <c r="B135" s="23">
        <v>92</v>
      </c>
      <c r="C135" s="23">
        <v>121</v>
      </c>
      <c r="D135" s="23">
        <v>3380</v>
      </c>
      <c r="E135" s="23">
        <v>409260</v>
      </c>
      <c r="F135" s="23">
        <v>41</v>
      </c>
      <c r="G135" s="23">
        <v>140</v>
      </c>
      <c r="H135" s="23">
        <v>3254</v>
      </c>
      <c r="I135" s="23">
        <v>457991</v>
      </c>
      <c r="J135" s="23">
        <v>113</v>
      </c>
      <c r="K135" s="23">
        <v>162</v>
      </c>
      <c r="L135" s="23">
        <v>3152</v>
      </c>
      <c r="M135" s="23">
        <v>543176</v>
      </c>
      <c r="N135" s="23">
        <v>83</v>
      </c>
      <c r="O135" s="23">
        <v>193</v>
      </c>
      <c r="P135" s="23">
        <v>3329</v>
      </c>
      <c r="Q135" s="23">
        <v>644950</v>
      </c>
      <c r="R135" s="23">
        <v>6</v>
      </c>
      <c r="S135" s="23">
        <v>227</v>
      </c>
      <c r="T135" s="23">
        <v>3173</v>
      </c>
      <c r="U135" s="23">
        <v>734563</v>
      </c>
      <c r="V135" s="23">
        <v>3</v>
      </c>
      <c r="W135" s="23">
        <v>268</v>
      </c>
      <c r="X135" s="23">
        <v>2940</v>
      </c>
      <c r="Y135" s="23">
        <v>787833</v>
      </c>
      <c r="Z135" s="23">
        <v>1</v>
      </c>
      <c r="AA135" s="23">
        <v>288</v>
      </c>
      <c r="AB135" s="23">
        <v>2860</v>
      </c>
      <c r="AC135" s="23">
        <v>823680</v>
      </c>
      <c r="AD135" s="23"/>
      <c r="AE135" s="23"/>
      <c r="AF135" s="23"/>
      <c r="AG135" s="23"/>
      <c r="AH135" s="23">
        <v>2</v>
      </c>
      <c r="AI135" s="23">
        <v>368</v>
      </c>
      <c r="AJ135" s="23">
        <v>2810</v>
      </c>
      <c r="AK135" s="23">
        <v>1032670</v>
      </c>
      <c r="AL135" s="23">
        <v>3</v>
      </c>
      <c r="AM135" s="23">
        <v>345</v>
      </c>
      <c r="AN135" s="23">
        <v>2947</v>
      </c>
      <c r="AO135" s="23">
        <v>1018127</v>
      </c>
      <c r="AQ135" s="7"/>
      <c r="AR135" s="7"/>
      <c r="AS135" s="1"/>
      <c r="AT135" s="4">
        <v>3</v>
      </c>
      <c r="AU135" s="4">
        <v>2947</v>
      </c>
      <c r="AV135" s="4">
        <v>1018127</v>
      </c>
    </row>
    <row r="136" spans="1:48" x14ac:dyDescent="0.2">
      <c r="A136" s="78">
        <v>39602</v>
      </c>
      <c r="B136" s="23">
        <v>36</v>
      </c>
      <c r="C136" s="23">
        <v>116</v>
      </c>
      <c r="D136" s="23">
        <v>3283</v>
      </c>
      <c r="E136" s="23">
        <v>394010</v>
      </c>
      <c r="F136" s="23">
        <v>56</v>
      </c>
      <c r="G136" s="23">
        <v>140</v>
      </c>
      <c r="H136" s="23">
        <v>3407</v>
      </c>
      <c r="I136" s="23">
        <v>487605</v>
      </c>
      <c r="J136" s="23">
        <v>79</v>
      </c>
      <c r="K136" s="23">
        <v>161</v>
      </c>
      <c r="L136" s="23">
        <v>3469</v>
      </c>
      <c r="M136" s="23">
        <v>556405</v>
      </c>
      <c r="N136" s="23">
        <v>107</v>
      </c>
      <c r="O136" s="23">
        <v>197</v>
      </c>
      <c r="P136" s="23">
        <v>3382</v>
      </c>
      <c r="Q136" s="23">
        <v>675059</v>
      </c>
      <c r="R136" s="23">
        <v>2</v>
      </c>
      <c r="S136" s="23">
        <v>230</v>
      </c>
      <c r="T136" s="23">
        <v>3290</v>
      </c>
      <c r="U136" s="23">
        <v>759080</v>
      </c>
      <c r="V136" s="23">
        <v>6</v>
      </c>
      <c r="W136" s="23">
        <v>258</v>
      </c>
      <c r="X136" s="23">
        <v>2740</v>
      </c>
      <c r="Y136" s="23">
        <v>707833</v>
      </c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>
        <v>5</v>
      </c>
      <c r="AM136" s="23">
        <v>344</v>
      </c>
      <c r="AN136" s="23">
        <v>2996</v>
      </c>
      <c r="AO136" s="23">
        <v>1030212</v>
      </c>
      <c r="AP136">
        <v>5</v>
      </c>
      <c r="AQ136">
        <v>517</v>
      </c>
      <c r="AR136">
        <v>3068</v>
      </c>
      <c r="AS136">
        <v>1584784</v>
      </c>
      <c r="AT136" s="4">
        <v>5</v>
      </c>
      <c r="AU136" s="4">
        <v>2996</v>
      </c>
      <c r="AV136" s="4">
        <v>1030212</v>
      </c>
    </row>
    <row r="137" spans="1:48" x14ac:dyDescent="0.2">
      <c r="A137" s="78">
        <v>39616</v>
      </c>
      <c r="B137" s="23">
        <v>50</v>
      </c>
      <c r="C137" s="23">
        <v>113</v>
      </c>
      <c r="D137" s="23">
        <v>3218</v>
      </c>
      <c r="E137" s="23">
        <v>370837</v>
      </c>
      <c r="F137" s="23">
        <v>79</v>
      </c>
      <c r="G137" s="23">
        <v>140</v>
      </c>
      <c r="H137" s="23">
        <v>3214</v>
      </c>
      <c r="I137" s="23">
        <v>456015</v>
      </c>
      <c r="J137" s="23">
        <v>113</v>
      </c>
      <c r="K137" s="23">
        <v>164</v>
      </c>
      <c r="L137" s="23">
        <v>3271</v>
      </c>
      <c r="M137" s="23">
        <v>544905</v>
      </c>
      <c r="N137" s="23">
        <v>173</v>
      </c>
      <c r="O137" s="23">
        <v>198</v>
      </c>
      <c r="P137" s="23">
        <v>3227</v>
      </c>
      <c r="Q137" s="23">
        <v>641319</v>
      </c>
      <c r="R137" s="23">
        <v>56</v>
      </c>
      <c r="S137" s="23">
        <v>222</v>
      </c>
      <c r="T137" s="23">
        <v>2740</v>
      </c>
      <c r="U137" s="23">
        <v>542740</v>
      </c>
      <c r="V137" s="23"/>
      <c r="W137" s="23"/>
      <c r="X137" s="23"/>
      <c r="Y137" s="23"/>
      <c r="Z137" s="23">
        <v>3</v>
      </c>
      <c r="AA137" s="23">
        <v>303</v>
      </c>
      <c r="AB137" s="23">
        <v>2907</v>
      </c>
      <c r="AC137" s="23">
        <v>880613</v>
      </c>
      <c r="AD137" s="23"/>
      <c r="AE137" s="23"/>
      <c r="AF137" s="23"/>
      <c r="AG137" s="23"/>
      <c r="AH137" s="23">
        <v>1</v>
      </c>
      <c r="AI137" s="23">
        <v>378</v>
      </c>
      <c r="AJ137" s="23">
        <v>2900</v>
      </c>
      <c r="AK137" s="23">
        <v>1096200</v>
      </c>
      <c r="AL137" s="23">
        <v>1</v>
      </c>
      <c r="AM137" s="23">
        <v>334</v>
      </c>
      <c r="AN137" s="23">
        <v>2840</v>
      </c>
      <c r="AO137" s="23">
        <v>948560</v>
      </c>
      <c r="AP137">
        <v>14</v>
      </c>
      <c r="AQ137">
        <v>516</v>
      </c>
      <c r="AR137">
        <v>2959</v>
      </c>
      <c r="AS137">
        <v>1520789</v>
      </c>
      <c r="AT137" s="4">
        <v>1</v>
      </c>
      <c r="AU137" s="4">
        <v>2840</v>
      </c>
      <c r="AV137" s="4">
        <v>948560</v>
      </c>
    </row>
    <row r="138" spans="1:48" x14ac:dyDescent="0.2">
      <c r="A138" s="78">
        <v>39623</v>
      </c>
      <c r="B138" s="23">
        <v>56</v>
      </c>
      <c r="C138" s="23">
        <v>116</v>
      </c>
      <c r="D138" s="23">
        <v>3114</v>
      </c>
      <c r="E138" s="23">
        <v>352417</v>
      </c>
      <c r="F138" s="23">
        <v>37</v>
      </c>
      <c r="G138" s="23">
        <v>139</v>
      </c>
      <c r="H138" s="23">
        <v>3118</v>
      </c>
      <c r="I138" s="23">
        <v>433072</v>
      </c>
      <c r="J138" s="23">
        <v>64</v>
      </c>
      <c r="K138" s="23">
        <v>160</v>
      </c>
      <c r="L138" s="23">
        <v>3184</v>
      </c>
      <c r="M138" s="23">
        <v>505266</v>
      </c>
      <c r="N138" s="23">
        <v>146</v>
      </c>
      <c r="O138" s="23">
        <v>196</v>
      </c>
      <c r="P138" s="23">
        <v>3248</v>
      </c>
      <c r="Q138" s="23">
        <v>643328</v>
      </c>
      <c r="R138" s="23">
        <v>32</v>
      </c>
      <c r="S138" s="23">
        <v>227</v>
      </c>
      <c r="T138" s="23">
        <v>3024</v>
      </c>
      <c r="U138" s="23">
        <v>703516</v>
      </c>
      <c r="V138" s="23">
        <v>18</v>
      </c>
      <c r="W138" s="23">
        <v>262</v>
      </c>
      <c r="X138" s="23">
        <v>2890</v>
      </c>
      <c r="Y138" s="23">
        <f>X138*W138</f>
        <v>757180</v>
      </c>
      <c r="Z138" s="23">
        <v>27</v>
      </c>
      <c r="AA138" s="23">
        <v>291</v>
      </c>
      <c r="AB138" s="23">
        <v>3023</v>
      </c>
      <c r="AC138" s="23">
        <v>882698</v>
      </c>
      <c r="AD138" s="23"/>
      <c r="AE138" s="23"/>
      <c r="AF138" s="23"/>
      <c r="AG138" s="23"/>
      <c r="AH138" s="23">
        <v>1</v>
      </c>
      <c r="AI138" s="23">
        <v>375</v>
      </c>
      <c r="AJ138" s="23">
        <v>3050</v>
      </c>
      <c r="AK138" s="23">
        <v>1143750</v>
      </c>
      <c r="AL138" s="23">
        <v>1</v>
      </c>
      <c r="AM138" s="23">
        <v>320</v>
      </c>
      <c r="AN138" s="23">
        <v>2600</v>
      </c>
      <c r="AO138" s="23">
        <v>832000</v>
      </c>
      <c r="AP138">
        <v>8</v>
      </c>
      <c r="AQ138">
        <v>573</v>
      </c>
      <c r="AR138">
        <v>2874</v>
      </c>
      <c r="AS138">
        <v>1642525</v>
      </c>
      <c r="AT138" s="4">
        <v>1</v>
      </c>
      <c r="AU138" s="4">
        <v>2600</v>
      </c>
      <c r="AV138" s="4">
        <v>832000</v>
      </c>
    </row>
    <row r="139" spans="1:48" x14ac:dyDescent="0.2">
      <c r="A139" s="78">
        <v>39630</v>
      </c>
      <c r="B139" s="23">
        <v>63</v>
      </c>
      <c r="C139" s="23">
        <v>114</v>
      </c>
      <c r="D139" s="23">
        <v>3359</v>
      </c>
      <c r="E139" s="23">
        <v>384605</v>
      </c>
      <c r="F139" s="23">
        <v>52</v>
      </c>
      <c r="G139" s="23">
        <v>142</v>
      </c>
      <c r="H139" s="23">
        <v>3235</v>
      </c>
      <c r="I139" s="23">
        <v>479939</v>
      </c>
      <c r="J139" s="23">
        <v>155</v>
      </c>
      <c r="K139" s="23">
        <v>166</v>
      </c>
      <c r="L139" s="23">
        <v>3184</v>
      </c>
      <c r="M139" s="23">
        <v>547443</v>
      </c>
      <c r="N139" s="23">
        <v>80</v>
      </c>
      <c r="O139" s="23">
        <v>200</v>
      </c>
      <c r="P139" s="23">
        <v>3168</v>
      </c>
      <c r="Q139" s="23">
        <v>661592</v>
      </c>
      <c r="R139" s="23">
        <v>65</v>
      </c>
      <c r="S139" s="23">
        <v>228</v>
      </c>
      <c r="T139" s="23">
        <v>3042</v>
      </c>
      <c r="U139" s="23">
        <v>739197</v>
      </c>
      <c r="V139" s="23">
        <v>63</v>
      </c>
      <c r="W139" s="23">
        <v>267</v>
      </c>
      <c r="X139" s="23">
        <v>2900</v>
      </c>
      <c r="Y139" s="23">
        <v>772590</v>
      </c>
      <c r="Z139" s="23">
        <v>5</v>
      </c>
      <c r="AA139" s="23">
        <v>309</v>
      </c>
      <c r="AB139" s="23">
        <v>2707</v>
      </c>
      <c r="AC139" s="23">
        <v>875216</v>
      </c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>
        <v>10</v>
      </c>
      <c r="AQ139">
        <v>542</v>
      </c>
      <c r="AR139">
        <v>3006</v>
      </c>
      <c r="AS139">
        <v>1627932</v>
      </c>
      <c r="AT139" s="4">
        <v>6</v>
      </c>
      <c r="AU139" s="4">
        <v>2820</v>
      </c>
      <c r="AV139" s="4">
        <v>980773</v>
      </c>
    </row>
    <row r="140" spans="1:48" x14ac:dyDescent="0.2">
      <c r="A140" s="78">
        <v>39637</v>
      </c>
      <c r="B140" s="23">
        <v>87</v>
      </c>
      <c r="C140" s="23">
        <v>119</v>
      </c>
      <c r="D140" s="23">
        <v>3217</v>
      </c>
      <c r="E140" s="23">
        <v>373891</v>
      </c>
      <c r="F140" s="23">
        <v>53</v>
      </c>
      <c r="G140" s="23">
        <v>139</v>
      </c>
      <c r="H140" s="23">
        <v>3312</v>
      </c>
      <c r="I140" s="23">
        <v>463169</v>
      </c>
      <c r="J140" s="23">
        <v>215</v>
      </c>
      <c r="K140" s="23">
        <v>165</v>
      </c>
      <c r="L140" s="23">
        <v>3220</v>
      </c>
      <c r="M140" s="23">
        <v>533633</v>
      </c>
      <c r="N140" s="23">
        <v>344</v>
      </c>
      <c r="O140" s="23">
        <v>199</v>
      </c>
      <c r="P140" s="23">
        <v>3176</v>
      </c>
      <c r="Q140" s="23">
        <v>643040</v>
      </c>
      <c r="R140" s="23">
        <v>131</v>
      </c>
      <c r="S140" s="23">
        <v>234</v>
      </c>
      <c r="T140" s="23">
        <v>3117</v>
      </c>
      <c r="U140" s="23">
        <v>726571</v>
      </c>
      <c r="V140" s="23">
        <v>37</v>
      </c>
      <c r="W140" s="23">
        <v>256</v>
      </c>
      <c r="X140" s="23">
        <v>2968</v>
      </c>
      <c r="Y140" s="23">
        <v>781929</v>
      </c>
      <c r="Z140" s="23">
        <v>15</v>
      </c>
      <c r="AA140" s="23">
        <v>295</v>
      </c>
      <c r="AB140" s="23">
        <v>2925</v>
      </c>
      <c r="AC140" s="23">
        <v>859793</v>
      </c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>
        <v>16</v>
      </c>
      <c r="AQ140">
        <v>509</v>
      </c>
      <c r="AR140">
        <v>3054</v>
      </c>
      <c r="AS140">
        <v>1554595</v>
      </c>
      <c r="AT140" s="4">
        <v>2</v>
      </c>
      <c r="AU140" s="4">
        <v>2900</v>
      </c>
      <c r="AV140" s="4">
        <v>948220</v>
      </c>
    </row>
    <row r="141" spans="1:48" x14ac:dyDescent="0.2">
      <c r="A141" s="78">
        <v>39644</v>
      </c>
      <c r="B141" s="23">
        <v>25</v>
      </c>
      <c r="C141" s="23">
        <v>111</v>
      </c>
      <c r="D141" s="23">
        <v>3302</v>
      </c>
      <c r="E141" s="23">
        <v>363511</v>
      </c>
      <c r="F141" s="23">
        <v>75</v>
      </c>
      <c r="G141" s="23">
        <v>137</v>
      </c>
      <c r="H141" s="23">
        <v>3324</v>
      </c>
      <c r="I141" s="23">
        <v>446406</v>
      </c>
      <c r="J141" s="23">
        <v>139</v>
      </c>
      <c r="K141" s="23">
        <v>162</v>
      </c>
      <c r="L141" s="23">
        <v>3219</v>
      </c>
      <c r="M141" s="23">
        <v>533050</v>
      </c>
      <c r="N141" s="23">
        <v>73</v>
      </c>
      <c r="O141" s="23">
        <v>194</v>
      </c>
      <c r="P141" s="23">
        <v>2901</v>
      </c>
      <c r="Q141" s="23">
        <v>597190</v>
      </c>
      <c r="R141" s="23">
        <v>76</v>
      </c>
      <c r="S141" s="23">
        <v>236</v>
      </c>
      <c r="T141" s="23">
        <v>2995</v>
      </c>
      <c r="U141" s="23">
        <v>707986</v>
      </c>
      <c r="V141" s="23">
        <v>56</v>
      </c>
      <c r="W141" s="23">
        <v>262</v>
      </c>
      <c r="X141" s="23">
        <v>2975</v>
      </c>
      <c r="Y141" s="23">
        <v>789164</v>
      </c>
      <c r="Z141" s="23">
        <v>4</v>
      </c>
      <c r="AA141" s="23">
        <v>282</v>
      </c>
      <c r="AB141" s="23">
        <v>2820</v>
      </c>
      <c r="AC141" s="23">
        <v>795240</v>
      </c>
      <c r="AD141" s="23"/>
      <c r="AE141" s="23"/>
      <c r="AF141" s="23"/>
      <c r="AG141" s="23"/>
      <c r="AH141" s="23">
        <v>1</v>
      </c>
      <c r="AI141" s="23">
        <v>367</v>
      </c>
      <c r="AJ141" s="23">
        <v>2940</v>
      </c>
      <c r="AK141" s="23">
        <v>1078980</v>
      </c>
      <c r="AL141" s="23">
        <v>1</v>
      </c>
      <c r="AM141" s="23">
        <v>358</v>
      </c>
      <c r="AN141" s="23">
        <v>2900</v>
      </c>
      <c r="AO141" s="23">
        <v>1038200</v>
      </c>
      <c r="AP141">
        <v>17</v>
      </c>
      <c r="AQ141">
        <v>513</v>
      </c>
      <c r="AR141">
        <v>2815</v>
      </c>
      <c r="AS141">
        <v>1440896</v>
      </c>
      <c r="AT141" s="1"/>
    </row>
    <row r="142" spans="1:48" x14ac:dyDescent="0.2">
      <c r="A142" s="78">
        <v>39651</v>
      </c>
      <c r="B142" s="23">
        <v>44</v>
      </c>
      <c r="C142" s="23">
        <v>108</v>
      </c>
      <c r="D142" s="23">
        <v>3164</v>
      </c>
      <c r="E142" s="23">
        <v>342255</v>
      </c>
      <c r="F142" s="23">
        <v>68</v>
      </c>
      <c r="G142" s="23">
        <v>140</v>
      </c>
      <c r="H142" s="23">
        <v>3385</v>
      </c>
      <c r="I142" s="23">
        <v>479444</v>
      </c>
      <c r="J142" s="23">
        <v>124</v>
      </c>
      <c r="K142" s="23">
        <v>166</v>
      </c>
      <c r="L142" s="23">
        <v>3177</v>
      </c>
      <c r="M142" s="23">
        <v>541646</v>
      </c>
      <c r="N142" s="23">
        <v>81</v>
      </c>
      <c r="O142" s="23">
        <v>192</v>
      </c>
      <c r="P142" s="23">
        <v>3089</v>
      </c>
      <c r="Q142" s="23">
        <v>616486</v>
      </c>
      <c r="R142" s="23">
        <v>99</v>
      </c>
      <c r="S142" s="23">
        <v>233</v>
      </c>
      <c r="T142" s="23">
        <v>3097</v>
      </c>
      <c r="U142" s="23">
        <v>727099</v>
      </c>
      <c r="V142" s="23">
        <v>21</v>
      </c>
      <c r="W142" s="23">
        <v>254</v>
      </c>
      <c r="X142" s="23">
        <v>3000</v>
      </c>
      <c r="Y142" s="23">
        <v>778724</v>
      </c>
      <c r="Z142" s="23">
        <v>18</v>
      </c>
      <c r="AA142" s="23">
        <v>302</v>
      </c>
      <c r="AB142" s="23">
        <v>2820</v>
      </c>
      <c r="AC142" s="23">
        <v>842749</v>
      </c>
      <c r="AD142" s="23"/>
      <c r="AE142" s="23"/>
      <c r="AF142" s="23"/>
      <c r="AG142" s="23"/>
      <c r="AH142" s="23">
        <v>1</v>
      </c>
      <c r="AI142" s="23">
        <v>399</v>
      </c>
      <c r="AJ142" s="23">
        <v>2700</v>
      </c>
      <c r="AK142" s="23">
        <v>1077300</v>
      </c>
      <c r="AL142" s="23"/>
      <c r="AM142" s="23"/>
      <c r="AN142" s="23"/>
      <c r="AO142" s="23"/>
      <c r="AP142">
        <v>21</v>
      </c>
      <c r="AQ142">
        <v>508</v>
      </c>
      <c r="AR142">
        <v>2704</v>
      </c>
      <c r="AS142">
        <v>1374320</v>
      </c>
      <c r="AT142" s="4">
        <v>4</v>
      </c>
      <c r="AU142" s="4">
        <v>2667</v>
      </c>
      <c r="AV142" s="4">
        <v>912025</v>
      </c>
    </row>
    <row r="143" spans="1:48" x14ac:dyDescent="0.2">
      <c r="A143" s="78">
        <v>39679</v>
      </c>
      <c r="B143" s="23">
        <v>61</v>
      </c>
      <c r="C143" s="23">
        <v>115</v>
      </c>
      <c r="D143" s="23">
        <v>3317</v>
      </c>
      <c r="E143" s="23">
        <v>386169</v>
      </c>
      <c r="F143" s="23">
        <v>125</v>
      </c>
      <c r="G143" s="23">
        <v>142</v>
      </c>
      <c r="H143" s="23">
        <v>3183</v>
      </c>
      <c r="I143" s="23">
        <v>461722</v>
      </c>
      <c r="J143" s="23">
        <v>135</v>
      </c>
      <c r="K143" s="23">
        <v>163</v>
      </c>
      <c r="L143" s="23">
        <v>3213</v>
      </c>
      <c r="M143" s="23">
        <v>516365</v>
      </c>
      <c r="N143" s="23">
        <v>79</v>
      </c>
      <c r="O143" s="23">
        <v>193</v>
      </c>
      <c r="P143" s="23">
        <v>3155</v>
      </c>
      <c r="Q143" s="23">
        <v>624414</v>
      </c>
      <c r="R143" s="23">
        <v>4</v>
      </c>
      <c r="S143" s="23">
        <v>234</v>
      </c>
      <c r="T143" s="23">
        <v>2933</v>
      </c>
      <c r="U143" s="23">
        <v>684338</v>
      </c>
      <c r="V143" s="23">
        <v>1</v>
      </c>
      <c r="W143" s="23">
        <v>279</v>
      </c>
      <c r="X143" s="23">
        <v>2900</v>
      </c>
      <c r="Y143" s="23">
        <v>809100</v>
      </c>
      <c r="Z143" s="23">
        <v>8</v>
      </c>
      <c r="AA143" s="23">
        <v>290</v>
      </c>
      <c r="AB143" s="23">
        <v>3100</v>
      </c>
      <c r="AC143" s="23">
        <v>899000</v>
      </c>
      <c r="AD143" s="23"/>
      <c r="AE143" s="23"/>
      <c r="AF143" s="23"/>
      <c r="AG143" s="23"/>
      <c r="AH143" s="23">
        <v>2</v>
      </c>
      <c r="AI143" s="23">
        <v>366</v>
      </c>
      <c r="AJ143" s="23">
        <v>2850</v>
      </c>
      <c r="AK143" s="23">
        <v>1042800</v>
      </c>
      <c r="AL143" s="23">
        <v>1</v>
      </c>
      <c r="AM143" s="23">
        <v>337</v>
      </c>
      <c r="AN143" s="23">
        <v>2700</v>
      </c>
      <c r="AO143" s="23">
        <v>909900</v>
      </c>
      <c r="AP143">
        <v>15</v>
      </c>
      <c r="AQ143">
        <v>558</v>
      </c>
      <c r="AR143">
        <v>2681</v>
      </c>
      <c r="AS143">
        <v>1496342</v>
      </c>
      <c r="AT143" s="4">
        <v>1</v>
      </c>
      <c r="AU143" s="4">
        <v>2700</v>
      </c>
      <c r="AV143" s="4">
        <v>909900</v>
      </c>
    </row>
    <row r="144" spans="1:48" x14ac:dyDescent="0.2">
      <c r="A144" s="78">
        <v>39686</v>
      </c>
      <c r="B144" s="23">
        <v>35</v>
      </c>
      <c r="C144" s="23">
        <v>113</v>
      </c>
      <c r="D144" s="23">
        <v>2952</v>
      </c>
      <c r="E144" s="23">
        <v>356174</v>
      </c>
      <c r="F144" s="23">
        <v>49</v>
      </c>
      <c r="G144" s="23">
        <v>144</v>
      </c>
      <c r="H144" s="23">
        <v>3264</v>
      </c>
      <c r="I144" s="23">
        <v>477941</v>
      </c>
      <c r="J144" s="23">
        <v>138</v>
      </c>
      <c r="K144" s="23">
        <v>164</v>
      </c>
      <c r="L144" s="23">
        <v>3261</v>
      </c>
      <c r="M144" s="23">
        <v>553738</v>
      </c>
      <c r="N144" s="23">
        <v>117</v>
      </c>
      <c r="O144" s="23">
        <v>194</v>
      </c>
      <c r="P144" s="23">
        <v>3169</v>
      </c>
      <c r="Q144" s="23">
        <v>617493</v>
      </c>
      <c r="R144" s="23">
        <v>11</v>
      </c>
      <c r="S144" s="23">
        <v>237</v>
      </c>
      <c r="T144" s="23">
        <v>3073</v>
      </c>
      <c r="U144" s="23">
        <v>741698</v>
      </c>
      <c r="V144" s="23">
        <v>6</v>
      </c>
      <c r="W144" s="23">
        <v>251</v>
      </c>
      <c r="X144" s="23">
        <v>3080</v>
      </c>
      <c r="Y144" s="23">
        <v>773593</v>
      </c>
      <c r="Z144" s="23">
        <v>13</v>
      </c>
      <c r="AA144" s="23">
        <v>309</v>
      </c>
      <c r="AB144" s="23">
        <v>2805</v>
      </c>
      <c r="AC144" s="23">
        <v>855018</v>
      </c>
      <c r="AD144" s="23"/>
      <c r="AE144" s="23"/>
      <c r="AF144" s="23"/>
      <c r="AG144" s="23"/>
      <c r="AH144" s="23"/>
      <c r="AI144" s="23"/>
      <c r="AJ144" s="23"/>
      <c r="AK144" s="23"/>
      <c r="AL144" s="23">
        <v>2</v>
      </c>
      <c r="AM144" s="23">
        <v>336</v>
      </c>
      <c r="AN144" s="23">
        <v>2800</v>
      </c>
      <c r="AO144" s="23">
        <v>940800</v>
      </c>
      <c r="AP144">
        <v>9</v>
      </c>
      <c r="AQ144">
        <v>566</v>
      </c>
      <c r="AR144">
        <v>2740</v>
      </c>
      <c r="AS144">
        <v>1547864</v>
      </c>
      <c r="AT144" s="4">
        <v>2</v>
      </c>
      <c r="AU144" s="4">
        <v>2800</v>
      </c>
      <c r="AV144" s="4">
        <v>940800</v>
      </c>
    </row>
    <row r="145" spans="1:48" x14ac:dyDescent="0.2">
      <c r="A145" s="78">
        <v>39700</v>
      </c>
      <c r="B145" s="23">
        <v>38</v>
      </c>
      <c r="C145" s="23">
        <v>115</v>
      </c>
      <c r="D145" s="23">
        <v>3275</v>
      </c>
      <c r="E145" s="23">
        <v>390608</v>
      </c>
      <c r="F145" s="23">
        <v>64</v>
      </c>
      <c r="G145" s="23">
        <v>143</v>
      </c>
      <c r="H145" s="23">
        <v>3221</v>
      </c>
      <c r="I145" s="23">
        <v>464159</v>
      </c>
      <c r="J145" s="23">
        <v>151</v>
      </c>
      <c r="K145" s="23">
        <v>165</v>
      </c>
      <c r="L145" s="23">
        <v>3204</v>
      </c>
      <c r="M145" s="23">
        <v>531992</v>
      </c>
      <c r="N145" s="23">
        <v>150</v>
      </c>
      <c r="O145" s="23">
        <v>195</v>
      </c>
      <c r="P145" s="23">
        <v>3104</v>
      </c>
      <c r="Q145" s="23">
        <v>616603</v>
      </c>
      <c r="R145" s="23">
        <v>52</v>
      </c>
      <c r="S145" s="23">
        <v>231</v>
      </c>
      <c r="T145" s="23">
        <v>3112</v>
      </c>
      <c r="U145" s="23">
        <v>723904</v>
      </c>
      <c r="V145" s="23">
        <v>9</v>
      </c>
      <c r="W145" s="23">
        <v>265</v>
      </c>
      <c r="X145" s="23">
        <v>2825</v>
      </c>
      <c r="Y145" s="23">
        <v>774756</v>
      </c>
      <c r="Z145" s="23">
        <v>13</v>
      </c>
      <c r="AA145" s="23">
        <v>288</v>
      </c>
      <c r="AB145" s="23">
        <v>2648</v>
      </c>
      <c r="AC145" s="23">
        <v>816252</v>
      </c>
      <c r="AD145" s="23"/>
      <c r="AE145" s="23"/>
      <c r="AF145" s="23"/>
      <c r="AG145" s="23"/>
      <c r="AH145" s="23">
        <v>2</v>
      </c>
      <c r="AI145" s="23">
        <v>380</v>
      </c>
      <c r="AJ145" s="23">
        <v>2635</v>
      </c>
      <c r="AK145" s="23">
        <v>1001725</v>
      </c>
      <c r="AL145" s="23"/>
      <c r="AM145" s="23"/>
      <c r="AN145" s="23"/>
      <c r="AO145" s="23"/>
      <c r="AP145">
        <v>17</v>
      </c>
      <c r="AQ145">
        <v>547</v>
      </c>
      <c r="AR145">
        <v>2711</v>
      </c>
      <c r="AS145">
        <v>1482568</v>
      </c>
      <c r="AT145" s="1"/>
    </row>
    <row r="146" spans="1:48" x14ac:dyDescent="0.2">
      <c r="A146" s="78">
        <v>39714</v>
      </c>
      <c r="B146" s="23">
        <v>4</v>
      </c>
      <c r="C146" s="23">
        <v>114</v>
      </c>
      <c r="D146" s="23">
        <v>3225</v>
      </c>
      <c r="E146" s="23">
        <v>363375</v>
      </c>
      <c r="F146" s="23">
        <v>4</v>
      </c>
      <c r="G146" s="23">
        <v>147</v>
      </c>
      <c r="H146" s="23">
        <v>3150</v>
      </c>
      <c r="I146" s="23">
        <v>463838</v>
      </c>
      <c r="J146" s="23">
        <v>11</v>
      </c>
      <c r="K146" s="23">
        <v>159</v>
      </c>
      <c r="L146" s="23">
        <v>3000</v>
      </c>
      <c r="M146" s="23">
        <v>489891</v>
      </c>
      <c r="N146" s="23">
        <v>25</v>
      </c>
      <c r="O146" s="23">
        <v>197</v>
      </c>
      <c r="P146" s="23">
        <v>2790</v>
      </c>
      <c r="Q146" s="23">
        <v>591844</v>
      </c>
      <c r="R146" s="23">
        <v>22</v>
      </c>
      <c r="S146" s="23">
        <v>243</v>
      </c>
      <c r="T146" s="23">
        <v>2810</v>
      </c>
      <c r="U146" s="23">
        <v>718270</v>
      </c>
      <c r="V146" s="23"/>
      <c r="W146" s="23"/>
      <c r="X146" s="23"/>
      <c r="Y146" s="23"/>
      <c r="Z146" s="23">
        <v>4</v>
      </c>
      <c r="AA146" s="23">
        <v>318</v>
      </c>
      <c r="AB146" s="23">
        <v>2840</v>
      </c>
      <c r="AC146" s="23">
        <v>903120</v>
      </c>
      <c r="AD146" s="23"/>
      <c r="AE146" s="23"/>
      <c r="AF146" s="23"/>
      <c r="AG146" s="23"/>
      <c r="AH146" s="23">
        <v>1</v>
      </c>
      <c r="AI146" s="23">
        <v>382</v>
      </c>
      <c r="AJ146" s="23">
        <v>2400</v>
      </c>
      <c r="AK146" s="23">
        <v>916800</v>
      </c>
      <c r="AL146" s="23"/>
      <c r="AM146" s="23"/>
      <c r="AN146" s="23"/>
      <c r="AO146" s="23"/>
      <c r="AQ146" s="7"/>
      <c r="AR146" s="7"/>
      <c r="AS146" s="1"/>
      <c r="AT146" s="1"/>
    </row>
    <row r="147" spans="1:48" x14ac:dyDescent="0.2">
      <c r="A147" s="78">
        <v>39721</v>
      </c>
      <c r="B147" s="23">
        <v>61</v>
      </c>
      <c r="C147" s="23">
        <v>113</v>
      </c>
      <c r="D147" s="23">
        <v>3053</v>
      </c>
      <c r="E147" s="23">
        <v>352306</v>
      </c>
      <c r="F147" s="23">
        <v>80</v>
      </c>
      <c r="G147" s="23">
        <v>142</v>
      </c>
      <c r="H147" s="23">
        <v>3148</v>
      </c>
      <c r="I147" s="23">
        <v>453498</v>
      </c>
      <c r="J147" s="23">
        <v>79</v>
      </c>
      <c r="K147" s="23">
        <v>159</v>
      </c>
      <c r="L147" s="23">
        <v>3226</v>
      </c>
      <c r="M147" s="23">
        <v>512057</v>
      </c>
      <c r="N147" s="23">
        <v>79</v>
      </c>
      <c r="O147" s="23">
        <v>199</v>
      </c>
      <c r="P147" s="23">
        <v>2933</v>
      </c>
      <c r="Q147" s="23">
        <v>599536</v>
      </c>
      <c r="R147" s="23">
        <v>6</v>
      </c>
      <c r="S147" s="23">
        <v>225</v>
      </c>
      <c r="T147" s="23">
        <v>2900</v>
      </c>
      <c r="U147" s="23">
        <v>651733</v>
      </c>
      <c r="V147" s="23">
        <v>64</v>
      </c>
      <c r="W147" s="23">
        <v>259</v>
      </c>
      <c r="X147" s="23">
        <v>2876</v>
      </c>
      <c r="Y147" s="23">
        <v>751302</v>
      </c>
      <c r="Z147" s="23">
        <v>12</v>
      </c>
      <c r="AA147" s="23">
        <v>289</v>
      </c>
      <c r="AB147" s="23">
        <v>2880</v>
      </c>
      <c r="AC147" s="23">
        <v>830348</v>
      </c>
      <c r="AD147" s="23"/>
      <c r="AE147" s="23"/>
      <c r="AF147" s="23"/>
      <c r="AG147" s="23"/>
      <c r="AH147" s="23">
        <v>2</v>
      </c>
      <c r="AI147" s="23">
        <v>378</v>
      </c>
      <c r="AJ147" s="23">
        <v>2940</v>
      </c>
      <c r="AK147" s="23">
        <v>1110780</v>
      </c>
      <c r="AL147" s="23">
        <v>4</v>
      </c>
      <c r="AM147" s="23">
        <v>351</v>
      </c>
      <c r="AN147" s="23">
        <v>2880</v>
      </c>
      <c r="AO147" s="23">
        <v>1008045</v>
      </c>
      <c r="AP147">
        <v>21</v>
      </c>
      <c r="AQ147">
        <v>534</v>
      </c>
      <c r="AR147">
        <v>2823</v>
      </c>
      <c r="AS147">
        <v>1511650</v>
      </c>
      <c r="AT147" s="1"/>
    </row>
    <row r="148" spans="1:48" x14ac:dyDescent="0.2">
      <c r="A148" s="78">
        <v>39735</v>
      </c>
      <c r="B148" s="23">
        <v>44</v>
      </c>
      <c r="C148" s="23">
        <v>107</v>
      </c>
      <c r="D148" s="23">
        <v>2860</v>
      </c>
      <c r="E148" s="23">
        <v>307309</v>
      </c>
      <c r="F148" s="23">
        <v>60</v>
      </c>
      <c r="G148" s="23">
        <v>139</v>
      </c>
      <c r="H148" s="23">
        <v>3158</v>
      </c>
      <c r="I148" s="23">
        <v>442603</v>
      </c>
      <c r="J148" s="23">
        <v>102</v>
      </c>
      <c r="K148" s="23">
        <v>169</v>
      </c>
      <c r="L148" s="23">
        <v>2992</v>
      </c>
      <c r="M148" s="23">
        <v>512087</v>
      </c>
      <c r="N148" s="23">
        <v>126</v>
      </c>
      <c r="O148" s="23">
        <v>188</v>
      </c>
      <c r="P148" s="23">
        <v>2900</v>
      </c>
      <c r="Q148" s="23">
        <v>560357</v>
      </c>
      <c r="R148" s="23">
        <v>46</v>
      </c>
      <c r="S148" s="23">
        <v>229</v>
      </c>
      <c r="T148" s="23">
        <v>2739</v>
      </c>
      <c r="U148" s="23">
        <v>664722</v>
      </c>
      <c r="V148" s="23">
        <v>59</v>
      </c>
      <c r="W148" s="23">
        <v>258</v>
      </c>
      <c r="X148" s="23">
        <v>2920</v>
      </c>
      <c r="Y148" s="23">
        <v>768190</v>
      </c>
      <c r="Z148" s="23">
        <v>4</v>
      </c>
      <c r="AA148" s="23">
        <v>298</v>
      </c>
      <c r="AB148" s="23">
        <v>2780</v>
      </c>
      <c r="AC148" s="23">
        <v>828930</v>
      </c>
      <c r="AD148" s="23"/>
      <c r="AE148" s="23"/>
      <c r="AF148" s="23"/>
      <c r="AG148" s="23"/>
      <c r="AH148" s="23">
        <v>5</v>
      </c>
      <c r="AI148" s="23">
        <v>391</v>
      </c>
      <c r="AJ148" s="23">
        <v>2875</v>
      </c>
      <c r="AK148" s="23">
        <v>1163820</v>
      </c>
      <c r="AL148" s="23">
        <v>4</v>
      </c>
      <c r="AM148" s="23">
        <v>330</v>
      </c>
      <c r="AN148" s="23">
        <v>3160</v>
      </c>
      <c r="AO148" s="23">
        <v>1044380</v>
      </c>
      <c r="AP148">
        <v>20</v>
      </c>
      <c r="AQ148">
        <v>520</v>
      </c>
      <c r="AR148">
        <v>2876</v>
      </c>
      <c r="AS148">
        <v>1163820</v>
      </c>
      <c r="AT148" s="1">
        <v>4</v>
      </c>
      <c r="AU148" s="4">
        <v>3160</v>
      </c>
      <c r="AV148" s="4">
        <v>1044380</v>
      </c>
    </row>
    <row r="149" spans="1:48" x14ac:dyDescent="0.2">
      <c r="A149" s="12">
        <v>39749</v>
      </c>
      <c r="B149" s="23">
        <v>53</v>
      </c>
      <c r="C149" s="23">
        <v>114</v>
      </c>
      <c r="D149" s="23">
        <v>3038</v>
      </c>
      <c r="E149" s="23">
        <v>350594</v>
      </c>
      <c r="F149" s="23">
        <v>83</v>
      </c>
      <c r="G149" s="23">
        <v>141</v>
      </c>
      <c r="H149" s="23">
        <v>3034</v>
      </c>
      <c r="I149" s="23">
        <v>432994</v>
      </c>
      <c r="J149" s="23">
        <v>30</v>
      </c>
      <c r="K149" s="23">
        <v>169</v>
      </c>
      <c r="L149" s="23">
        <v>2918</v>
      </c>
      <c r="M149" s="23">
        <v>501038</v>
      </c>
      <c r="N149" s="23">
        <v>23</v>
      </c>
      <c r="O149" s="23">
        <v>192</v>
      </c>
      <c r="P149" s="23">
        <v>2889</v>
      </c>
      <c r="Q149" s="23">
        <v>560039</v>
      </c>
      <c r="R149" s="23">
        <v>22</v>
      </c>
      <c r="S149" s="23">
        <v>234</v>
      </c>
      <c r="T149" s="23">
        <v>2792</v>
      </c>
      <c r="U149" s="23">
        <v>660014</v>
      </c>
      <c r="V149" s="23">
        <v>8</v>
      </c>
      <c r="W149" s="23">
        <v>276</v>
      </c>
      <c r="X149" s="23">
        <v>2793</v>
      </c>
      <c r="Y149" s="23">
        <v>746672</v>
      </c>
      <c r="Z149" s="23">
        <v>3</v>
      </c>
      <c r="AA149" s="23">
        <v>307</v>
      </c>
      <c r="AB149" s="23">
        <v>2813</v>
      </c>
      <c r="AC149" s="23">
        <v>863853</v>
      </c>
      <c r="AD149" s="23"/>
      <c r="AE149" s="23"/>
      <c r="AF149" s="23"/>
      <c r="AG149" s="23"/>
      <c r="AH149" s="23">
        <v>9</v>
      </c>
      <c r="AI149" s="23">
        <v>386</v>
      </c>
      <c r="AJ149" s="23">
        <v>2895</v>
      </c>
      <c r="AK149" s="23">
        <v>1137731</v>
      </c>
      <c r="AL149" s="23">
        <v>1</v>
      </c>
      <c r="AM149" s="23">
        <v>340</v>
      </c>
      <c r="AN149" s="23">
        <v>2750</v>
      </c>
      <c r="AO149" s="23">
        <v>935000</v>
      </c>
      <c r="AP149">
        <v>23</v>
      </c>
      <c r="AQ149">
        <v>575</v>
      </c>
      <c r="AR149">
        <v>2828</v>
      </c>
      <c r="AS149">
        <v>1616555</v>
      </c>
      <c r="AT149" s="1">
        <v>1</v>
      </c>
      <c r="AU149" s="4">
        <v>2750</v>
      </c>
      <c r="AV149" s="4">
        <v>935000</v>
      </c>
    </row>
    <row r="150" spans="1:48" x14ac:dyDescent="0.2">
      <c r="A150" s="31">
        <v>39756</v>
      </c>
      <c r="B150" s="23">
        <v>102</v>
      </c>
      <c r="C150" s="23">
        <v>106</v>
      </c>
      <c r="D150" s="23">
        <v>2894</v>
      </c>
      <c r="E150" s="23">
        <v>300531</v>
      </c>
      <c r="F150" s="23">
        <v>72</v>
      </c>
      <c r="G150" s="23">
        <v>139</v>
      </c>
      <c r="H150" s="23">
        <v>3066</v>
      </c>
      <c r="I150" s="23">
        <v>437089</v>
      </c>
      <c r="J150" s="23">
        <v>46</v>
      </c>
      <c r="K150" s="23">
        <v>164</v>
      </c>
      <c r="L150" s="23">
        <v>2930</v>
      </c>
      <c r="M150" s="23">
        <v>503760</v>
      </c>
      <c r="N150" s="23">
        <v>47</v>
      </c>
      <c r="O150" s="23">
        <v>192</v>
      </c>
      <c r="P150" s="23">
        <v>2961</v>
      </c>
      <c r="Q150" s="23">
        <v>581379</v>
      </c>
      <c r="R150" s="23">
        <v>16</v>
      </c>
      <c r="S150" s="23">
        <v>230</v>
      </c>
      <c r="T150" s="23">
        <v>2887</v>
      </c>
      <c r="U150" s="23">
        <v>677185</v>
      </c>
      <c r="V150" s="23">
        <v>9</v>
      </c>
      <c r="W150" s="23">
        <v>255</v>
      </c>
      <c r="X150" s="23">
        <v>2910</v>
      </c>
      <c r="Y150" s="23">
        <v>752547</v>
      </c>
      <c r="Z150" s="23">
        <v>21</v>
      </c>
      <c r="AA150" s="23">
        <v>286</v>
      </c>
      <c r="AB150" s="23">
        <v>2848</v>
      </c>
      <c r="AC150" s="23">
        <v>838144</v>
      </c>
      <c r="AD150" s="23"/>
      <c r="AE150" s="23"/>
      <c r="AF150" s="23"/>
      <c r="AG150" s="23"/>
      <c r="AH150" s="23">
        <v>3</v>
      </c>
      <c r="AI150" s="23">
        <v>389</v>
      </c>
      <c r="AJ150" s="23">
        <v>2760</v>
      </c>
      <c r="AK150" s="23">
        <v>1072960</v>
      </c>
      <c r="AL150" s="23">
        <v>2</v>
      </c>
      <c r="AM150" s="23">
        <v>337</v>
      </c>
      <c r="AN150" s="23">
        <v>2680</v>
      </c>
      <c r="AO150" s="23">
        <v>903700</v>
      </c>
      <c r="AP150">
        <v>14</v>
      </c>
      <c r="AQ150">
        <v>557</v>
      </c>
      <c r="AR150">
        <v>2809</v>
      </c>
      <c r="AS150">
        <v>1565777</v>
      </c>
      <c r="AT150" s="1">
        <v>2</v>
      </c>
      <c r="AU150" s="4">
        <v>2680</v>
      </c>
      <c r="AV150" s="4">
        <v>903700</v>
      </c>
    </row>
    <row r="151" spans="1:48" ht="15.75" x14ac:dyDescent="0.25">
      <c r="A151" s="33">
        <v>39763</v>
      </c>
      <c r="B151" s="19">
        <v>66</v>
      </c>
      <c r="C151" s="28">
        <v>116</v>
      </c>
      <c r="D151" s="19">
        <v>3078</v>
      </c>
      <c r="E151" s="28">
        <v>350234</v>
      </c>
      <c r="F151" s="25">
        <v>75</v>
      </c>
      <c r="G151" s="28">
        <v>142</v>
      </c>
      <c r="H151" s="25">
        <v>2965</v>
      </c>
      <c r="I151" s="28">
        <v>426051</v>
      </c>
      <c r="J151" s="25">
        <v>104</v>
      </c>
      <c r="K151" s="28">
        <v>160</v>
      </c>
      <c r="L151" s="25">
        <v>3004</v>
      </c>
      <c r="M151" s="28">
        <v>491904</v>
      </c>
      <c r="N151" s="25">
        <v>65</v>
      </c>
      <c r="O151" s="28">
        <v>199</v>
      </c>
      <c r="P151" s="25">
        <v>2841</v>
      </c>
      <c r="Q151" s="28">
        <v>581239</v>
      </c>
      <c r="R151" s="25">
        <v>50</v>
      </c>
      <c r="S151" s="28">
        <v>242</v>
      </c>
      <c r="T151" s="25">
        <v>2499</v>
      </c>
      <c r="U151" s="28">
        <v>548385</v>
      </c>
      <c r="V151" s="25">
        <v>3</v>
      </c>
      <c r="W151" s="28">
        <v>261</v>
      </c>
      <c r="X151" s="25">
        <v>2770</v>
      </c>
      <c r="Y151" s="28">
        <v>724667</v>
      </c>
      <c r="Z151" s="25">
        <v>8</v>
      </c>
      <c r="AA151" s="28">
        <v>307</v>
      </c>
      <c r="AB151" s="25">
        <v>2690</v>
      </c>
      <c r="AC151" s="28">
        <v>870705</v>
      </c>
      <c r="AD151" s="25"/>
      <c r="AE151" s="24"/>
      <c r="AF151" s="24"/>
      <c r="AG151" s="24"/>
      <c r="AH151" s="25">
        <v>1</v>
      </c>
      <c r="AI151" s="28">
        <v>360</v>
      </c>
      <c r="AJ151" s="25">
        <v>2760</v>
      </c>
      <c r="AK151" s="28">
        <v>993600</v>
      </c>
      <c r="AL151" s="24"/>
      <c r="AM151" s="24"/>
      <c r="AN151" s="24"/>
      <c r="AO151" s="24"/>
      <c r="AP151">
        <v>18</v>
      </c>
      <c r="AQ151">
        <v>543</v>
      </c>
      <c r="AR151">
        <v>2860</v>
      </c>
      <c r="AS151">
        <v>1551966</v>
      </c>
      <c r="AT151" s="5">
        <v>7</v>
      </c>
      <c r="AU151" s="5">
        <v>2375</v>
      </c>
      <c r="AV151" s="5">
        <v>835036</v>
      </c>
    </row>
    <row r="152" spans="1:48" ht="15.75" x14ac:dyDescent="0.25">
      <c r="A152" s="34">
        <v>39777</v>
      </c>
      <c r="B152" s="25">
        <v>86</v>
      </c>
      <c r="C152" s="29">
        <v>115</v>
      </c>
      <c r="D152" s="25">
        <v>2628</v>
      </c>
      <c r="E152" s="29">
        <v>320072</v>
      </c>
      <c r="F152" s="25">
        <v>40</v>
      </c>
      <c r="G152" s="30">
        <v>140</v>
      </c>
      <c r="H152" s="25">
        <v>2786</v>
      </c>
      <c r="I152" s="30">
        <v>399876</v>
      </c>
      <c r="J152" s="25">
        <v>123</v>
      </c>
      <c r="K152" s="30">
        <v>163</v>
      </c>
      <c r="L152" s="25">
        <v>2842</v>
      </c>
      <c r="M152" s="30">
        <v>477170</v>
      </c>
      <c r="N152" s="25">
        <v>96</v>
      </c>
      <c r="O152" s="30">
        <v>191</v>
      </c>
      <c r="P152" s="25">
        <v>2863</v>
      </c>
      <c r="Q152" s="30">
        <v>562871</v>
      </c>
      <c r="R152" s="25">
        <v>114</v>
      </c>
      <c r="S152" s="30">
        <v>231</v>
      </c>
      <c r="T152" s="25">
        <v>2885</v>
      </c>
      <c r="U152" s="30">
        <v>675989</v>
      </c>
      <c r="V152" s="25">
        <v>2</v>
      </c>
      <c r="W152" s="30">
        <v>262</v>
      </c>
      <c r="X152" s="25">
        <v>2665</v>
      </c>
      <c r="Y152" s="30">
        <v>696875</v>
      </c>
      <c r="Z152" s="25">
        <v>3</v>
      </c>
      <c r="AA152" s="30">
        <v>308</v>
      </c>
      <c r="AB152" s="25">
        <v>2730</v>
      </c>
      <c r="AC152" s="30">
        <v>842940</v>
      </c>
      <c r="AD152" s="20"/>
      <c r="AE152" s="20"/>
      <c r="AF152" s="20"/>
      <c r="AG152" s="20"/>
      <c r="AH152" s="25">
        <v>4</v>
      </c>
      <c r="AI152" s="29">
        <v>369</v>
      </c>
      <c r="AJ152" s="25">
        <v>2668</v>
      </c>
      <c r="AK152" s="29">
        <v>985150</v>
      </c>
      <c r="AL152" s="25">
        <v>3</v>
      </c>
      <c r="AM152" s="30">
        <v>344</v>
      </c>
      <c r="AN152" s="25">
        <v>2733</v>
      </c>
      <c r="AO152" s="30">
        <v>940900</v>
      </c>
      <c r="AP152">
        <v>21</v>
      </c>
      <c r="AQ152">
        <v>536</v>
      </c>
      <c r="AR152">
        <v>2883</v>
      </c>
      <c r="AS152">
        <v>1558949</v>
      </c>
      <c r="AT152" s="5">
        <v>3</v>
      </c>
      <c r="AU152" s="5">
        <v>2733</v>
      </c>
      <c r="AV152" s="5">
        <v>940900</v>
      </c>
    </row>
    <row r="153" spans="1:48" ht="15.75" x14ac:dyDescent="0.25">
      <c r="A153" s="35">
        <v>39791</v>
      </c>
      <c r="B153" s="25">
        <v>90</v>
      </c>
      <c r="C153" s="20">
        <v>115</v>
      </c>
      <c r="D153" s="25">
        <v>2667</v>
      </c>
      <c r="E153" s="20">
        <v>322999</v>
      </c>
      <c r="F153" s="25">
        <v>47</v>
      </c>
      <c r="G153" s="17">
        <v>139</v>
      </c>
      <c r="H153" s="25">
        <v>2555</v>
      </c>
      <c r="I153" s="17">
        <v>346037</v>
      </c>
      <c r="J153" s="25">
        <v>184</v>
      </c>
      <c r="K153" s="20">
        <v>166</v>
      </c>
      <c r="L153" s="25">
        <v>2798</v>
      </c>
      <c r="M153" s="17">
        <v>476118</v>
      </c>
      <c r="N153" s="25">
        <v>95</v>
      </c>
      <c r="O153" s="17">
        <v>195</v>
      </c>
      <c r="P153" s="25">
        <v>2900</v>
      </c>
      <c r="Q153" s="17">
        <v>564238</v>
      </c>
      <c r="R153" s="25">
        <v>4</v>
      </c>
      <c r="S153" s="17">
        <v>228</v>
      </c>
      <c r="T153" s="25">
        <v>2310</v>
      </c>
      <c r="U153" s="17">
        <v>460680</v>
      </c>
      <c r="V153" s="25">
        <v>2</v>
      </c>
      <c r="W153" s="17">
        <v>271</v>
      </c>
      <c r="X153" s="25">
        <v>2475</v>
      </c>
      <c r="Y153" s="17">
        <v>669375</v>
      </c>
      <c r="Z153" s="25">
        <v>7</v>
      </c>
      <c r="AA153" s="17">
        <v>308</v>
      </c>
      <c r="AB153" s="25">
        <v>2620</v>
      </c>
      <c r="AC153" s="17">
        <v>824914</v>
      </c>
      <c r="AD153" s="20"/>
      <c r="AE153" s="20"/>
      <c r="AF153" s="20"/>
      <c r="AG153" s="20"/>
      <c r="AH153" s="25">
        <v>1</v>
      </c>
      <c r="AI153" s="20">
        <v>387</v>
      </c>
      <c r="AJ153" s="25">
        <v>2500</v>
      </c>
      <c r="AK153" s="20">
        <v>967500</v>
      </c>
      <c r="AL153" s="25">
        <v>7</v>
      </c>
      <c r="AM153" s="17">
        <v>349</v>
      </c>
      <c r="AN153" s="25">
        <v>2787</v>
      </c>
      <c r="AO153" s="17">
        <v>967106</v>
      </c>
      <c r="AT153" s="10"/>
    </row>
    <row r="154" spans="1:48" ht="15.75" x14ac:dyDescent="0.25">
      <c r="A154" s="35">
        <v>39798</v>
      </c>
      <c r="B154" s="25">
        <v>4</v>
      </c>
      <c r="C154" s="20">
        <v>99</v>
      </c>
      <c r="D154" s="25">
        <v>3150</v>
      </c>
      <c r="E154" s="20">
        <v>312875</v>
      </c>
      <c r="F154" s="25">
        <v>6</v>
      </c>
      <c r="G154" s="17">
        <v>138</v>
      </c>
      <c r="H154" s="25">
        <v>3100</v>
      </c>
      <c r="I154" s="17">
        <v>426767</v>
      </c>
      <c r="J154" s="25">
        <v>44</v>
      </c>
      <c r="K154" s="17">
        <v>156</v>
      </c>
      <c r="L154" s="25">
        <v>2975</v>
      </c>
      <c r="M154" s="17">
        <v>477792</v>
      </c>
      <c r="N154" s="25">
        <v>50</v>
      </c>
      <c r="O154" s="17">
        <v>201</v>
      </c>
      <c r="P154" s="25">
        <v>2900</v>
      </c>
      <c r="Q154" s="17">
        <v>594555</v>
      </c>
      <c r="R154" s="25">
        <v>2</v>
      </c>
      <c r="S154" s="17">
        <v>228</v>
      </c>
      <c r="T154" s="25">
        <v>3050</v>
      </c>
      <c r="U154" s="17">
        <v>696925</v>
      </c>
      <c r="V154" s="25">
        <v>24</v>
      </c>
      <c r="W154" s="17">
        <v>265</v>
      </c>
      <c r="X154" s="25">
        <v>2557</v>
      </c>
      <c r="Y154" s="17">
        <v>763290</v>
      </c>
      <c r="Z154" s="25">
        <v>3</v>
      </c>
      <c r="AA154" s="17">
        <v>298</v>
      </c>
      <c r="AB154" s="25">
        <v>2800</v>
      </c>
      <c r="AC154" s="17">
        <v>833467</v>
      </c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11"/>
      <c r="AQ154" s="11"/>
      <c r="AR154" s="11"/>
      <c r="AS154" s="10"/>
      <c r="AT154" s="10"/>
    </row>
    <row r="155" spans="1:48" x14ac:dyDescent="0.2">
      <c r="A155" s="3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1"/>
      <c r="AT155" s="1"/>
    </row>
    <row r="156" spans="1:48" x14ac:dyDescent="0.2">
      <c r="A156" s="32">
        <v>39814</v>
      </c>
      <c r="B156">
        <v>298</v>
      </c>
      <c r="C156">
        <v>114</v>
      </c>
      <c r="D156">
        <v>2732</v>
      </c>
      <c r="E156">
        <v>339538</v>
      </c>
      <c r="F156">
        <v>343</v>
      </c>
      <c r="G156">
        <v>140</v>
      </c>
      <c r="H156">
        <v>2969</v>
      </c>
      <c r="I156">
        <v>426195</v>
      </c>
      <c r="J156">
        <v>535</v>
      </c>
      <c r="K156">
        <v>163</v>
      </c>
      <c r="L156">
        <v>3023</v>
      </c>
      <c r="M156">
        <v>497150</v>
      </c>
      <c r="N156">
        <v>446</v>
      </c>
      <c r="O156">
        <v>195</v>
      </c>
      <c r="P156">
        <v>2968</v>
      </c>
      <c r="Q156">
        <v>602202</v>
      </c>
      <c r="R156">
        <v>162</v>
      </c>
      <c r="S156">
        <v>234</v>
      </c>
      <c r="T156">
        <v>3030</v>
      </c>
      <c r="U156">
        <v>722361</v>
      </c>
      <c r="V156">
        <v>69</v>
      </c>
      <c r="W156">
        <v>264</v>
      </c>
      <c r="X156">
        <v>2814</v>
      </c>
      <c r="Y156">
        <v>766716</v>
      </c>
      <c r="Z156">
        <v>37</v>
      </c>
      <c r="AA156">
        <v>294</v>
      </c>
      <c r="AB156">
        <v>2852</v>
      </c>
      <c r="AC156">
        <v>861658</v>
      </c>
      <c r="AH156">
        <v>11</v>
      </c>
      <c r="AI156">
        <v>382</v>
      </c>
      <c r="AJ156">
        <v>2828</v>
      </c>
      <c r="AK156">
        <v>1080095</v>
      </c>
      <c r="AP156">
        <v>115</v>
      </c>
      <c r="AQ156">
        <v>536</v>
      </c>
      <c r="AR156">
        <v>3053</v>
      </c>
      <c r="AS156">
        <v>1636737</v>
      </c>
      <c r="AT156" s="1"/>
    </row>
    <row r="157" spans="1:48" x14ac:dyDescent="0.2">
      <c r="A157" s="32">
        <v>39845</v>
      </c>
      <c r="B157">
        <v>294</v>
      </c>
      <c r="C157">
        <v>111</v>
      </c>
      <c r="D157">
        <v>2957</v>
      </c>
      <c r="E157">
        <v>238132</v>
      </c>
      <c r="F157">
        <v>292</v>
      </c>
      <c r="G157">
        <v>139</v>
      </c>
      <c r="H157">
        <v>2986</v>
      </c>
      <c r="I157">
        <v>425575</v>
      </c>
      <c r="J157">
        <v>388</v>
      </c>
      <c r="K157">
        <v>165</v>
      </c>
      <c r="L157">
        <v>2995</v>
      </c>
      <c r="M157">
        <v>497757</v>
      </c>
      <c r="N157">
        <v>166</v>
      </c>
      <c r="O157">
        <v>202</v>
      </c>
      <c r="P157">
        <v>2967</v>
      </c>
      <c r="Q157">
        <v>615529</v>
      </c>
      <c r="R157">
        <v>72</v>
      </c>
      <c r="S157">
        <v>232</v>
      </c>
      <c r="T157">
        <v>2913</v>
      </c>
      <c r="U157">
        <v>693599</v>
      </c>
      <c r="V157">
        <v>13</v>
      </c>
      <c r="W157">
        <v>255</v>
      </c>
      <c r="X157">
        <v>2847</v>
      </c>
      <c r="Y157">
        <v>734583</v>
      </c>
      <c r="Z157">
        <v>4</v>
      </c>
      <c r="AA157">
        <v>292</v>
      </c>
      <c r="AB157">
        <v>2950</v>
      </c>
      <c r="AC157">
        <v>860605</v>
      </c>
      <c r="AH157">
        <v>14</v>
      </c>
      <c r="AI157">
        <v>382</v>
      </c>
      <c r="AJ157">
        <v>3023</v>
      </c>
      <c r="AK157">
        <v>1195796</v>
      </c>
      <c r="AP157">
        <v>103</v>
      </c>
      <c r="AQ157">
        <v>543</v>
      </c>
      <c r="AR157">
        <v>3125</v>
      </c>
      <c r="AS157">
        <v>1695486</v>
      </c>
      <c r="AT157" s="1"/>
    </row>
    <row r="158" spans="1:48" x14ac:dyDescent="0.2">
      <c r="A158" s="32">
        <v>39873</v>
      </c>
      <c r="B158">
        <v>292</v>
      </c>
      <c r="C158">
        <v>115</v>
      </c>
      <c r="D158">
        <v>3135</v>
      </c>
      <c r="E158">
        <v>365277</v>
      </c>
      <c r="F158">
        <v>221</v>
      </c>
      <c r="G158">
        <v>141</v>
      </c>
      <c r="H158">
        <v>3157</v>
      </c>
      <c r="I158">
        <v>446514</v>
      </c>
      <c r="J158">
        <v>205</v>
      </c>
      <c r="K158">
        <v>167</v>
      </c>
      <c r="L158">
        <v>3119</v>
      </c>
      <c r="M158">
        <v>523758</v>
      </c>
      <c r="N158">
        <v>156</v>
      </c>
      <c r="O158">
        <v>199</v>
      </c>
      <c r="P158">
        <v>3088</v>
      </c>
      <c r="Q158">
        <v>625027</v>
      </c>
      <c r="R158">
        <v>76</v>
      </c>
      <c r="S158">
        <v>241</v>
      </c>
      <c r="T158">
        <v>3057</v>
      </c>
      <c r="U158">
        <v>755484</v>
      </c>
      <c r="V158">
        <v>76</v>
      </c>
      <c r="W158">
        <v>261</v>
      </c>
      <c r="X158">
        <v>2899</v>
      </c>
      <c r="Y158">
        <v>795574</v>
      </c>
      <c r="Z158">
        <v>54</v>
      </c>
      <c r="AA158">
        <v>287</v>
      </c>
      <c r="AB158">
        <v>2995</v>
      </c>
      <c r="AC158">
        <v>864933</v>
      </c>
      <c r="AH158">
        <v>6</v>
      </c>
      <c r="AI158">
        <v>379</v>
      </c>
      <c r="AJ158">
        <v>3016</v>
      </c>
      <c r="AK158">
        <v>1142363</v>
      </c>
      <c r="AP158">
        <v>73</v>
      </c>
      <c r="AQ158">
        <v>557</v>
      </c>
      <c r="AR158">
        <v>3129</v>
      </c>
      <c r="AS158">
        <v>1738016</v>
      </c>
      <c r="AT158" s="1"/>
    </row>
    <row r="159" spans="1:48" x14ac:dyDescent="0.2">
      <c r="A159" s="32">
        <v>39904</v>
      </c>
      <c r="B159">
        <v>318</v>
      </c>
      <c r="C159">
        <v>113</v>
      </c>
      <c r="D159">
        <v>3314</v>
      </c>
      <c r="E159">
        <v>378849</v>
      </c>
      <c r="F159">
        <v>346</v>
      </c>
      <c r="G159">
        <v>137</v>
      </c>
      <c r="H159">
        <v>3279</v>
      </c>
      <c r="I159">
        <v>455208</v>
      </c>
      <c r="J159">
        <v>368</v>
      </c>
      <c r="K159">
        <v>167</v>
      </c>
      <c r="L159">
        <v>3248</v>
      </c>
      <c r="M159">
        <v>559755</v>
      </c>
      <c r="N159">
        <v>174</v>
      </c>
      <c r="O159">
        <v>203</v>
      </c>
      <c r="P159">
        <v>3318</v>
      </c>
      <c r="Q159">
        <v>682284</v>
      </c>
      <c r="R159">
        <v>90</v>
      </c>
      <c r="S159">
        <v>227</v>
      </c>
      <c r="T159">
        <v>3223</v>
      </c>
      <c r="U159">
        <v>750226</v>
      </c>
      <c r="V159">
        <v>6</v>
      </c>
      <c r="W159">
        <v>258</v>
      </c>
      <c r="X159">
        <v>3000</v>
      </c>
      <c r="Y159">
        <v>766840</v>
      </c>
      <c r="Z159">
        <v>4</v>
      </c>
      <c r="AA159">
        <v>290</v>
      </c>
      <c r="AB159">
        <v>2970</v>
      </c>
      <c r="AC159">
        <v>860660</v>
      </c>
      <c r="AH159">
        <v>2</v>
      </c>
      <c r="AI159">
        <v>367</v>
      </c>
      <c r="AJ159">
        <v>3310</v>
      </c>
      <c r="AK159">
        <v>1214330</v>
      </c>
      <c r="AP159">
        <v>10</v>
      </c>
      <c r="AQ159">
        <v>524</v>
      </c>
      <c r="AR159">
        <v>3290</v>
      </c>
      <c r="AS159">
        <v>1722611</v>
      </c>
      <c r="AT159" s="1"/>
    </row>
    <row r="160" spans="1:48" x14ac:dyDescent="0.2">
      <c r="A160" s="32">
        <v>39934</v>
      </c>
      <c r="B160">
        <v>181</v>
      </c>
      <c r="C160">
        <v>117</v>
      </c>
      <c r="D160">
        <v>3318</v>
      </c>
      <c r="E160">
        <v>392899</v>
      </c>
      <c r="F160">
        <v>253</v>
      </c>
      <c r="G160">
        <v>142</v>
      </c>
      <c r="H160">
        <v>3337</v>
      </c>
      <c r="I160">
        <v>479357</v>
      </c>
      <c r="J160">
        <v>369</v>
      </c>
      <c r="K160">
        <v>162</v>
      </c>
      <c r="L160">
        <v>3284</v>
      </c>
      <c r="M160">
        <v>536492</v>
      </c>
      <c r="N160">
        <v>330</v>
      </c>
      <c r="O160">
        <v>198</v>
      </c>
      <c r="P160" s="37">
        <f>Q160/O160</f>
        <v>3304.7979797979797</v>
      </c>
      <c r="Q160">
        <v>654350</v>
      </c>
      <c r="R160">
        <v>51</v>
      </c>
      <c r="S160">
        <v>231</v>
      </c>
      <c r="T160">
        <v>3169</v>
      </c>
      <c r="U160">
        <v>759394</v>
      </c>
      <c r="V160">
        <v>48</v>
      </c>
      <c r="W160">
        <v>261</v>
      </c>
      <c r="X160">
        <v>3292</v>
      </c>
      <c r="Y160">
        <v>860986</v>
      </c>
      <c r="Z160">
        <v>2</v>
      </c>
      <c r="AA160">
        <v>304</v>
      </c>
      <c r="AB160">
        <v>3140</v>
      </c>
      <c r="AC160">
        <v>956130</v>
      </c>
      <c r="AH160">
        <v>3</v>
      </c>
      <c r="AI160">
        <v>371</v>
      </c>
      <c r="AJ160">
        <v>3173</v>
      </c>
      <c r="AK160">
        <v>1177640</v>
      </c>
      <c r="AL160">
        <v>2</v>
      </c>
      <c r="AM160">
        <v>429</v>
      </c>
      <c r="AN160">
        <v>3100</v>
      </c>
      <c r="AO160">
        <v>1329900</v>
      </c>
      <c r="AP160">
        <v>46</v>
      </c>
      <c r="AQ160">
        <v>554</v>
      </c>
      <c r="AR160">
        <v>3138</v>
      </c>
      <c r="AS160">
        <v>1736608</v>
      </c>
      <c r="AT160" s="1"/>
    </row>
    <row r="161" spans="1:46" x14ac:dyDescent="0.2">
      <c r="A161" s="32">
        <v>39965</v>
      </c>
      <c r="B161">
        <v>294</v>
      </c>
      <c r="C161">
        <v>114</v>
      </c>
      <c r="D161">
        <v>3449</v>
      </c>
      <c r="E161">
        <v>403691</v>
      </c>
      <c r="F161">
        <v>367</v>
      </c>
      <c r="G161">
        <v>140</v>
      </c>
      <c r="H161">
        <v>3365</v>
      </c>
      <c r="I161">
        <v>473061</v>
      </c>
      <c r="J161">
        <v>550</v>
      </c>
      <c r="K161">
        <v>163</v>
      </c>
      <c r="L161">
        <v>3304</v>
      </c>
      <c r="M161">
        <v>539290</v>
      </c>
      <c r="N161">
        <v>420</v>
      </c>
      <c r="O161">
        <v>195</v>
      </c>
      <c r="P161">
        <v>3243</v>
      </c>
      <c r="Q161">
        <v>645083</v>
      </c>
      <c r="R161">
        <v>185</v>
      </c>
      <c r="S161">
        <v>232</v>
      </c>
      <c r="T161">
        <v>3262</v>
      </c>
      <c r="U161">
        <v>761997</v>
      </c>
      <c r="V161">
        <v>50</v>
      </c>
      <c r="W161">
        <v>256</v>
      </c>
      <c r="X161">
        <v>3027</v>
      </c>
      <c r="Y161">
        <v>806063</v>
      </c>
      <c r="Z161">
        <v>185</v>
      </c>
      <c r="AA161">
        <v>232</v>
      </c>
      <c r="AB161">
        <v>3262</v>
      </c>
      <c r="AC161">
        <v>761997</v>
      </c>
      <c r="AH161">
        <v>9</v>
      </c>
      <c r="AI161">
        <v>382</v>
      </c>
      <c r="AJ161">
        <v>2848</v>
      </c>
      <c r="AK161">
        <v>1088440</v>
      </c>
      <c r="AP161">
        <v>67</v>
      </c>
      <c r="AQ161">
        <v>534</v>
      </c>
      <c r="AR161">
        <v>2769</v>
      </c>
      <c r="AS161">
        <v>1503310</v>
      </c>
      <c r="AT161" s="1"/>
    </row>
    <row r="162" spans="1:46" x14ac:dyDescent="0.2">
      <c r="A162" s="32">
        <v>39995</v>
      </c>
      <c r="B162">
        <v>332</v>
      </c>
      <c r="C162">
        <v>118</v>
      </c>
      <c r="D162">
        <v>3474</v>
      </c>
      <c r="E162">
        <v>416114</v>
      </c>
      <c r="F162">
        <v>332</v>
      </c>
      <c r="G162">
        <v>140</v>
      </c>
      <c r="H162">
        <v>3394</v>
      </c>
      <c r="I162">
        <v>478389</v>
      </c>
      <c r="J162">
        <v>660</v>
      </c>
      <c r="K162">
        <v>163</v>
      </c>
      <c r="L162">
        <v>3307</v>
      </c>
      <c r="M162">
        <v>544663</v>
      </c>
      <c r="N162">
        <v>597</v>
      </c>
      <c r="O162">
        <v>197</v>
      </c>
      <c r="P162">
        <v>3260</v>
      </c>
      <c r="Q162">
        <v>647739</v>
      </c>
      <c r="R162">
        <v>71</v>
      </c>
      <c r="S162">
        <v>231</v>
      </c>
      <c r="T162">
        <v>3139</v>
      </c>
      <c r="U162">
        <v>738354</v>
      </c>
      <c r="V162">
        <v>120</v>
      </c>
      <c r="W162">
        <v>263</v>
      </c>
      <c r="X162">
        <v>3041</v>
      </c>
      <c r="Y162">
        <v>808468</v>
      </c>
      <c r="Z162">
        <v>76</v>
      </c>
      <c r="AA162">
        <v>294</v>
      </c>
      <c r="AB162">
        <v>2929</v>
      </c>
      <c r="AC162">
        <v>883176</v>
      </c>
      <c r="AH162">
        <v>5</v>
      </c>
      <c r="AI162">
        <v>379</v>
      </c>
      <c r="AJ162">
        <v>2828</v>
      </c>
      <c r="AK162">
        <v>1069400</v>
      </c>
      <c r="AP162">
        <v>44</v>
      </c>
      <c r="AQ162">
        <v>572</v>
      </c>
      <c r="AR162">
        <v>2707</v>
      </c>
      <c r="AS162">
        <v>1536497</v>
      </c>
      <c r="AT162" s="1"/>
    </row>
    <row r="163" spans="1:46" x14ac:dyDescent="0.2">
      <c r="A163" s="32">
        <v>40026</v>
      </c>
      <c r="B163">
        <v>243</v>
      </c>
      <c r="C163">
        <v>116</v>
      </c>
      <c r="D163">
        <v>3435</v>
      </c>
      <c r="E163">
        <v>403522</v>
      </c>
      <c r="F163">
        <v>368</v>
      </c>
      <c r="G163">
        <v>141</v>
      </c>
      <c r="H163">
        <v>3282</v>
      </c>
      <c r="I163">
        <v>473558</v>
      </c>
      <c r="J163">
        <v>445</v>
      </c>
      <c r="K163">
        <v>162</v>
      </c>
      <c r="L163">
        <v>3294</v>
      </c>
      <c r="M163">
        <v>547286</v>
      </c>
      <c r="N163">
        <v>349</v>
      </c>
      <c r="O163">
        <v>197</v>
      </c>
      <c r="P163">
        <v>3181</v>
      </c>
      <c r="Q163">
        <v>631655</v>
      </c>
      <c r="R163">
        <v>122</v>
      </c>
      <c r="S163">
        <v>237</v>
      </c>
      <c r="T163">
        <v>3024</v>
      </c>
      <c r="U163">
        <v>733652</v>
      </c>
      <c r="V163">
        <v>29</v>
      </c>
      <c r="W163">
        <v>258</v>
      </c>
      <c r="X163">
        <v>2926</v>
      </c>
      <c r="Y163">
        <v>771706</v>
      </c>
      <c r="Z163">
        <v>7</v>
      </c>
      <c r="AA163">
        <v>296</v>
      </c>
      <c r="AB163">
        <v>2804</v>
      </c>
      <c r="AC163">
        <v>832737</v>
      </c>
      <c r="AH163">
        <v>8</v>
      </c>
      <c r="AI163">
        <v>366</v>
      </c>
      <c r="AJ163">
        <v>2750</v>
      </c>
      <c r="AK163">
        <v>1040120</v>
      </c>
      <c r="AP163">
        <v>49</v>
      </c>
      <c r="AQ163">
        <v>563</v>
      </c>
      <c r="AR163">
        <v>2560</v>
      </c>
      <c r="AS163">
        <v>1432663</v>
      </c>
      <c r="AT163" s="1"/>
    </row>
    <row r="164" spans="1:46" x14ac:dyDescent="0.2">
      <c r="A164" s="32">
        <v>40057</v>
      </c>
      <c r="B164">
        <v>186</v>
      </c>
      <c r="C164">
        <v>117</v>
      </c>
      <c r="D164">
        <v>3288</v>
      </c>
      <c r="E164">
        <v>383315</v>
      </c>
      <c r="F164">
        <v>305</v>
      </c>
      <c r="G164">
        <v>140</v>
      </c>
      <c r="H164">
        <v>3114</v>
      </c>
      <c r="I164">
        <v>443881</v>
      </c>
      <c r="J164">
        <v>600</v>
      </c>
      <c r="K164">
        <v>164</v>
      </c>
      <c r="L164">
        <v>3113</v>
      </c>
      <c r="M164">
        <v>512339</v>
      </c>
      <c r="N164">
        <v>460</v>
      </c>
      <c r="O164">
        <v>195</v>
      </c>
      <c r="P164">
        <v>3025</v>
      </c>
      <c r="Q164">
        <v>604407</v>
      </c>
      <c r="R164">
        <v>187</v>
      </c>
      <c r="S164">
        <v>236</v>
      </c>
      <c r="T164">
        <v>2884</v>
      </c>
      <c r="U164">
        <v>686560</v>
      </c>
      <c r="V164">
        <v>142</v>
      </c>
      <c r="W164">
        <v>258</v>
      </c>
      <c r="X164">
        <v>2809</v>
      </c>
      <c r="Y164">
        <v>754903</v>
      </c>
      <c r="Z164">
        <v>20</v>
      </c>
      <c r="AA164">
        <v>285</v>
      </c>
      <c r="AB164">
        <v>2573</v>
      </c>
      <c r="AC164">
        <v>791860</v>
      </c>
      <c r="AH164">
        <v>6</v>
      </c>
      <c r="AI164">
        <v>384</v>
      </c>
      <c r="AJ164">
        <v>2513</v>
      </c>
      <c r="AK164">
        <v>966113</v>
      </c>
      <c r="AP164">
        <v>42</v>
      </c>
      <c r="AQ164">
        <v>568</v>
      </c>
      <c r="AR164">
        <v>2472</v>
      </c>
      <c r="AS164">
        <v>1399992</v>
      </c>
      <c r="AT164" s="1"/>
    </row>
    <row r="165" spans="1:46" x14ac:dyDescent="0.2">
      <c r="A165" s="32">
        <v>40087</v>
      </c>
      <c r="B165">
        <v>321</v>
      </c>
      <c r="C165">
        <v>115</v>
      </c>
      <c r="D165">
        <v>2973</v>
      </c>
      <c r="E165">
        <v>346215</v>
      </c>
      <c r="F165">
        <v>267</v>
      </c>
      <c r="G165">
        <v>139</v>
      </c>
      <c r="H165">
        <v>2926</v>
      </c>
      <c r="I165">
        <v>405751</v>
      </c>
      <c r="J165">
        <v>293</v>
      </c>
      <c r="K165">
        <v>164</v>
      </c>
      <c r="L165">
        <v>2910</v>
      </c>
      <c r="M165">
        <v>472112</v>
      </c>
      <c r="N165">
        <v>170</v>
      </c>
      <c r="O165">
        <v>200</v>
      </c>
      <c r="P165">
        <v>2771</v>
      </c>
      <c r="Q165">
        <v>554680</v>
      </c>
      <c r="R165">
        <v>67</v>
      </c>
      <c r="S165">
        <v>232</v>
      </c>
      <c r="T165">
        <v>2725</v>
      </c>
      <c r="U165">
        <v>639199</v>
      </c>
      <c r="V165">
        <v>44</v>
      </c>
      <c r="W165">
        <v>262</v>
      </c>
      <c r="X165">
        <v>2516</v>
      </c>
      <c r="Y165">
        <v>665076</v>
      </c>
      <c r="Z165">
        <v>10</v>
      </c>
      <c r="AA165">
        <v>298</v>
      </c>
      <c r="AB165">
        <v>2412</v>
      </c>
      <c r="AC165">
        <v>735756</v>
      </c>
      <c r="AH165">
        <v>1</v>
      </c>
      <c r="AI165">
        <v>393</v>
      </c>
      <c r="AJ165">
        <v>2380</v>
      </c>
      <c r="AK165">
        <v>935340</v>
      </c>
      <c r="AP165">
        <v>28</v>
      </c>
      <c r="AQ165">
        <v>546</v>
      </c>
      <c r="AR165">
        <v>2332</v>
      </c>
      <c r="AS165">
        <v>1271591</v>
      </c>
      <c r="AT165" s="1"/>
    </row>
    <row r="166" spans="1:46" x14ac:dyDescent="0.2">
      <c r="A166" s="32">
        <v>40118</v>
      </c>
      <c r="B166">
        <v>165</v>
      </c>
      <c r="C166">
        <v>119</v>
      </c>
      <c r="D166">
        <v>2925</v>
      </c>
      <c r="E166">
        <v>355766</v>
      </c>
      <c r="F166">
        <v>149</v>
      </c>
      <c r="G166">
        <v>141</v>
      </c>
      <c r="H166">
        <v>2892</v>
      </c>
      <c r="I166">
        <v>408921</v>
      </c>
      <c r="J166">
        <v>380</v>
      </c>
      <c r="K166">
        <v>162</v>
      </c>
      <c r="L166">
        <v>2808</v>
      </c>
      <c r="M166">
        <v>457080</v>
      </c>
      <c r="N166">
        <v>237</v>
      </c>
      <c r="O166">
        <v>194</v>
      </c>
      <c r="P166">
        <v>2703</v>
      </c>
      <c r="Q166">
        <v>532674</v>
      </c>
      <c r="R166">
        <v>62</v>
      </c>
      <c r="S166">
        <v>238</v>
      </c>
      <c r="T166">
        <v>2597</v>
      </c>
      <c r="U166">
        <v>626331</v>
      </c>
      <c r="V166">
        <v>9</v>
      </c>
      <c r="W166">
        <v>269</v>
      </c>
      <c r="X166">
        <v>2693</v>
      </c>
      <c r="Y166">
        <v>701289</v>
      </c>
      <c r="Z166">
        <v>9</v>
      </c>
      <c r="AA166">
        <v>269</v>
      </c>
      <c r="AB166">
        <v>2693</v>
      </c>
      <c r="AC166">
        <v>701289</v>
      </c>
      <c r="AH166">
        <v>8</v>
      </c>
      <c r="AI166">
        <v>371</v>
      </c>
      <c r="AJ166">
        <v>2282</v>
      </c>
      <c r="AK166">
        <v>851160</v>
      </c>
      <c r="AL166">
        <v>6</v>
      </c>
      <c r="AM166">
        <v>436</v>
      </c>
      <c r="AN166">
        <v>2317</v>
      </c>
      <c r="AO166">
        <v>1027308</v>
      </c>
      <c r="AP166">
        <v>32</v>
      </c>
      <c r="AQ166">
        <v>570</v>
      </c>
      <c r="AR166">
        <v>2394</v>
      </c>
      <c r="AS166">
        <v>1363485</v>
      </c>
      <c r="AT166" s="1"/>
    </row>
    <row r="167" spans="1:46" x14ac:dyDescent="0.2">
      <c r="A167" s="32">
        <v>40148</v>
      </c>
      <c r="AT167" s="1"/>
    </row>
    <row r="168" spans="1:46" x14ac:dyDescent="0.2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1"/>
      <c r="AT168" s="1"/>
    </row>
    <row r="169" spans="1:46" x14ac:dyDescent="0.2">
      <c r="A169" s="39">
        <v>40183</v>
      </c>
      <c r="B169" s="40">
        <v>61</v>
      </c>
      <c r="C169" s="40">
        <v>117</v>
      </c>
      <c r="D169" s="40">
        <v>2456</v>
      </c>
      <c r="E169" s="40">
        <v>295486</v>
      </c>
      <c r="F169" s="40">
        <v>16</v>
      </c>
      <c r="G169" s="40">
        <v>141</v>
      </c>
      <c r="H169" s="40">
        <v>2333</v>
      </c>
      <c r="I169" s="40">
        <v>329588</v>
      </c>
      <c r="J169" s="40">
        <v>51</v>
      </c>
      <c r="K169" s="40">
        <v>164</v>
      </c>
      <c r="L169" s="40">
        <v>2471</v>
      </c>
      <c r="M169" s="40">
        <v>410575</v>
      </c>
      <c r="N169" s="40">
        <v>78</v>
      </c>
      <c r="O169" s="40">
        <v>194</v>
      </c>
      <c r="P169" s="40">
        <v>2499</v>
      </c>
      <c r="Q169" s="40">
        <v>485471</v>
      </c>
      <c r="R169" s="40">
        <v>36</v>
      </c>
      <c r="S169" s="40">
        <v>242</v>
      </c>
      <c r="T169" s="40">
        <v>2362</v>
      </c>
      <c r="U169" s="40">
        <v>572614</v>
      </c>
      <c r="V169" s="40">
        <v>33</v>
      </c>
      <c r="W169" s="40">
        <v>260</v>
      </c>
      <c r="X169" s="40">
        <v>2320</v>
      </c>
      <c r="Y169" s="40">
        <v>619350</v>
      </c>
      <c r="Z169" s="40">
        <v>25</v>
      </c>
      <c r="AA169" s="40">
        <v>316</v>
      </c>
      <c r="AB169" s="40">
        <v>2320</v>
      </c>
      <c r="AC169" s="40">
        <v>734048</v>
      </c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>
        <v>20</v>
      </c>
      <c r="AQ169" s="40">
        <v>567</v>
      </c>
      <c r="AR169" s="40">
        <v>2339</v>
      </c>
      <c r="AS169" s="41">
        <v>1321517</v>
      </c>
      <c r="AT169" s="1"/>
    </row>
    <row r="170" spans="1:46" x14ac:dyDescent="0.2">
      <c r="A170" s="39">
        <v>40190</v>
      </c>
      <c r="B170" s="40">
        <v>4</v>
      </c>
      <c r="C170" s="40">
        <v>88</v>
      </c>
      <c r="D170" s="40">
        <v>1933</v>
      </c>
      <c r="E170" s="40">
        <v>184975</v>
      </c>
      <c r="F170" s="40">
        <v>68</v>
      </c>
      <c r="G170" s="40">
        <v>142</v>
      </c>
      <c r="H170" s="40">
        <v>2548</v>
      </c>
      <c r="I170" s="40">
        <v>374220</v>
      </c>
      <c r="J170" s="40">
        <v>77</v>
      </c>
      <c r="K170" s="40">
        <v>162</v>
      </c>
      <c r="L170" s="40">
        <v>2533</v>
      </c>
      <c r="M170" s="40">
        <v>417061</v>
      </c>
      <c r="N170" s="40">
        <v>55</v>
      </c>
      <c r="O170" s="40">
        <v>204</v>
      </c>
      <c r="P170" s="40">
        <v>2284</v>
      </c>
      <c r="Q170" s="40">
        <v>488837</v>
      </c>
      <c r="R170" s="40">
        <v>27</v>
      </c>
      <c r="S170" s="40">
        <v>235</v>
      </c>
      <c r="T170" s="40">
        <v>2395</v>
      </c>
      <c r="U170" s="40">
        <v>569187</v>
      </c>
      <c r="V170" s="40">
        <v>5</v>
      </c>
      <c r="W170" s="40">
        <v>257</v>
      </c>
      <c r="X170" s="40">
        <v>2180</v>
      </c>
      <c r="Y170" s="40">
        <v>554244</v>
      </c>
      <c r="Z170" s="40">
        <v>10</v>
      </c>
      <c r="AA170" s="40">
        <v>309</v>
      </c>
      <c r="AB170" s="40">
        <v>2115</v>
      </c>
      <c r="AC170" s="40">
        <v>718700</v>
      </c>
      <c r="AD170" s="40"/>
      <c r="AE170" s="40"/>
      <c r="AF170" s="40"/>
      <c r="AG170" s="40"/>
      <c r="AH170" s="40">
        <v>15</v>
      </c>
      <c r="AI170" s="40">
        <v>392</v>
      </c>
      <c r="AJ170" s="40">
        <v>2380</v>
      </c>
      <c r="AK170" s="40">
        <v>933119</v>
      </c>
      <c r="AL170" s="40"/>
      <c r="AM170" s="40"/>
      <c r="AN170" s="40"/>
      <c r="AO170" s="40"/>
      <c r="AP170" s="40">
        <v>48</v>
      </c>
      <c r="AQ170" s="40">
        <v>456</v>
      </c>
      <c r="AR170" s="40">
        <v>2268</v>
      </c>
      <c r="AS170" s="41">
        <v>1073660</v>
      </c>
      <c r="AT170" s="1"/>
    </row>
    <row r="171" spans="1:46" x14ac:dyDescent="0.2">
      <c r="A171" s="39">
        <v>40197</v>
      </c>
      <c r="B171" s="40">
        <v>38</v>
      </c>
      <c r="C171" s="40">
        <v>116</v>
      </c>
      <c r="D171" s="40">
        <v>2421</v>
      </c>
      <c r="E171" s="40">
        <v>296125</v>
      </c>
      <c r="F171" s="40">
        <v>53</v>
      </c>
      <c r="G171" s="40">
        <v>142</v>
      </c>
      <c r="H171" s="40">
        <v>2486</v>
      </c>
      <c r="I171" s="40">
        <v>355458</v>
      </c>
      <c r="J171" s="40">
        <v>66</v>
      </c>
      <c r="K171" s="40">
        <v>158</v>
      </c>
      <c r="L171" s="40">
        <v>2509</v>
      </c>
      <c r="M171" s="40">
        <v>402131</v>
      </c>
      <c r="N171" s="40">
        <v>54</v>
      </c>
      <c r="O171" s="40">
        <v>188</v>
      </c>
      <c r="P171" s="40">
        <v>2512</v>
      </c>
      <c r="Q171" s="40">
        <v>466574</v>
      </c>
      <c r="R171" s="40">
        <v>30</v>
      </c>
      <c r="S171" s="40">
        <v>240</v>
      </c>
      <c r="T171" s="40">
        <v>2331</v>
      </c>
      <c r="U171" s="40">
        <v>595273</v>
      </c>
      <c r="V171" s="40">
        <v>5</v>
      </c>
      <c r="W171" s="40">
        <v>267</v>
      </c>
      <c r="X171" s="40">
        <v>2397</v>
      </c>
      <c r="Y171" s="40">
        <v>652774</v>
      </c>
      <c r="Z171" s="40">
        <v>11</v>
      </c>
      <c r="AA171" s="40">
        <v>302</v>
      </c>
      <c r="AB171" s="40">
        <v>2330</v>
      </c>
      <c r="AC171" s="41">
        <v>736218</v>
      </c>
      <c r="AD171" s="42"/>
      <c r="AE171" s="42"/>
      <c r="AF171" s="42"/>
      <c r="AG171" s="40"/>
      <c r="AH171" s="40"/>
      <c r="AI171" s="40"/>
      <c r="AJ171" s="40"/>
      <c r="AK171" s="40"/>
      <c r="AL171" s="40">
        <v>1</v>
      </c>
      <c r="AM171" s="40">
        <v>415</v>
      </c>
      <c r="AN171" s="40">
        <v>2200</v>
      </c>
      <c r="AO171" s="40">
        <v>913000</v>
      </c>
      <c r="AP171" s="40">
        <v>26</v>
      </c>
      <c r="AQ171" s="40">
        <v>538</v>
      </c>
      <c r="AR171" s="40">
        <v>2375</v>
      </c>
      <c r="AS171" s="41">
        <v>1281554</v>
      </c>
    </row>
    <row r="172" spans="1:46" x14ac:dyDescent="0.2">
      <c r="A172" s="39">
        <v>40204</v>
      </c>
      <c r="B172" s="40">
        <v>18</v>
      </c>
      <c r="C172" s="40">
        <v>111</v>
      </c>
      <c r="D172" s="40">
        <v>2536</v>
      </c>
      <c r="E172" s="40">
        <v>287903</v>
      </c>
      <c r="F172" s="40">
        <v>39</v>
      </c>
      <c r="G172" s="40">
        <v>139</v>
      </c>
      <c r="H172" s="40">
        <v>2621</v>
      </c>
      <c r="I172" s="40">
        <v>367681</v>
      </c>
      <c r="J172" s="40">
        <v>116</v>
      </c>
      <c r="K172" s="40">
        <v>165</v>
      </c>
      <c r="L172" s="40">
        <v>2577</v>
      </c>
      <c r="M172" s="40">
        <v>429976</v>
      </c>
      <c r="N172" s="40">
        <v>67</v>
      </c>
      <c r="O172" s="40">
        <v>196</v>
      </c>
      <c r="P172" s="40">
        <v>2462</v>
      </c>
      <c r="Q172" s="40">
        <v>484427</v>
      </c>
      <c r="R172" s="40">
        <v>37</v>
      </c>
      <c r="S172" s="40">
        <v>235</v>
      </c>
      <c r="T172" s="40">
        <v>2520</v>
      </c>
      <c r="U172" s="40">
        <v>595230</v>
      </c>
      <c r="V172" s="42"/>
      <c r="W172" s="42"/>
      <c r="X172" s="40"/>
      <c r="Y172" s="40"/>
      <c r="Z172" s="40">
        <v>20</v>
      </c>
      <c r="AA172" s="40">
        <v>316</v>
      </c>
      <c r="AB172" s="40">
        <v>2360</v>
      </c>
      <c r="AC172" s="40">
        <v>746468</v>
      </c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>
        <v>13</v>
      </c>
      <c r="AQ172" s="40">
        <v>629</v>
      </c>
      <c r="AR172" s="40">
        <v>2434</v>
      </c>
      <c r="AS172" s="41">
        <v>1522691</v>
      </c>
    </row>
    <row r="173" spans="1:46" x14ac:dyDescent="0.2">
      <c r="A173" s="3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2"/>
    </row>
    <row r="174" spans="1:46" x14ac:dyDescent="0.2">
      <c r="A174" s="39">
        <v>40218</v>
      </c>
      <c r="B174" s="40">
        <v>47</v>
      </c>
      <c r="C174" s="40">
        <v>114</v>
      </c>
      <c r="D174" s="40">
        <v>2214</v>
      </c>
      <c r="E174" s="40">
        <v>256364</v>
      </c>
      <c r="F174" s="40">
        <v>54</v>
      </c>
      <c r="G174" s="40">
        <v>137</v>
      </c>
      <c r="H174" s="40">
        <v>2519</v>
      </c>
      <c r="I174" s="40">
        <v>343091</v>
      </c>
      <c r="J174" s="40">
        <v>93</v>
      </c>
      <c r="K174" s="40">
        <v>170</v>
      </c>
      <c r="L174" s="40">
        <v>2427</v>
      </c>
      <c r="M174" s="40">
        <v>423584</v>
      </c>
      <c r="N174" s="40">
        <v>92</v>
      </c>
      <c r="O174" s="40">
        <v>196</v>
      </c>
      <c r="P174" s="40">
        <v>2426</v>
      </c>
      <c r="Q174" s="40">
        <v>478256</v>
      </c>
      <c r="R174" s="40">
        <v>36</v>
      </c>
      <c r="S174" s="40">
        <v>226</v>
      </c>
      <c r="T174" s="40">
        <v>2268</v>
      </c>
      <c r="U174" s="40">
        <v>530498</v>
      </c>
      <c r="V174" s="40">
        <v>3</v>
      </c>
      <c r="W174" s="40">
        <v>266</v>
      </c>
      <c r="X174" s="40">
        <v>2280</v>
      </c>
      <c r="Y174" s="40">
        <v>607687</v>
      </c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>
        <v>10</v>
      </c>
      <c r="AQ174" s="40">
        <v>588</v>
      </c>
      <c r="AR174" s="40">
        <v>2232</v>
      </c>
      <c r="AS174" s="41">
        <v>1242265</v>
      </c>
    </row>
    <row r="175" spans="1:46" x14ac:dyDescent="0.2">
      <c r="A175" s="39">
        <v>40225</v>
      </c>
      <c r="B175" s="40">
        <v>24</v>
      </c>
      <c r="C175" s="40">
        <v>112</v>
      </c>
      <c r="D175" s="40">
        <v>2556</v>
      </c>
      <c r="E175" s="40">
        <v>282467</v>
      </c>
      <c r="F175" s="40">
        <v>26</v>
      </c>
      <c r="G175" s="40">
        <v>145</v>
      </c>
      <c r="H175" s="40">
        <v>2450</v>
      </c>
      <c r="I175" s="40">
        <v>349919</v>
      </c>
      <c r="J175" s="40">
        <v>19</v>
      </c>
      <c r="K175" s="40">
        <v>167</v>
      </c>
      <c r="L175" s="40">
        <v>2460</v>
      </c>
      <c r="M175" s="40">
        <v>406482</v>
      </c>
      <c r="N175" s="40">
        <v>26</v>
      </c>
      <c r="O175" s="40">
        <v>196</v>
      </c>
      <c r="P175" s="40">
        <v>2438</v>
      </c>
      <c r="Q175" s="40">
        <v>475922</v>
      </c>
      <c r="R175" s="40">
        <v>3</v>
      </c>
      <c r="S175" s="40">
        <v>240</v>
      </c>
      <c r="T175" s="40">
        <v>2480</v>
      </c>
      <c r="U175" s="40">
        <v>594407</v>
      </c>
      <c r="V175" s="40">
        <v>2</v>
      </c>
      <c r="W175" s="40">
        <v>270</v>
      </c>
      <c r="X175" s="40">
        <v>2200</v>
      </c>
      <c r="Y175" s="40">
        <v>595100</v>
      </c>
      <c r="Z175" s="40">
        <v>6</v>
      </c>
      <c r="AA175" s="40">
        <v>296</v>
      </c>
      <c r="AB175" s="40">
        <v>2380</v>
      </c>
      <c r="AC175" s="40">
        <v>728097</v>
      </c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>
        <v>2</v>
      </c>
      <c r="AQ175" s="40">
        <v>541</v>
      </c>
      <c r="AR175" s="40">
        <v>1930</v>
      </c>
      <c r="AS175" s="41">
        <v>1100030</v>
      </c>
    </row>
    <row r="176" spans="1:46" x14ac:dyDescent="0.2">
      <c r="A176" s="3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2"/>
    </row>
    <row r="177" spans="1:45" x14ac:dyDescent="0.2">
      <c r="A177" s="39">
        <v>40246</v>
      </c>
      <c r="B177" s="40">
        <v>37</v>
      </c>
      <c r="C177" s="40">
        <v>115</v>
      </c>
      <c r="D177" s="40">
        <v>2692</v>
      </c>
      <c r="E177" s="40">
        <v>312443</v>
      </c>
      <c r="F177" s="40">
        <v>20</v>
      </c>
      <c r="G177" s="40">
        <v>141</v>
      </c>
      <c r="H177" s="40">
        <v>2700</v>
      </c>
      <c r="I177" s="40">
        <v>380730</v>
      </c>
      <c r="J177" s="40">
        <v>16</v>
      </c>
      <c r="K177" s="40">
        <v>167</v>
      </c>
      <c r="L177" s="40">
        <v>2626</v>
      </c>
      <c r="M177" s="40">
        <v>452438</v>
      </c>
      <c r="N177" s="40">
        <v>20</v>
      </c>
      <c r="O177" s="40">
        <v>191</v>
      </c>
      <c r="P177" s="40">
        <v>2596</v>
      </c>
      <c r="Q177" s="40">
        <v>511398</v>
      </c>
      <c r="R177" s="40">
        <v>4</v>
      </c>
      <c r="S177" s="40">
        <v>242</v>
      </c>
      <c r="T177" s="40">
        <v>2580</v>
      </c>
      <c r="U177" s="40">
        <v>620520</v>
      </c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>
        <v>1</v>
      </c>
      <c r="AI177" s="40">
        <v>362</v>
      </c>
      <c r="AJ177" s="40">
        <v>2340</v>
      </c>
      <c r="AK177" s="40">
        <v>847080</v>
      </c>
      <c r="AL177" s="40"/>
      <c r="AM177" s="40"/>
      <c r="AN177" s="40"/>
      <c r="AO177" s="40"/>
      <c r="AP177" s="40">
        <v>8</v>
      </c>
      <c r="AQ177" s="40">
        <v>607</v>
      </c>
      <c r="AR177" s="40">
        <v>2512</v>
      </c>
      <c r="AS177" s="41">
        <v>1534108</v>
      </c>
    </row>
    <row r="178" spans="1:45" x14ac:dyDescent="0.2">
      <c r="A178" s="39">
        <v>40253</v>
      </c>
      <c r="B178" s="40">
        <v>22</v>
      </c>
      <c r="C178" s="40">
        <v>108</v>
      </c>
      <c r="D178" s="40">
        <v>2950</v>
      </c>
      <c r="E178" s="40">
        <v>320789</v>
      </c>
      <c r="F178" s="40">
        <v>19</v>
      </c>
      <c r="G178" s="40">
        <v>138</v>
      </c>
      <c r="H178" s="40">
        <v>2850</v>
      </c>
      <c r="I178" s="40">
        <v>397684</v>
      </c>
      <c r="J178" s="40">
        <v>23</v>
      </c>
      <c r="K178" s="40">
        <v>164</v>
      </c>
      <c r="L178" s="40">
        <v>2750</v>
      </c>
      <c r="M178" s="40">
        <v>449026</v>
      </c>
      <c r="N178" s="40">
        <v>54</v>
      </c>
      <c r="O178" s="40">
        <v>203</v>
      </c>
      <c r="P178" s="40">
        <v>2840</v>
      </c>
      <c r="Q178" s="40">
        <v>594376</v>
      </c>
      <c r="R178" s="40">
        <v>1</v>
      </c>
      <c r="S178" s="40">
        <v>236</v>
      </c>
      <c r="T178" s="40">
        <v>2700</v>
      </c>
      <c r="U178" s="40">
        <v>637200</v>
      </c>
      <c r="V178" s="40"/>
      <c r="W178" s="40"/>
      <c r="X178" s="40"/>
      <c r="Y178" s="40"/>
      <c r="Z178" s="40">
        <v>7</v>
      </c>
      <c r="AA178" s="40">
        <v>291</v>
      </c>
      <c r="AB178" s="40">
        <v>2580</v>
      </c>
      <c r="AC178" s="40">
        <v>751149</v>
      </c>
      <c r="AD178" s="40"/>
      <c r="AE178" s="40"/>
      <c r="AF178" s="40"/>
      <c r="AG178" s="40"/>
      <c r="AH178" s="40">
        <v>3</v>
      </c>
      <c r="AI178" s="40">
        <v>383</v>
      </c>
      <c r="AJ178" s="40">
        <v>2375</v>
      </c>
      <c r="AK178" s="40">
        <v>941250</v>
      </c>
      <c r="AL178" s="40"/>
      <c r="AM178" s="40"/>
      <c r="AN178" s="40"/>
      <c r="AO178" s="40"/>
      <c r="AP178" s="40">
        <v>10</v>
      </c>
      <c r="AQ178" s="40">
        <v>499</v>
      </c>
      <c r="AR178" s="40">
        <v>2549</v>
      </c>
      <c r="AS178" s="41">
        <v>1303125</v>
      </c>
    </row>
    <row r="179" spans="1:45" x14ac:dyDescent="0.2">
      <c r="A179" s="39">
        <v>40260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2"/>
    </row>
    <row r="180" spans="1:45" x14ac:dyDescent="0.2">
      <c r="A180" s="39">
        <v>40267</v>
      </c>
      <c r="B180" s="40">
        <v>83</v>
      </c>
      <c r="C180" s="40">
        <v>114</v>
      </c>
      <c r="D180" s="40">
        <v>2911</v>
      </c>
      <c r="E180" s="40">
        <v>343688</v>
      </c>
      <c r="F180" s="40">
        <v>101</v>
      </c>
      <c r="G180" s="40">
        <v>144</v>
      </c>
      <c r="H180" s="40">
        <v>2967</v>
      </c>
      <c r="I180" s="40">
        <v>439218</v>
      </c>
      <c r="J180" s="40">
        <v>102</v>
      </c>
      <c r="K180" s="40">
        <v>165</v>
      </c>
      <c r="L180" s="40">
        <v>2936</v>
      </c>
      <c r="M180" s="40">
        <v>493792</v>
      </c>
      <c r="N180" s="40">
        <v>99</v>
      </c>
      <c r="O180" s="40">
        <v>197</v>
      </c>
      <c r="P180" s="40">
        <v>2891</v>
      </c>
      <c r="Q180" s="40">
        <v>579350</v>
      </c>
      <c r="R180" s="40">
        <v>40</v>
      </c>
      <c r="S180" s="40">
        <v>241</v>
      </c>
      <c r="T180" s="40">
        <v>2687</v>
      </c>
      <c r="U180" s="40">
        <v>687418</v>
      </c>
      <c r="V180" s="40">
        <v>12</v>
      </c>
      <c r="W180" s="40">
        <v>273</v>
      </c>
      <c r="X180" s="40">
        <v>2650</v>
      </c>
      <c r="Y180" s="40">
        <v>752065</v>
      </c>
      <c r="Z180" s="40">
        <v>16</v>
      </c>
      <c r="AA180" s="40">
        <v>309</v>
      </c>
      <c r="AB180" s="40">
        <v>2680</v>
      </c>
      <c r="AC180" s="40">
        <v>850998</v>
      </c>
      <c r="AD180" s="40"/>
      <c r="AE180" s="40"/>
      <c r="AF180" s="40"/>
      <c r="AG180" s="40"/>
      <c r="AH180" s="40">
        <v>3</v>
      </c>
      <c r="AI180" s="40">
        <v>379</v>
      </c>
      <c r="AJ180" s="40">
        <v>2720</v>
      </c>
      <c r="AK180" s="40">
        <v>1030687</v>
      </c>
      <c r="AL180" s="40"/>
      <c r="AM180" s="40"/>
      <c r="AN180" s="40"/>
      <c r="AO180" s="40"/>
      <c r="AP180" s="40">
        <v>13</v>
      </c>
      <c r="AQ180" s="40">
        <v>565</v>
      </c>
      <c r="AR180" s="40">
        <v>3071</v>
      </c>
      <c r="AS180" s="41">
        <v>1742120</v>
      </c>
    </row>
    <row r="182" spans="1:45" x14ac:dyDescent="0.2">
      <c r="A182" s="43">
        <v>40274</v>
      </c>
    </row>
    <row r="183" spans="1:45" x14ac:dyDescent="0.2">
      <c r="A183" s="43">
        <v>40281</v>
      </c>
      <c r="B183">
        <v>44</v>
      </c>
      <c r="C183">
        <v>113</v>
      </c>
      <c r="D183">
        <v>2788</v>
      </c>
      <c r="E183">
        <v>332167</v>
      </c>
      <c r="F183">
        <v>117</v>
      </c>
      <c r="G183">
        <v>142</v>
      </c>
      <c r="H183">
        <v>2844</v>
      </c>
      <c r="I183">
        <v>412604</v>
      </c>
      <c r="J183">
        <v>50</v>
      </c>
      <c r="K183">
        <v>169</v>
      </c>
      <c r="L183">
        <v>2790</v>
      </c>
      <c r="M183">
        <v>476160</v>
      </c>
      <c r="N183">
        <v>122</v>
      </c>
      <c r="O183">
        <v>203</v>
      </c>
      <c r="P183">
        <v>2698</v>
      </c>
      <c r="Q183">
        <v>559719</v>
      </c>
      <c r="R183">
        <v>8</v>
      </c>
      <c r="S183">
        <v>237</v>
      </c>
      <c r="T183">
        <v>2710</v>
      </c>
      <c r="U183">
        <v>645102</v>
      </c>
      <c r="V183">
        <v>22</v>
      </c>
      <c r="W183">
        <v>255</v>
      </c>
      <c r="X183">
        <v>2315</v>
      </c>
      <c r="Y183">
        <v>675866</v>
      </c>
      <c r="Z183">
        <v>5</v>
      </c>
      <c r="AA183">
        <v>313</v>
      </c>
      <c r="AB183">
        <v>2470</v>
      </c>
      <c r="AC183">
        <v>770740</v>
      </c>
      <c r="AH183">
        <v>3</v>
      </c>
      <c r="AI183">
        <v>382</v>
      </c>
      <c r="AJ183">
        <v>2633</v>
      </c>
      <c r="AK183">
        <v>1005107</v>
      </c>
      <c r="AP183">
        <v>42</v>
      </c>
      <c r="AQ183">
        <v>560</v>
      </c>
      <c r="AR183">
        <v>2671</v>
      </c>
      <c r="AS183">
        <v>1500542</v>
      </c>
    </row>
    <row r="184" spans="1:45" x14ac:dyDescent="0.2">
      <c r="A184" s="43">
        <v>40288</v>
      </c>
      <c r="B184">
        <v>21</v>
      </c>
      <c r="C184">
        <v>107</v>
      </c>
      <c r="D184">
        <v>3125</v>
      </c>
      <c r="E184">
        <v>329571</v>
      </c>
      <c r="F184">
        <v>25</v>
      </c>
      <c r="G184">
        <v>137</v>
      </c>
      <c r="H184">
        <v>2908</v>
      </c>
      <c r="I184">
        <v>382132</v>
      </c>
      <c r="J184">
        <v>121</v>
      </c>
      <c r="K184">
        <v>161</v>
      </c>
      <c r="L184">
        <v>2942</v>
      </c>
      <c r="M184">
        <v>480122</v>
      </c>
      <c r="N184">
        <v>54</v>
      </c>
      <c r="O184">
        <v>202</v>
      </c>
      <c r="P184">
        <v>2792</v>
      </c>
      <c r="Q184">
        <v>580426</v>
      </c>
      <c r="R184">
        <v>2</v>
      </c>
      <c r="S184">
        <v>234</v>
      </c>
      <c r="T184">
        <v>2860</v>
      </c>
      <c r="U184">
        <v>669240</v>
      </c>
      <c r="Z184">
        <v>1</v>
      </c>
      <c r="AA184">
        <v>313</v>
      </c>
      <c r="AB184">
        <v>2640</v>
      </c>
      <c r="AC184">
        <v>826320</v>
      </c>
      <c r="AH184">
        <v>1</v>
      </c>
      <c r="AI184">
        <v>378</v>
      </c>
      <c r="AJ184">
        <v>2480</v>
      </c>
      <c r="AK184">
        <v>959760</v>
      </c>
      <c r="AP184">
        <v>12</v>
      </c>
      <c r="AQ184">
        <v>566</v>
      </c>
      <c r="AR184">
        <v>2526</v>
      </c>
      <c r="AS184">
        <v>1423042</v>
      </c>
    </row>
    <row r="185" spans="1:45" x14ac:dyDescent="0.2">
      <c r="A185" s="43">
        <v>40295</v>
      </c>
    </row>
    <row r="187" spans="1:45" x14ac:dyDescent="0.2">
      <c r="A187" s="43">
        <v>40302</v>
      </c>
      <c r="B187" s="44">
        <v>37</v>
      </c>
      <c r="C187" s="44">
        <v>120</v>
      </c>
      <c r="D187" s="44">
        <v>3156</v>
      </c>
      <c r="E187" s="44">
        <v>381939</v>
      </c>
      <c r="F187" s="44">
        <v>89</v>
      </c>
      <c r="G187" s="44">
        <v>137</v>
      </c>
      <c r="H187" s="44">
        <v>3146</v>
      </c>
      <c r="I187" s="44">
        <v>437669</v>
      </c>
      <c r="J187" s="44">
        <v>143</v>
      </c>
      <c r="K187" s="44">
        <v>169</v>
      </c>
      <c r="L187" s="44">
        <v>3012</v>
      </c>
      <c r="M187" s="44">
        <v>525596</v>
      </c>
      <c r="N187" s="44">
        <v>56</v>
      </c>
      <c r="O187" s="44">
        <v>192</v>
      </c>
      <c r="P187" s="44">
        <v>2856</v>
      </c>
      <c r="Q187" s="44">
        <v>541540</v>
      </c>
      <c r="R187" s="44">
        <v>11</v>
      </c>
      <c r="S187" s="44">
        <v>225</v>
      </c>
      <c r="T187" s="44">
        <v>2600</v>
      </c>
      <c r="U187" s="44">
        <v>614300</v>
      </c>
      <c r="V187" s="44">
        <v>11</v>
      </c>
      <c r="W187" s="44">
        <v>260</v>
      </c>
      <c r="X187" s="44">
        <v>2644</v>
      </c>
      <c r="Y187" s="44">
        <v>703573</v>
      </c>
      <c r="Z187" s="44"/>
      <c r="AA187" s="44"/>
      <c r="AB187" s="44"/>
      <c r="AC187" s="44"/>
      <c r="AD187" s="44"/>
      <c r="AE187" s="44"/>
      <c r="AF187" s="44"/>
      <c r="AG187" s="44"/>
      <c r="AH187" s="44">
        <v>1</v>
      </c>
      <c r="AI187" s="44">
        <v>360</v>
      </c>
      <c r="AJ187" s="44">
        <v>2540</v>
      </c>
      <c r="AK187" s="44">
        <v>914400</v>
      </c>
      <c r="AL187" s="44"/>
      <c r="AM187" s="44"/>
      <c r="AN187" s="44"/>
      <c r="AO187" s="44"/>
      <c r="AP187" s="44">
        <v>19</v>
      </c>
      <c r="AQ187" s="44">
        <v>527</v>
      </c>
      <c r="AR187" s="44">
        <v>2673</v>
      </c>
      <c r="AS187" s="44">
        <v>1407245</v>
      </c>
    </row>
    <row r="188" spans="1:45" x14ac:dyDescent="0.2">
      <c r="A188" s="62">
        <v>40309</v>
      </c>
      <c r="B188" s="44">
        <v>39</v>
      </c>
      <c r="C188" s="44">
        <v>108</v>
      </c>
      <c r="D188" s="44">
        <v>2955</v>
      </c>
      <c r="E188" s="44">
        <v>316165</v>
      </c>
      <c r="F188" s="44">
        <v>99</v>
      </c>
      <c r="G188" s="44">
        <v>139</v>
      </c>
      <c r="H188" s="44">
        <v>3088</v>
      </c>
      <c r="I188" s="44">
        <v>435899</v>
      </c>
      <c r="J188" s="44">
        <v>59</v>
      </c>
      <c r="K188" s="44">
        <v>169</v>
      </c>
      <c r="L188" s="44">
        <v>3035</v>
      </c>
      <c r="M188" s="44">
        <v>524403</v>
      </c>
      <c r="N188" s="44">
        <v>68</v>
      </c>
      <c r="O188" s="44">
        <v>190</v>
      </c>
      <c r="P188" s="44">
        <v>2997</v>
      </c>
      <c r="Q188" s="44">
        <v>583180</v>
      </c>
      <c r="R188" s="44">
        <v>25</v>
      </c>
      <c r="S188" s="44">
        <v>239</v>
      </c>
      <c r="T188" s="44">
        <v>2745</v>
      </c>
      <c r="U188" s="44">
        <v>668224</v>
      </c>
      <c r="V188" s="44">
        <v>5</v>
      </c>
      <c r="W188" s="44">
        <v>261</v>
      </c>
      <c r="X188" s="44">
        <v>2733</v>
      </c>
      <c r="Y188" s="44">
        <v>712956</v>
      </c>
      <c r="Z188" s="44">
        <v>2</v>
      </c>
      <c r="AA188" s="44">
        <v>315</v>
      </c>
      <c r="AB188" s="44">
        <v>2620</v>
      </c>
      <c r="AC188" s="44">
        <v>825300</v>
      </c>
      <c r="AD188" s="44"/>
      <c r="AE188" s="44"/>
      <c r="AF188" s="44"/>
      <c r="AG188" s="44"/>
      <c r="AH188" s="44">
        <v>1</v>
      </c>
      <c r="AI188" s="44">
        <v>384</v>
      </c>
      <c r="AJ188" s="44">
        <v>2500</v>
      </c>
      <c r="AK188" s="44">
        <v>960000</v>
      </c>
      <c r="AL188" s="44"/>
      <c r="AM188" s="44"/>
      <c r="AN188" s="44"/>
      <c r="AO188" s="44"/>
      <c r="AP188" s="44">
        <v>15</v>
      </c>
      <c r="AQ188" s="44">
        <v>609</v>
      </c>
      <c r="AR188" s="44">
        <v>2699</v>
      </c>
      <c r="AS188" s="44">
        <v>1635203</v>
      </c>
    </row>
    <row r="189" spans="1:45" x14ac:dyDescent="0.2">
      <c r="A189" s="62">
        <v>40316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</row>
    <row r="190" spans="1:45" x14ac:dyDescent="0.2">
      <c r="A190" s="12">
        <v>40323</v>
      </c>
      <c r="B190" s="44">
        <v>52</v>
      </c>
      <c r="C190" s="44">
        <v>109</v>
      </c>
      <c r="D190" s="44">
        <v>2961</v>
      </c>
      <c r="E190" s="44">
        <v>340141</v>
      </c>
      <c r="F190" s="44">
        <v>48</v>
      </c>
      <c r="G190" s="44">
        <v>138</v>
      </c>
      <c r="H190" s="44">
        <v>2918</v>
      </c>
      <c r="I190" s="44">
        <v>416902</v>
      </c>
      <c r="J190" s="44">
        <v>137</v>
      </c>
      <c r="K190" s="44">
        <v>165</v>
      </c>
      <c r="L190" s="44">
        <v>2940</v>
      </c>
      <c r="M190" s="44">
        <v>494999</v>
      </c>
      <c r="N190" s="44">
        <v>79</v>
      </c>
      <c r="O190" s="44">
        <v>196</v>
      </c>
      <c r="P190" s="44">
        <v>2811</v>
      </c>
      <c r="Q190" s="44">
        <v>560160</v>
      </c>
      <c r="R190" s="44">
        <v>9</v>
      </c>
      <c r="S190" s="44">
        <v>226</v>
      </c>
      <c r="T190" s="44">
        <v>2615</v>
      </c>
      <c r="U190" s="44">
        <v>597789</v>
      </c>
      <c r="V190" s="44">
        <v>11</v>
      </c>
      <c r="W190" s="44">
        <v>257</v>
      </c>
      <c r="X190" s="44">
        <v>2640</v>
      </c>
      <c r="Y190" s="44">
        <v>681455</v>
      </c>
      <c r="Z190" s="44">
        <v>3</v>
      </c>
      <c r="AA190" s="44">
        <v>299</v>
      </c>
      <c r="AB190" s="44">
        <v>2540</v>
      </c>
      <c r="AC190" s="44">
        <v>758173</v>
      </c>
      <c r="AD190" s="44"/>
      <c r="AE190" s="44"/>
      <c r="AF190" s="44"/>
      <c r="AG190" s="44"/>
      <c r="AH190" s="44">
        <v>3</v>
      </c>
      <c r="AI190" s="44">
        <v>371</v>
      </c>
      <c r="AJ190" s="44">
        <v>2593</v>
      </c>
      <c r="AK190" s="44">
        <v>963200</v>
      </c>
      <c r="AL190" s="44"/>
      <c r="AM190" s="44"/>
      <c r="AN190" s="44"/>
      <c r="AO190" s="44"/>
      <c r="AP190" s="44">
        <v>25</v>
      </c>
      <c r="AQ190" s="44">
        <v>550</v>
      </c>
      <c r="AR190" s="44">
        <v>2618</v>
      </c>
      <c r="AS190" s="44">
        <v>1441674</v>
      </c>
    </row>
    <row r="193" spans="1:46" x14ac:dyDescent="0.2">
      <c r="A193" s="62">
        <v>40330</v>
      </c>
      <c r="B193" s="44">
        <v>24</v>
      </c>
      <c r="C193" s="44">
        <v>100</v>
      </c>
      <c r="D193" s="44">
        <v>2892</v>
      </c>
      <c r="E193" s="44">
        <v>296856</v>
      </c>
      <c r="F193" s="44">
        <v>66</v>
      </c>
      <c r="G193" s="44">
        <v>139</v>
      </c>
      <c r="H193" s="44">
        <v>3122</v>
      </c>
      <c r="I193" s="44">
        <v>440255</v>
      </c>
      <c r="J193" s="44">
        <v>78</v>
      </c>
      <c r="K193" s="44">
        <v>161</v>
      </c>
      <c r="L193" s="44">
        <v>2938</v>
      </c>
      <c r="M193" s="44">
        <v>483885</v>
      </c>
      <c r="N193" s="44">
        <v>41</v>
      </c>
      <c r="O193" s="44">
        <v>197</v>
      </c>
      <c r="P193" s="44">
        <v>2854</v>
      </c>
      <c r="Q193" s="44">
        <v>567922</v>
      </c>
      <c r="R193" s="44">
        <v>55</v>
      </c>
      <c r="S193" s="44">
        <v>237</v>
      </c>
      <c r="T193" s="44">
        <v>2766</v>
      </c>
      <c r="U193" s="44">
        <v>652631</v>
      </c>
      <c r="V193" s="44">
        <v>34</v>
      </c>
      <c r="W193" s="44">
        <v>262</v>
      </c>
      <c r="X193" s="44">
        <v>2727</v>
      </c>
      <c r="Y193" s="44">
        <v>707823</v>
      </c>
      <c r="Z193" s="44">
        <v>50</v>
      </c>
      <c r="AA193" s="44">
        <v>288</v>
      </c>
      <c r="AB193" s="44">
        <v>2627</v>
      </c>
      <c r="AC193" s="44">
        <v>745727</v>
      </c>
      <c r="AD193" s="44"/>
      <c r="AE193" s="44"/>
      <c r="AF193" s="44"/>
      <c r="AG193" s="44"/>
      <c r="AH193" s="44">
        <v>3</v>
      </c>
      <c r="AI193" s="44">
        <v>380</v>
      </c>
      <c r="AJ193" s="44">
        <v>2680</v>
      </c>
      <c r="AK193" s="44">
        <v>1018947</v>
      </c>
      <c r="AL193" s="44">
        <v>15</v>
      </c>
      <c r="AM193" s="44">
        <v>447</v>
      </c>
      <c r="AN193" s="44">
        <v>2800</v>
      </c>
      <c r="AO193" s="44">
        <v>1250853</v>
      </c>
      <c r="AP193" s="44"/>
      <c r="AQ193" s="44"/>
      <c r="AR193" s="44"/>
      <c r="AS193" s="44"/>
      <c r="AT193" s="65"/>
    </row>
    <row r="194" spans="1:46" x14ac:dyDescent="0.2">
      <c r="A194" s="62">
        <v>40337</v>
      </c>
      <c r="B194" s="44">
        <v>53</v>
      </c>
      <c r="C194" s="44">
        <v>114</v>
      </c>
      <c r="D194" s="44">
        <v>2921</v>
      </c>
      <c r="E194" s="44">
        <v>332503</v>
      </c>
      <c r="F194" s="44">
        <v>100</v>
      </c>
      <c r="G194" s="44">
        <v>137</v>
      </c>
      <c r="H194" s="44">
        <v>2829</v>
      </c>
      <c r="I194" s="44">
        <v>399030</v>
      </c>
      <c r="J194" s="44">
        <v>102</v>
      </c>
      <c r="K194" s="44">
        <v>162</v>
      </c>
      <c r="L194" s="44">
        <v>2818</v>
      </c>
      <c r="M194" s="44">
        <v>466585</v>
      </c>
      <c r="N194" s="44">
        <v>113</v>
      </c>
      <c r="O194" s="44">
        <v>201</v>
      </c>
      <c r="P194" s="44">
        <v>2769</v>
      </c>
      <c r="Q194" s="44">
        <v>566784</v>
      </c>
      <c r="R194" s="44">
        <v>34</v>
      </c>
      <c r="S194" s="44">
        <v>235</v>
      </c>
      <c r="T194" s="44">
        <v>2767</v>
      </c>
      <c r="U194" s="44">
        <v>638540</v>
      </c>
      <c r="V194" s="44">
        <v>5</v>
      </c>
      <c r="W194" s="44">
        <v>253</v>
      </c>
      <c r="X194" s="44">
        <v>2813</v>
      </c>
      <c r="Y194" s="44">
        <v>712020</v>
      </c>
      <c r="Z194" s="44">
        <v>7</v>
      </c>
      <c r="AA194" s="44">
        <v>304</v>
      </c>
      <c r="AB194" s="44">
        <v>2560</v>
      </c>
      <c r="AC194" s="44">
        <v>782750</v>
      </c>
      <c r="AD194" s="44"/>
      <c r="AE194" s="44"/>
      <c r="AF194" s="44"/>
      <c r="AG194" s="44"/>
      <c r="AH194" s="44">
        <v>4</v>
      </c>
      <c r="AI194" s="44">
        <v>376</v>
      </c>
      <c r="AJ194" s="44">
        <v>2587</v>
      </c>
      <c r="AK194" s="44">
        <v>984890</v>
      </c>
      <c r="AL194" s="44"/>
      <c r="AM194" s="44"/>
      <c r="AN194" s="44"/>
      <c r="AO194" s="44"/>
      <c r="AP194" s="44">
        <v>9</v>
      </c>
      <c r="AQ194" s="44">
        <v>479</v>
      </c>
      <c r="AR194" s="44">
        <v>2596</v>
      </c>
      <c r="AS194" s="44">
        <v>1243953</v>
      </c>
      <c r="AT194" s="65"/>
    </row>
    <row r="195" spans="1:46" x14ac:dyDescent="0.2">
      <c r="A195" s="62">
        <v>40344</v>
      </c>
      <c r="B195" s="44">
        <v>43</v>
      </c>
      <c r="C195" s="44">
        <v>110</v>
      </c>
      <c r="D195" s="44">
        <v>3221</v>
      </c>
      <c r="E195" s="44">
        <v>364607</v>
      </c>
      <c r="F195" s="44">
        <v>65</v>
      </c>
      <c r="G195" s="44">
        <v>142</v>
      </c>
      <c r="H195" s="44">
        <v>3121</v>
      </c>
      <c r="I195" s="44">
        <v>452022</v>
      </c>
      <c r="J195" s="44">
        <v>62</v>
      </c>
      <c r="K195" s="44">
        <v>166</v>
      </c>
      <c r="L195" s="44">
        <v>3041</v>
      </c>
      <c r="M195" s="44">
        <v>510796</v>
      </c>
      <c r="N195" s="44">
        <v>99</v>
      </c>
      <c r="O195" s="44">
        <v>191</v>
      </c>
      <c r="P195" s="44">
        <v>3004</v>
      </c>
      <c r="Q195" s="44">
        <v>595665</v>
      </c>
      <c r="R195" s="44">
        <v>24</v>
      </c>
      <c r="S195" s="44">
        <v>229</v>
      </c>
      <c r="T195" s="44">
        <v>2812</v>
      </c>
      <c r="U195" s="44">
        <v>657515</v>
      </c>
      <c r="V195" s="44">
        <v>1</v>
      </c>
      <c r="W195" s="44">
        <v>270</v>
      </c>
      <c r="X195" s="44">
        <v>1900</v>
      </c>
      <c r="Y195" s="44">
        <v>513000</v>
      </c>
      <c r="Z195" s="44">
        <v>38</v>
      </c>
      <c r="AA195" s="44">
        <v>313</v>
      </c>
      <c r="AB195" s="44">
        <v>2760</v>
      </c>
      <c r="AC195" s="44">
        <v>869809</v>
      </c>
      <c r="AD195" s="44"/>
      <c r="AE195" s="44"/>
      <c r="AF195" s="44"/>
      <c r="AG195" s="44"/>
      <c r="AH195" s="44">
        <v>43</v>
      </c>
      <c r="AI195" s="44">
        <v>367</v>
      </c>
      <c r="AJ195" s="44">
        <v>2515</v>
      </c>
      <c r="AK195" s="44">
        <v>928973</v>
      </c>
      <c r="AL195" s="44"/>
      <c r="AM195" s="44"/>
      <c r="AN195" s="44"/>
      <c r="AO195" s="44"/>
      <c r="AP195" s="44">
        <v>8</v>
      </c>
      <c r="AQ195" s="44">
        <v>577</v>
      </c>
      <c r="AR195" s="44">
        <v>2505</v>
      </c>
      <c r="AS195" s="44">
        <v>1443772</v>
      </c>
      <c r="AT195" s="65"/>
    </row>
    <row r="196" spans="1:46" x14ac:dyDescent="0.2">
      <c r="A196" s="64">
        <v>40351</v>
      </c>
      <c r="B196" s="44">
        <v>83</v>
      </c>
      <c r="C196" s="44">
        <v>118</v>
      </c>
      <c r="D196" s="44">
        <v>3123</v>
      </c>
      <c r="E196" s="44">
        <v>374123</v>
      </c>
      <c r="F196" s="44">
        <v>45</v>
      </c>
      <c r="G196" s="44">
        <v>142</v>
      </c>
      <c r="H196" s="44">
        <v>3108</v>
      </c>
      <c r="I196" s="44">
        <v>451456</v>
      </c>
      <c r="J196" s="44">
        <v>115</v>
      </c>
      <c r="K196" s="44">
        <v>166</v>
      </c>
      <c r="L196" s="44">
        <v>3123</v>
      </c>
      <c r="M196" s="44">
        <v>521818</v>
      </c>
      <c r="N196" s="44">
        <v>118</v>
      </c>
      <c r="O196" s="44">
        <v>197</v>
      </c>
      <c r="P196" s="44">
        <v>2979</v>
      </c>
      <c r="Q196" s="44">
        <v>599578</v>
      </c>
      <c r="R196" s="44">
        <v>34</v>
      </c>
      <c r="S196" s="44">
        <v>226</v>
      </c>
      <c r="T196" s="44">
        <v>2845</v>
      </c>
      <c r="U196" s="44">
        <v>653851</v>
      </c>
      <c r="V196" s="44">
        <v>2</v>
      </c>
      <c r="W196" s="44">
        <v>263</v>
      </c>
      <c r="X196" s="44">
        <v>2600</v>
      </c>
      <c r="Y196" s="44">
        <v>683100</v>
      </c>
      <c r="Z196" s="44">
        <v>47</v>
      </c>
      <c r="AA196" s="44">
        <v>293</v>
      </c>
      <c r="AB196" s="44">
        <v>2650</v>
      </c>
      <c r="AC196" s="44">
        <v>773779</v>
      </c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>
        <v>12</v>
      </c>
      <c r="AQ196" s="44">
        <v>528</v>
      </c>
      <c r="AR196" s="44">
        <v>2494</v>
      </c>
      <c r="AS196" s="44">
        <v>1319344</v>
      </c>
      <c r="AT196" s="65"/>
    </row>
    <row r="197" spans="1:46" x14ac:dyDescent="0.2">
      <c r="A197" s="64">
        <v>40358</v>
      </c>
      <c r="B197" s="44">
        <v>45</v>
      </c>
      <c r="C197" s="44">
        <v>122</v>
      </c>
      <c r="D197" s="44">
        <v>3180</v>
      </c>
      <c r="E197" s="44">
        <v>361450</v>
      </c>
      <c r="F197" s="44">
        <v>58</v>
      </c>
      <c r="G197" s="44">
        <v>142</v>
      </c>
      <c r="H197" s="44">
        <v>2954</v>
      </c>
      <c r="I197" s="44">
        <v>436956</v>
      </c>
      <c r="J197" s="44">
        <v>87</v>
      </c>
      <c r="K197" s="44">
        <v>165</v>
      </c>
      <c r="L197" s="44">
        <v>3022</v>
      </c>
      <c r="M197" s="44">
        <v>502675</v>
      </c>
      <c r="N197" s="44">
        <v>98</v>
      </c>
      <c r="O197" s="44">
        <v>200</v>
      </c>
      <c r="P197" s="44">
        <v>2973</v>
      </c>
      <c r="Q197" s="44">
        <v>590997</v>
      </c>
      <c r="R197" s="44">
        <v>5</v>
      </c>
      <c r="S197" s="44">
        <v>237</v>
      </c>
      <c r="T197" s="44">
        <v>2846</v>
      </c>
      <c r="U197" s="44">
        <v>674764</v>
      </c>
      <c r="V197" s="44">
        <v>2</v>
      </c>
      <c r="W197" s="44">
        <v>256</v>
      </c>
      <c r="X197" s="44">
        <v>2790</v>
      </c>
      <c r="Y197" s="44">
        <v>713160</v>
      </c>
      <c r="Z197" s="44"/>
      <c r="AA197" s="44"/>
      <c r="AB197" s="44"/>
      <c r="AC197" s="44"/>
      <c r="AD197" s="44">
        <v>1</v>
      </c>
      <c r="AE197" s="44">
        <v>331</v>
      </c>
      <c r="AF197" s="44">
        <v>2500</v>
      </c>
      <c r="AG197" s="44">
        <v>827500</v>
      </c>
      <c r="AH197" s="44">
        <v>3</v>
      </c>
      <c r="AI197" s="44">
        <v>383</v>
      </c>
      <c r="AJ197" s="44">
        <v>2460</v>
      </c>
      <c r="AK197" s="44">
        <v>943620</v>
      </c>
      <c r="AL197" s="44"/>
      <c r="AM197" s="44"/>
      <c r="AN197" s="44"/>
      <c r="AO197" s="44"/>
      <c r="AP197" s="44">
        <v>17</v>
      </c>
      <c r="AQ197" s="44">
        <v>579</v>
      </c>
      <c r="AR197" s="44">
        <v>2512</v>
      </c>
      <c r="AS197" s="44">
        <v>1448179</v>
      </c>
      <c r="AT197" s="65"/>
    </row>
    <row r="198" spans="1:46" x14ac:dyDescent="0.2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5"/>
    </row>
    <row r="199" spans="1:46" x14ac:dyDescent="0.2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</row>
    <row r="200" spans="1:46" x14ac:dyDescent="0.2">
      <c r="A200" s="62">
        <v>40365</v>
      </c>
      <c r="B200" s="44">
        <v>29</v>
      </c>
      <c r="C200" s="44">
        <v>108</v>
      </c>
      <c r="D200" s="44">
        <v>3044</v>
      </c>
      <c r="E200" s="44">
        <v>335255</v>
      </c>
      <c r="F200" s="44">
        <v>33</v>
      </c>
      <c r="G200" s="44">
        <v>142</v>
      </c>
      <c r="H200" s="44">
        <v>3145</v>
      </c>
      <c r="I200" s="44">
        <v>450347</v>
      </c>
      <c r="J200" s="44">
        <v>150</v>
      </c>
      <c r="K200" s="44">
        <v>163</v>
      </c>
      <c r="L200" s="44">
        <v>3031</v>
      </c>
      <c r="M200" s="44">
        <v>510010</v>
      </c>
      <c r="N200" s="44">
        <v>166</v>
      </c>
      <c r="O200" s="44">
        <v>198</v>
      </c>
      <c r="P200" s="44">
        <v>2912</v>
      </c>
      <c r="Q200" s="44">
        <v>577858</v>
      </c>
      <c r="R200" s="44">
        <v>95</v>
      </c>
      <c r="S200" s="44">
        <v>227</v>
      </c>
      <c r="T200" s="44">
        <v>2780</v>
      </c>
      <c r="U200" s="44">
        <v>652526</v>
      </c>
      <c r="V200" s="44"/>
      <c r="W200" s="44"/>
      <c r="X200" s="44"/>
      <c r="Y200" s="44"/>
      <c r="Z200" s="44">
        <v>6</v>
      </c>
      <c r="AA200" s="44">
        <v>311</v>
      </c>
      <c r="AB200" s="44">
        <v>2510</v>
      </c>
      <c r="AC200" s="44">
        <v>803237</v>
      </c>
      <c r="AD200" s="44"/>
      <c r="AE200" s="44"/>
      <c r="AF200" s="44"/>
      <c r="AG200" s="44"/>
      <c r="AH200" s="44">
        <v>1</v>
      </c>
      <c r="AI200" s="44">
        <v>397</v>
      </c>
      <c r="AJ200" s="44">
        <v>2480</v>
      </c>
      <c r="AK200" s="44">
        <v>984560</v>
      </c>
      <c r="AL200" s="44"/>
      <c r="AM200" s="44"/>
      <c r="AN200" s="44"/>
      <c r="AO200" s="44"/>
      <c r="AP200" s="44">
        <v>15</v>
      </c>
      <c r="AQ200" s="44">
        <v>555</v>
      </c>
      <c r="AR200" s="44">
        <v>2500</v>
      </c>
      <c r="AS200" s="44">
        <v>1388785</v>
      </c>
      <c r="AT200" s="65"/>
    </row>
    <row r="201" spans="1:46" x14ac:dyDescent="0.2">
      <c r="A201" s="62">
        <v>40372</v>
      </c>
      <c r="B201" s="67">
        <v>55</v>
      </c>
      <c r="C201" s="67">
        <v>110</v>
      </c>
      <c r="D201" s="67">
        <v>3275</v>
      </c>
      <c r="E201" s="67">
        <v>365638</v>
      </c>
      <c r="F201" s="68">
        <v>51</v>
      </c>
      <c r="G201" s="68">
        <v>139</v>
      </c>
      <c r="H201" s="68">
        <v>3262</v>
      </c>
      <c r="I201" s="68">
        <v>450736</v>
      </c>
      <c r="J201" s="67">
        <v>129</v>
      </c>
      <c r="K201" s="67">
        <v>162</v>
      </c>
      <c r="L201" s="67">
        <v>3157</v>
      </c>
      <c r="M201" s="67">
        <v>521104</v>
      </c>
      <c r="N201" s="67">
        <v>137</v>
      </c>
      <c r="O201" s="67">
        <v>204</v>
      </c>
      <c r="P201" s="67">
        <v>3034</v>
      </c>
      <c r="Q201" s="67">
        <v>628464</v>
      </c>
      <c r="R201" s="67">
        <v>19</v>
      </c>
      <c r="S201" s="67">
        <v>229</v>
      </c>
      <c r="T201" s="67">
        <v>2885</v>
      </c>
      <c r="U201" s="67">
        <v>667491</v>
      </c>
      <c r="V201" s="68">
        <v>23</v>
      </c>
      <c r="W201" s="68">
        <v>260</v>
      </c>
      <c r="X201" s="68">
        <v>2620</v>
      </c>
      <c r="Y201" s="68">
        <v>678493</v>
      </c>
      <c r="Z201" s="68">
        <v>15</v>
      </c>
      <c r="AA201" s="68">
        <v>280</v>
      </c>
      <c r="AB201" s="68">
        <v>2480</v>
      </c>
      <c r="AC201" s="68">
        <v>694069</v>
      </c>
      <c r="AD201" s="68"/>
      <c r="AE201" s="68"/>
      <c r="AF201" s="68"/>
      <c r="AG201" s="68"/>
      <c r="AH201" s="68">
        <v>2</v>
      </c>
      <c r="AI201" s="68">
        <v>370</v>
      </c>
      <c r="AJ201" s="68">
        <v>2410</v>
      </c>
      <c r="AK201" s="68">
        <v>892950</v>
      </c>
      <c r="AL201" s="68"/>
      <c r="AM201" s="68"/>
      <c r="AN201" s="68"/>
      <c r="AO201" s="68"/>
      <c r="AP201" s="67">
        <v>7</v>
      </c>
      <c r="AQ201" s="67">
        <v>626</v>
      </c>
      <c r="AR201" s="67">
        <v>2474</v>
      </c>
      <c r="AS201" s="67">
        <v>1548960</v>
      </c>
      <c r="AT201" s="65"/>
    </row>
    <row r="202" spans="1:46" x14ac:dyDescent="0.2">
      <c r="A202" s="62">
        <v>40379</v>
      </c>
      <c r="B202" s="44">
        <v>23</v>
      </c>
      <c r="C202" s="44">
        <v>113</v>
      </c>
      <c r="D202" s="44">
        <v>3243</v>
      </c>
      <c r="E202" s="44">
        <v>363867</v>
      </c>
      <c r="F202" s="44">
        <v>110</v>
      </c>
      <c r="G202" s="44">
        <v>137</v>
      </c>
      <c r="H202" s="44">
        <v>3132</v>
      </c>
      <c r="I202" s="44">
        <v>440947</v>
      </c>
      <c r="J202" s="44">
        <v>82</v>
      </c>
      <c r="K202" s="44">
        <v>160</v>
      </c>
      <c r="L202" s="44">
        <v>3112</v>
      </c>
      <c r="M202" s="44">
        <v>500147</v>
      </c>
      <c r="N202" s="44">
        <v>118</v>
      </c>
      <c r="O202" s="44">
        <v>200</v>
      </c>
      <c r="P202" s="44">
        <v>3032</v>
      </c>
      <c r="Q202" s="44">
        <v>601751</v>
      </c>
      <c r="R202" s="44">
        <v>44</v>
      </c>
      <c r="S202" s="44">
        <v>230</v>
      </c>
      <c r="T202" s="44">
        <v>2821</v>
      </c>
      <c r="U202" s="44">
        <v>649111</v>
      </c>
      <c r="V202" s="44">
        <v>38</v>
      </c>
      <c r="W202" s="44">
        <v>263</v>
      </c>
      <c r="X202" s="44">
        <v>2643</v>
      </c>
      <c r="Y202" s="44">
        <v>701147</v>
      </c>
      <c r="Z202" s="44">
        <v>63</v>
      </c>
      <c r="AA202" s="44">
        <v>307</v>
      </c>
      <c r="AB202" s="44">
        <v>2637</v>
      </c>
      <c r="AC202" s="44">
        <v>822457</v>
      </c>
      <c r="AD202" s="44"/>
      <c r="AE202" s="44"/>
      <c r="AF202" s="44"/>
      <c r="AG202" s="44"/>
      <c r="AH202" s="44">
        <v>3</v>
      </c>
      <c r="AI202" s="44">
        <v>367</v>
      </c>
      <c r="AJ202" s="44">
        <v>2433</v>
      </c>
      <c r="AK202" s="44">
        <v>893267</v>
      </c>
      <c r="AL202" s="44"/>
      <c r="AM202" s="44"/>
      <c r="AN202" s="44"/>
      <c r="AO202" s="44"/>
      <c r="AP202" s="44">
        <v>9</v>
      </c>
      <c r="AQ202" s="44">
        <v>565</v>
      </c>
      <c r="AR202" s="44">
        <v>2467</v>
      </c>
      <c r="AS202" s="44">
        <v>1395482</v>
      </c>
      <c r="AT202" s="65"/>
    </row>
    <row r="203" spans="1:46" x14ac:dyDescent="0.2">
      <c r="A203" s="62">
        <v>40386</v>
      </c>
      <c r="B203" s="44">
        <v>70</v>
      </c>
      <c r="C203" s="44">
        <v>116</v>
      </c>
      <c r="D203" s="44">
        <v>3175</v>
      </c>
      <c r="E203" s="44">
        <v>365774</v>
      </c>
      <c r="F203" s="44">
        <v>51</v>
      </c>
      <c r="G203" s="44">
        <v>140</v>
      </c>
      <c r="H203" s="44">
        <v>3070</v>
      </c>
      <c r="I203" s="44">
        <v>434812</v>
      </c>
      <c r="J203" s="44">
        <v>189</v>
      </c>
      <c r="K203" s="44">
        <v>166</v>
      </c>
      <c r="L203" s="44">
        <v>3007</v>
      </c>
      <c r="M203" s="44">
        <v>496326</v>
      </c>
      <c r="N203" s="44">
        <v>117</v>
      </c>
      <c r="O203" s="44">
        <v>200</v>
      </c>
      <c r="P203" s="44">
        <v>2969</v>
      </c>
      <c r="Q203" s="44">
        <v>599565</v>
      </c>
      <c r="R203" s="44">
        <v>22</v>
      </c>
      <c r="S203" s="44">
        <v>232</v>
      </c>
      <c r="T203" s="44">
        <v>2640</v>
      </c>
      <c r="U203" s="44">
        <v>599485</v>
      </c>
      <c r="V203" s="44">
        <v>4</v>
      </c>
      <c r="W203" s="44">
        <v>259</v>
      </c>
      <c r="X203" s="44">
        <v>2540</v>
      </c>
      <c r="Y203" s="44">
        <v>662460</v>
      </c>
      <c r="Z203" s="44">
        <v>20</v>
      </c>
      <c r="AA203" s="44">
        <v>290</v>
      </c>
      <c r="AB203" s="44">
        <v>2357</v>
      </c>
      <c r="AC203" s="44">
        <v>688178</v>
      </c>
      <c r="AD203" s="65"/>
      <c r="AE203" s="65"/>
      <c r="AF203" s="65"/>
      <c r="AG203" s="65"/>
      <c r="AH203" s="44">
        <v>1</v>
      </c>
      <c r="AI203" s="44">
        <v>394</v>
      </c>
      <c r="AJ203" s="44">
        <v>2250</v>
      </c>
      <c r="AK203" s="44">
        <v>886500</v>
      </c>
      <c r="AL203" s="44">
        <v>1</v>
      </c>
      <c r="AM203" s="44">
        <v>665</v>
      </c>
      <c r="AN203" s="44">
        <v>2400</v>
      </c>
      <c r="AO203" s="44">
        <v>1596000</v>
      </c>
      <c r="AP203" s="44">
        <v>12</v>
      </c>
      <c r="AQ203" s="44">
        <v>586</v>
      </c>
      <c r="AR203" s="44">
        <v>2369</v>
      </c>
      <c r="AS203" s="44">
        <v>1386305</v>
      </c>
      <c r="AT203" s="65"/>
    </row>
    <row r="204" spans="1:46" x14ac:dyDescent="0.2">
      <c r="A204" s="62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5"/>
    </row>
    <row r="205" spans="1:46" x14ac:dyDescent="0.2">
      <c r="A205" s="62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</row>
    <row r="206" spans="1:46" x14ac:dyDescent="0.2">
      <c r="A206" s="62">
        <v>40393</v>
      </c>
      <c r="B206" s="44">
        <v>56</v>
      </c>
      <c r="C206" s="44">
        <v>116</v>
      </c>
      <c r="D206" s="44">
        <v>3132</v>
      </c>
      <c r="E206" s="44">
        <v>362912</v>
      </c>
      <c r="F206" s="44">
        <v>50</v>
      </c>
      <c r="G206" s="44">
        <v>138</v>
      </c>
      <c r="H206" s="44">
        <v>2973</v>
      </c>
      <c r="I206" s="44">
        <v>425486</v>
      </c>
      <c r="J206" s="44">
        <v>88</v>
      </c>
      <c r="K206" s="44">
        <v>160</v>
      </c>
      <c r="L206" s="44">
        <v>2918</v>
      </c>
      <c r="M206" s="44">
        <v>464891</v>
      </c>
      <c r="N206" s="44">
        <v>53</v>
      </c>
      <c r="O206" s="44">
        <v>196</v>
      </c>
      <c r="P206" s="44">
        <v>2892</v>
      </c>
      <c r="Q206" s="44">
        <v>572681</v>
      </c>
      <c r="R206" s="44">
        <v>27</v>
      </c>
      <c r="S206" s="44">
        <v>236</v>
      </c>
      <c r="T206" s="44">
        <v>2787</v>
      </c>
      <c r="U206" s="44">
        <v>659647</v>
      </c>
      <c r="V206" s="65"/>
      <c r="W206" s="65"/>
      <c r="X206" s="65"/>
      <c r="Y206" s="65"/>
      <c r="Z206" s="44">
        <v>2</v>
      </c>
      <c r="AA206" s="44">
        <v>294</v>
      </c>
      <c r="AB206" s="44">
        <v>2595</v>
      </c>
      <c r="AC206" s="44">
        <v>760690</v>
      </c>
      <c r="AD206" s="44">
        <v>9</v>
      </c>
      <c r="AE206" s="44">
        <v>325</v>
      </c>
      <c r="AF206" s="44">
        <v>2240</v>
      </c>
      <c r="AG206" s="44">
        <v>767478</v>
      </c>
      <c r="AH206" s="44">
        <v>2</v>
      </c>
      <c r="AI206" s="44">
        <v>382</v>
      </c>
      <c r="AJ206" s="44">
        <v>2400</v>
      </c>
      <c r="AK206" s="44">
        <v>914550</v>
      </c>
      <c r="AL206" s="44"/>
      <c r="AM206" s="44"/>
      <c r="AN206" s="44"/>
      <c r="AO206" s="44"/>
      <c r="AP206" s="44">
        <v>10</v>
      </c>
      <c r="AQ206" s="44">
        <v>573</v>
      </c>
      <c r="AR206" s="44">
        <v>2335</v>
      </c>
      <c r="AS206" s="44">
        <v>1336740</v>
      </c>
      <c r="AT206" s="65"/>
    </row>
    <row r="207" spans="1:46" x14ac:dyDescent="0.2">
      <c r="A207" s="62">
        <v>40400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</row>
    <row r="208" spans="1:46" x14ac:dyDescent="0.2">
      <c r="A208" s="62">
        <v>40407</v>
      </c>
      <c r="B208" s="65">
        <v>7</v>
      </c>
      <c r="C208" s="65">
        <v>118</v>
      </c>
      <c r="D208" s="65">
        <v>3250</v>
      </c>
      <c r="E208" s="65">
        <v>379964</v>
      </c>
      <c r="F208" s="65">
        <v>34</v>
      </c>
      <c r="G208" s="65">
        <v>141</v>
      </c>
      <c r="H208" s="65">
        <v>3039</v>
      </c>
      <c r="I208" s="65">
        <v>439156</v>
      </c>
      <c r="J208" s="65">
        <v>43</v>
      </c>
      <c r="K208" s="65">
        <v>160</v>
      </c>
      <c r="L208" s="65">
        <v>3035</v>
      </c>
      <c r="M208" s="65">
        <v>497816</v>
      </c>
      <c r="N208" s="65">
        <v>57</v>
      </c>
      <c r="O208" s="65">
        <v>193</v>
      </c>
      <c r="P208" s="65">
        <v>2979</v>
      </c>
      <c r="Q208" s="65">
        <v>584654</v>
      </c>
      <c r="R208" s="65">
        <v>1</v>
      </c>
      <c r="S208" s="65">
        <v>242</v>
      </c>
      <c r="T208" s="65">
        <v>2820</v>
      </c>
      <c r="U208" s="65">
        <v>682440</v>
      </c>
      <c r="V208" s="65"/>
      <c r="W208" s="65"/>
      <c r="X208" s="65"/>
      <c r="Y208" s="65"/>
      <c r="Z208" s="65">
        <v>5</v>
      </c>
      <c r="AA208" s="65">
        <v>283</v>
      </c>
      <c r="AB208" s="65">
        <v>2450</v>
      </c>
      <c r="AC208" s="65">
        <v>693350</v>
      </c>
      <c r="AD208" s="65">
        <v>2</v>
      </c>
      <c r="AE208" s="65">
        <v>334</v>
      </c>
      <c r="AF208" s="65">
        <v>2450</v>
      </c>
      <c r="AG208" s="65">
        <v>816500</v>
      </c>
      <c r="AH208" s="65">
        <v>1</v>
      </c>
      <c r="AI208" s="65">
        <v>368</v>
      </c>
      <c r="AJ208" s="65">
        <v>2400</v>
      </c>
      <c r="AK208" s="65">
        <v>883200</v>
      </c>
      <c r="AL208" s="65"/>
      <c r="AM208" s="65"/>
      <c r="AN208" s="65"/>
      <c r="AO208" s="65"/>
      <c r="AP208" s="65">
        <v>4</v>
      </c>
      <c r="AQ208" s="65">
        <v>540</v>
      </c>
      <c r="AR208" s="65">
        <v>2490</v>
      </c>
      <c r="AS208" s="65">
        <v>1345282</v>
      </c>
      <c r="AT208" s="65"/>
    </row>
    <row r="209" spans="1:46" x14ac:dyDescent="0.2">
      <c r="A209" s="62">
        <v>40414</v>
      </c>
      <c r="B209" s="65">
        <v>76</v>
      </c>
      <c r="C209" s="65">
        <v>117</v>
      </c>
      <c r="D209" s="65">
        <v>3173</v>
      </c>
      <c r="E209" s="65">
        <v>388873</v>
      </c>
      <c r="F209" s="65">
        <v>48</v>
      </c>
      <c r="G209" s="65">
        <v>142</v>
      </c>
      <c r="H209" s="65">
        <v>3143</v>
      </c>
      <c r="I209" s="65">
        <v>450114</v>
      </c>
      <c r="J209" s="65">
        <v>97</v>
      </c>
      <c r="K209" s="65">
        <v>173</v>
      </c>
      <c r="L209" s="65">
        <v>3113</v>
      </c>
      <c r="M209" s="65">
        <v>539189</v>
      </c>
      <c r="N209" s="65">
        <v>71</v>
      </c>
      <c r="O209" s="65">
        <v>196</v>
      </c>
      <c r="P209" s="65">
        <v>2992</v>
      </c>
      <c r="Q209" s="65">
        <v>594303</v>
      </c>
      <c r="R209" s="65">
        <v>26</v>
      </c>
      <c r="S209" s="65">
        <v>233</v>
      </c>
      <c r="T209" s="65">
        <v>2760</v>
      </c>
      <c r="U209" s="65">
        <v>654103</v>
      </c>
      <c r="V209" s="65">
        <v>2</v>
      </c>
      <c r="W209" s="65">
        <v>262</v>
      </c>
      <c r="X209" s="65">
        <v>2730</v>
      </c>
      <c r="Y209" s="65">
        <v>715260</v>
      </c>
      <c r="Z209" s="65">
        <v>3</v>
      </c>
      <c r="AA209" s="65">
        <v>299</v>
      </c>
      <c r="AB209" s="65">
        <v>2467</v>
      </c>
      <c r="AC209" s="65">
        <v>737133</v>
      </c>
      <c r="AD209" s="65">
        <v>1</v>
      </c>
      <c r="AE209" s="65">
        <v>330</v>
      </c>
      <c r="AF209" s="65">
        <v>2560</v>
      </c>
      <c r="AG209" s="65">
        <v>844800</v>
      </c>
      <c r="AH209" s="65">
        <v>1</v>
      </c>
      <c r="AI209" s="65">
        <v>373</v>
      </c>
      <c r="AJ209" s="65">
        <v>2320</v>
      </c>
      <c r="AK209" s="65">
        <v>865360</v>
      </c>
      <c r="AL209" s="65"/>
      <c r="AM209" s="65"/>
      <c r="AN209" s="65"/>
      <c r="AO209" s="65"/>
      <c r="AP209" s="65">
        <v>6</v>
      </c>
      <c r="AQ209" s="65">
        <v>522</v>
      </c>
      <c r="AR209" s="65">
        <v>2537</v>
      </c>
      <c r="AS209" s="65">
        <v>1319600</v>
      </c>
      <c r="AT209" s="65"/>
    </row>
    <row r="210" spans="1:46" x14ac:dyDescent="0.2">
      <c r="A210" s="64">
        <v>40421</v>
      </c>
      <c r="B210" s="65">
        <v>70</v>
      </c>
      <c r="C210" s="65">
        <v>117</v>
      </c>
      <c r="D210" s="65">
        <v>3058</v>
      </c>
      <c r="E210" s="65">
        <v>366794</v>
      </c>
      <c r="F210" s="65">
        <v>47</v>
      </c>
      <c r="G210" s="65">
        <v>140</v>
      </c>
      <c r="H210" s="65">
        <v>3065</v>
      </c>
      <c r="I210" s="65">
        <v>427610</v>
      </c>
      <c r="J210" s="65">
        <v>83</v>
      </c>
      <c r="K210" s="65">
        <v>163</v>
      </c>
      <c r="L210" s="65">
        <v>3065</v>
      </c>
      <c r="M210" s="65">
        <v>496308</v>
      </c>
      <c r="N210" s="65">
        <v>105</v>
      </c>
      <c r="O210" s="65">
        <v>191</v>
      </c>
      <c r="P210" s="65">
        <v>2925</v>
      </c>
      <c r="Q210" s="65">
        <v>565129</v>
      </c>
      <c r="R210" s="65">
        <v>35</v>
      </c>
      <c r="S210" s="65">
        <v>234</v>
      </c>
      <c r="T210" s="65">
        <v>2770</v>
      </c>
      <c r="U210" s="65">
        <v>646046</v>
      </c>
      <c r="V210" s="65">
        <v>8</v>
      </c>
      <c r="W210" s="65">
        <v>262</v>
      </c>
      <c r="X210" s="65">
        <v>2608</v>
      </c>
      <c r="Y210" s="65">
        <v>696415</v>
      </c>
      <c r="Z210" s="65">
        <v>4</v>
      </c>
      <c r="AA210" s="65">
        <v>293</v>
      </c>
      <c r="AB210" s="65">
        <v>2560</v>
      </c>
      <c r="AC210" s="65">
        <v>750720</v>
      </c>
      <c r="AD210" s="65">
        <v>2</v>
      </c>
      <c r="AE210" s="65">
        <v>330</v>
      </c>
      <c r="AF210" s="65">
        <v>2500</v>
      </c>
      <c r="AG210" s="65">
        <v>823750</v>
      </c>
      <c r="AH210" s="65">
        <v>2</v>
      </c>
      <c r="AI210" s="65">
        <v>374</v>
      </c>
      <c r="AJ210" s="65">
        <v>2410</v>
      </c>
      <c r="AK210" s="65">
        <v>900640</v>
      </c>
      <c r="AL210" s="65"/>
      <c r="AM210" s="65"/>
      <c r="AN210" s="65"/>
      <c r="AO210" s="65"/>
      <c r="AP210" s="65">
        <v>19</v>
      </c>
      <c r="AQ210" s="65">
        <v>548</v>
      </c>
      <c r="AR210" s="65">
        <v>2434</v>
      </c>
      <c r="AS210" s="65">
        <v>1327560</v>
      </c>
      <c r="AT210" s="65"/>
    </row>
    <row r="211" spans="1:46" x14ac:dyDescent="0.2">
      <c r="A211" s="62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5"/>
      <c r="AM211" s="65"/>
      <c r="AN211" s="65"/>
      <c r="AO211" s="65"/>
      <c r="AP211" s="66"/>
      <c r="AQ211" s="66"/>
      <c r="AR211" s="66"/>
      <c r="AS211" s="66"/>
      <c r="AT211" s="65"/>
    </row>
    <row r="212" spans="1:46" x14ac:dyDescent="0.2">
      <c r="A212" s="62">
        <v>40428</v>
      </c>
      <c r="B212">
        <v>63</v>
      </c>
      <c r="C212">
        <v>116</v>
      </c>
      <c r="D212">
        <v>3111</v>
      </c>
      <c r="E212">
        <v>374264</v>
      </c>
      <c r="F212">
        <v>22</v>
      </c>
      <c r="G212">
        <v>143</v>
      </c>
      <c r="H212">
        <v>3022</v>
      </c>
      <c r="I212">
        <v>433652</v>
      </c>
      <c r="J212">
        <v>131</v>
      </c>
      <c r="K212">
        <v>159</v>
      </c>
      <c r="L212">
        <v>3088</v>
      </c>
      <c r="M212">
        <v>493384</v>
      </c>
      <c r="N212">
        <v>74</v>
      </c>
      <c r="O212">
        <v>196</v>
      </c>
      <c r="P212">
        <v>2957</v>
      </c>
      <c r="Q212">
        <v>582562</v>
      </c>
      <c r="R212">
        <v>18</v>
      </c>
      <c r="S212">
        <v>229</v>
      </c>
      <c r="T212">
        <v>2880</v>
      </c>
      <c r="U212">
        <v>655189</v>
      </c>
      <c r="V212">
        <v>4</v>
      </c>
      <c r="W212">
        <v>263</v>
      </c>
      <c r="X212">
        <v>2520</v>
      </c>
      <c r="Y212">
        <v>677150</v>
      </c>
      <c r="AH212">
        <v>1</v>
      </c>
      <c r="AI212">
        <v>376</v>
      </c>
      <c r="AJ212">
        <v>1850</v>
      </c>
      <c r="AK212">
        <v>695600</v>
      </c>
      <c r="AP212">
        <v>11</v>
      </c>
      <c r="AQ212">
        <v>543</v>
      </c>
      <c r="AR212">
        <v>2464</v>
      </c>
      <c r="AS212">
        <v>1332284</v>
      </c>
      <c r="AT212" s="65"/>
    </row>
    <row r="213" spans="1:46" x14ac:dyDescent="0.2">
      <c r="A213" s="62">
        <v>40435</v>
      </c>
      <c r="B213">
        <v>19</v>
      </c>
      <c r="C213">
        <v>103</v>
      </c>
      <c r="D213">
        <v>3029</v>
      </c>
      <c r="E213">
        <v>313263</v>
      </c>
      <c r="F213">
        <v>44</v>
      </c>
      <c r="G213">
        <v>137</v>
      </c>
      <c r="H213">
        <v>3094</v>
      </c>
      <c r="I213">
        <v>436501</v>
      </c>
      <c r="J213">
        <v>54</v>
      </c>
      <c r="K213">
        <v>163</v>
      </c>
      <c r="L213">
        <v>3050</v>
      </c>
      <c r="M213">
        <v>499954</v>
      </c>
      <c r="N213">
        <v>69</v>
      </c>
      <c r="O213">
        <v>202</v>
      </c>
      <c r="P213">
        <v>2890</v>
      </c>
      <c r="Q213">
        <v>587228</v>
      </c>
      <c r="R213">
        <v>1</v>
      </c>
      <c r="S213">
        <v>248</v>
      </c>
      <c r="T213">
        <v>2700</v>
      </c>
      <c r="U213">
        <v>669600</v>
      </c>
      <c r="Z213">
        <v>15</v>
      </c>
      <c r="AA213">
        <v>315</v>
      </c>
      <c r="AB213">
        <v>2490</v>
      </c>
      <c r="AC213">
        <v>852238</v>
      </c>
      <c r="AP213">
        <v>10</v>
      </c>
      <c r="AQ213">
        <v>539</v>
      </c>
      <c r="AR213">
        <v>2440</v>
      </c>
      <c r="AS213">
        <v>1314264</v>
      </c>
      <c r="AT213" s="65"/>
    </row>
    <row r="214" spans="1:46" x14ac:dyDescent="0.2">
      <c r="A214" s="62">
        <v>40442</v>
      </c>
      <c r="B214">
        <v>22</v>
      </c>
      <c r="C214">
        <v>114</v>
      </c>
      <c r="D214">
        <v>2894</v>
      </c>
      <c r="E214">
        <v>337495</v>
      </c>
      <c r="F214">
        <v>18</v>
      </c>
      <c r="G214">
        <v>138</v>
      </c>
      <c r="H214">
        <v>2770</v>
      </c>
      <c r="I214">
        <v>386647</v>
      </c>
      <c r="J214">
        <v>65</v>
      </c>
      <c r="K214">
        <v>165</v>
      </c>
      <c r="L214">
        <v>2978</v>
      </c>
      <c r="M214">
        <v>491485</v>
      </c>
      <c r="N214">
        <v>61</v>
      </c>
      <c r="O214">
        <v>193</v>
      </c>
      <c r="P214">
        <v>2947</v>
      </c>
      <c r="Q214">
        <v>587648</v>
      </c>
      <c r="R214">
        <v>7</v>
      </c>
      <c r="S214">
        <v>232</v>
      </c>
      <c r="T214">
        <v>2740</v>
      </c>
      <c r="U214">
        <v>636789</v>
      </c>
      <c r="V214">
        <v>4</v>
      </c>
      <c r="W214">
        <v>264</v>
      </c>
      <c r="X214">
        <v>2550</v>
      </c>
      <c r="Y214">
        <v>666525</v>
      </c>
      <c r="AD214">
        <v>7</v>
      </c>
      <c r="AE214">
        <v>299</v>
      </c>
      <c r="AF214">
        <v>2393</v>
      </c>
      <c r="AG214">
        <v>730374</v>
      </c>
      <c r="AH214">
        <v>1</v>
      </c>
      <c r="AI214">
        <v>388</v>
      </c>
      <c r="AJ214">
        <v>2200</v>
      </c>
      <c r="AK214">
        <v>853600</v>
      </c>
      <c r="AP214">
        <v>10</v>
      </c>
      <c r="AQ214">
        <v>557</v>
      </c>
      <c r="AR214">
        <v>2382</v>
      </c>
      <c r="AS214">
        <v>1330540</v>
      </c>
      <c r="AT214" s="65"/>
    </row>
    <row r="215" spans="1:46" x14ac:dyDescent="0.2">
      <c r="A215" s="43">
        <v>40449</v>
      </c>
      <c r="B215">
        <v>71</v>
      </c>
      <c r="C215">
        <v>119</v>
      </c>
      <c r="D215">
        <v>2903</v>
      </c>
      <c r="E215">
        <v>348122</v>
      </c>
      <c r="F215">
        <v>32</v>
      </c>
      <c r="G215">
        <v>143</v>
      </c>
      <c r="H215">
        <v>2839</v>
      </c>
      <c r="I215">
        <v>416575</v>
      </c>
      <c r="J215">
        <v>65</v>
      </c>
      <c r="K215">
        <v>164</v>
      </c>
      <c r="L215">
        <v>2719</v>
      </c>
      <c r="M215">
        <v>463320</v>
      </c>
      <c r="N215">
        <v>89</v>
      </c>
      <c r="O215">
        <v>196</v>
      </c>
      <c r="P215">
        <v>2662</v>
      </c>
      <c r="Q215">
        <v>561047</v>
      </c>
      <c r="R215">
        <v>32</v>
      </c>
      <c r="S215">
        <v>227</v>
      </c>
      <c r="T215">
        <v>2517</v>
      </c>
      <c r="U215">
        <v>593392</v>
      </c>
      <c r="V215">
        <v>1</v>
      </c>
      <c r="W215">
        <v>277</v>
      </c>
      <c r="X215">
        <v>2520</v>
      </c>
      <c r="Y215">
        <v>698040</v>
      </c>
      <c r="Z215">
        <v>8</v>
      </c>
      <c r="AA215">
        <v>292</v>
      </c>
      <c r="AB215">
        <v>2340</v>
      </c>
      <c r="AC215">
        <v>693775</v>
      </c>
      <c r="AH215">
        <v>2</v>
      </c>
      <c r="AI215">
        <v>376</v>
      </c>
      <c r="AJ215">
        <v>2350</v>
      </c>
      <c r="AK215">
        <v>883850</v>
      </c>
      <c r="AP215">
        <v>23</v>
      </c>
      <c r="AQ215">
        <v>530</v>
      </c>
      <c r="AR215">
        <v>2394</v>
      </c>
      <c r="AS215">
        <v>1270952</v>
      </c>
      <c r="AT215" s="65"/>
    </row>
    <row r="216" spans="1:4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65"/>
    </row>
    <row r="217" spans="1:46" ht="15.75" x14ac:dyDescent="0.25">
      <c r="A217" s="76">
        <v>40456</v>
      </c>
      <c r="B217">
        <v>29</v>
      </c>
      <c r="C217">
        <v>110</v>
      </c>
      <c r="D217">
        <v>2717</v>
      </c>
      <c r="E217">
        <v>308766</v>
      </c>
      <c r="F217">
        <v>20</v>
      </c>
      <c r="G217">
        <v>142</v>
      </c>
      <c r="H217">
        <v>2912</v>
      </c>
      <c r="I217">
        <v>416665</v>
      </c>
      <c r="J217">
        <v>87</v>
      </c>
      <c r="K217">
        <v>166</v>
      </c>
      <c r="L217">
        <v>2828</v>
      </c>
      <c r="M217">
        <v>476839</v>
      </c>
      <c r="N217">
        <v>49</v>
      </c>
      <c r="O217">
        <v>188</v>
      </c>
      <c r="P217">
        <v>2842</v>
      </c>
      <c r="Q217">
        <v>546165</v>
      </c>
      <c r="R217">
        <v>21</v>
      </c>
      <c r="S217">
        <v>230</v>
      </c>
      <c r="T217">
        <v>2590</v>
      </c>
      <c r="U217">
        <v>606296</v>
      </c>
      <c r="V217">
        <v>2</v>
      </c>
      <c r="W217">
        <v>274</v>
      </c>
      <c r="X217">
        <v>2560</v>
      </c>
      <c r="Y217">
        <v>701440</v>
      </c>
      <c r="Z217">
        <v>3</v>
      </c>
      <c r="AA217">
        <v>300</v>
      </c>
      <c r="AB217">
        <v>2245</v>
      </c>
      <c r="AC217">
        <v>705557</v>
      </c>
      <c r="AP217">
        <v>4</v>
      </c>
      <c r="AQ217">
        <v>554</v>
      </c>
      <c r="AR217">
        <v>2430</v>
      </c>
      <c r="AS217">
        <v>1342315</v>
      </c>
      <c r="AT217" s="65"/>
    </row>
    <row r="218" spans="1:46" ht="15.75" x14ac:dyDescent="0.25">
      <c r="A218" s="76">
        <v>40463</v>
      </c>
      <c r="B218">
        <v>31</v>
      </c>
      <c r="C218">
        <v>117</v>
      </c>
      <c r="D218">
        <v>2712</v>
      </c>
      <c r="E218">
        <v>328013</v>
      </c>
      <c r="F218">
        <v>35</v>
      </c>
      <c r="G218">
        <v>140</v>
      </c>
      <c r="H218">
        <v>2956</v>
      </c>
      <c r="I218">
        <v>406824</v>
      </c>
      <c r="J218">
        <v>57</v>
      </c>
      <c r="K218">
        <v>161</v>
      </c>
      <c r="L218">
        <v>2943</v>
      </c>
      <c r="M218">
        <v>475653</v>
      </c>
      <c r="N218">
        <v>78</v>
      </c>
      <c r="O218">
        <v>189</v>
      </c>
      <c r="P218">
        <v>2854</v>
      </c>
      <c r="Q218">
        <v>542477</v>
      </c>
      <c r="R218">
        <v>16</v>
      </c>
      <c r="S218">
        <v>248</v>
      </c>
      <c r="T218">
        <v>2400</v>
      </c>
      <c r="U218">
        <v>596100</v>
      </c>
      <c r="V218">
        <v>8</v>
      </c>
      <c r="W218">
        <v>269</v>
      </c>
      <c r="X218">
        <v>2540</v>
      </c>
      <c r="Y218">
        <v>690482</v>
      </c>
      <c r="Z218">
        <v>1</v>
      </c>
      <c r="AA218">
        <v>306</v>
      </c>
      <c r="AB218">
        <v>2500</v>
      </c>
      <c r="AC218">
        <v>765000</v>
      </c>
      <c r="AH218">
        <v>1</v>
      </c>
      <c r="AI218">
        <v>378</v>
      </c>
      <c r="AJ218">
        <v>2200</v>
      </c>
      <c r="AK218">
        <v>831600</v>
      </c>
      <c r="AP218">
        <v>17</v>
      </c>
      <c r="AQ218">
        <v>523</v>
      </c>
      <c r="AR218">
        <v>2378</v>
      </c>
      <c r="AS218">
        <v>1252341</v>
      </c>
      <c r="AT218" s="65"/>
    </row>
    <row r="219" spans="1:46" ht="15.75" x14ac:dyDescent="0.25">
      <c r="A219" s="76">
        <v>40470</v>
      </c>
    </row>
    <row r="220" spans="1:46" x14ac:dyDescent="0.2">
      <c r="A220" s="43">
        <v>40477</v>
      </c>
      <c r="B220">
        <v>32</v>
      </c>
      <c r="C220">
        <v>110</v>
      </c>
      <c r="D220">
        <v>2856</v>
      </c>
      <c r="E220">
        <v>315717</v>
      </c>
      <c r="F220">
        <v>80</v>
      </c>
      <c r="G220">
        <v>137</v>
      </c>
      <c r="H220">
        <v>2982</v>
      </c>
      <c r="I220">
        <v>409630</v>
      </c>
      <c r="J220">
        <v>108</v>
      </c>
      <c r="K220">
        <v>164</v>
      </c>
      <c r="L220">
        <v>2960</v>
      </c>
      <c r="M220">
        <v>491666</v>
      </c>
      <c r="N220">
        <v>88</v>
      </c>
      <c r="O220">
        <v>198</v>
      </c>
      <c r="P220">
        <v>2866</v>
      </c>
      <c r="Q220">
        <v>566983</v>
      </c>
      <c r="R220">
        <v>1</v>
      </c>
      <c r="S220">
        <v>248</v>
      </c>
      <c r="T220">
        <v>2500</v>
      </c>
      <c r="U220">
        <v>620000</v>
      </c>
      <c r="V220">
        <v>16</v>
      </c>
      <c r="W220">
        <v>250</v>
      </c>
      <c r="X220">
        <v>2700</v>
      </c>
      <c r="Y220">
        <v>673819</v>
      </c>
      <c r="Z220">
        <v>10</v>
      </c>
      <c r="AA220">
        <v>291</v>
      </c>
      <c r="AB220">
        <v>2495</v>
      </c>
      <c r="AC220">
        <v>734628</v>
      </c>
      <c r="AH220">
        <v>1</v>
      </c>
      <c r="AI220">
        <v>378</v>
      </c>
      <c r="AJ220">
        <v>2440</v>
      </c>
      <c r="AK220">
        <v>922320</v>
      </c>
      <c r="AP220">
        <v>15</v>
      </c>
      <c r="AQ220">
        <v>562</v>
      </c>
      <c r="AR220">
        <v>2493</v>
      </c>
      <c r="AS220">
        <v>1400648</v>
      </c>
    </row>
    <row r="221" spans="1:4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6" x14ac:dyDescent="0.2">
      <c r="A223" s="62">
        <v>40484</v>
      </c>
      <c r="B223">
        <v>59</v>
      </c>
      <c r="C223">
        <v>110</v>
      </c>
      <c r="D223">
        <v>2747</v>
      </c>
      <c r="E223">
        <v>294912</v>
      </c>
      <c r="F223">
        <v>34</v>
      </c>
      <c r="G223">
        <v>141</v>
      </c>
      <c r="H223">
        <v>2900</v>
      </c>
      <c r="I223">
        <v>409321</v>
      </c>
      <c r="J223">
        <v>39</v>
      </c>
      <c r="K223">
        <v>168</v>
      </c>
      <c r="L223">
        <v>2938</v>
      </c>
      <c r="M223">
        <v>503519</v>
      </c>
      <c r="N223">
        <v>37</v>
      </c>
      <c r="O223">
        <v>200</v>
      </c>
      <c r="P223">
        <v>2873</v>
      </c>
      <c r="Q223">
        <v>578652</v>
      </c>
      <c r="R223">
        <v>30</v>
      </c>
      <c r="S223">
        <v>233</v>
      </c>
      <c r="T223">
        <v>2722</v>
      </c>
      <c r="U223">
        <v>631364</v>
      </c>
      <c r="V223">
        <v>1</v>
      </c>
      <c r="W223">
        <v>265</v>
      </c>
      <c r="X223">
        <v>2600</v>
      </c>
      <c r="Y223">
        <v>689000</v>
      </c>
      <c r="Z223">
        <v>22</v>
      </c>
      <c r="AA223">
        <v>305</v>
      </c>
      <c r="AB223">
        <v>2322</v>
      </c>
      <c r="AC223">
        <v>725799</v>
      </c>
      <c r="AH223">
        <v>7</v>
      </c>
      <c r="AI223">
        <v>386</v>
      </c>
      <c r="AJ223">
        <v>2235</v>
      </c>
      <c r="AK223">
        <v>855751</v>
      </c>
      <c r="AP223">
        <v>15</v>
      </c>
      <c r="AQ223">
        <v>528</v>
      </c>
      <c r="AR223">
        <v>2428</v>
      </c>
      <c r="AS223">
        <v>1280372</v>
      </c>
    </row>
    <row r="224" spans="1:46" x14ac:dyDescent="0.2">
      <c r="A224" s="62">
        <v>40491</v>
      </c>
      <c r="B224">
        <v>53</v>
      </c>
      <c r="C224">
        <v>120</v>
      </c>
      <c r="D224">
        <v>2750</v>
      </c>
      <c r="E224">
        <v>340177</v>
      </c>
      <c r="F224">
        <v>41</v>
      </c>
      <c r="G224">
        <v>140</v>
      </c>
      <c r="H224">
        <v>2871</v>
      </c>
      <c r="I224">
        <v>403441</v>
      </c>
      <c r="J224">
        <v>110</v>
      </c>
      <c r="K224">
        <v>159</v>
      </c>
      <c r="L224">
        <v>2706</v>
      </c>
      <c r="M224">
        <v>446553</v>
      </c>
      <c r="N224">
        <v>169</v>
      </c>
      <c r="O224">
        <v>192</v>
      </c>
      <c r="P224">
        <v>2728</v>
      </c>
      <c r="Q224">
        <v>530423</v>
      </c>
      <c r="R224">
        <v>36</v>
      </c>
      <c r="S224">
        <v>243</v>
      </c>
      <c r="T224">
        <v>2660</v>
      </c>
      <c r="U224">
        <v>653707</v>
      </c>
      <c r="V224">
        <v>4</v>
      </c>
      <c r="W224">
        <v>270</v>
      </c>
      <c r="X224">
        <v>2590</v>
      </c>
      <c r="Y224">
        <v>706375</v>
      </c>
      <c r="AD224">
        <v>9</v>
      </c>
      <c r="AE224">
        <v>343</v>
      </c>
      <c r="AF224">
        <v>2463</v>
      </c>
      <c r="AG224">
        <v>849251</v>
      </c>
      <c r="AP224">
        <v>8</v>
      </c>
      <c r="AQ224">
        <v>556</v>
      </c>
      <c r="AR224">
        <v>2458</v>
      </c>
      <c r="AS224">
        <v>1364605</v>
      </c>
    </row>
    <row r="225" spans="1:45" x14ac:dyDescent="0.2">
      <c r="A225" s="62">
        <v>40498</v>
      </c>
      <c r="B225">
        <v>61</v>
      </c>
      <c r="C225">
        <v>115</v>
      </c>
      <c r="D225">
        <v>2697</v>
      </c>
      <c r="E225">
        <v>325819</v>
      </c>
      <c r="F225">
        <v>11</v>
      </c>
      <c r="G225">
        <v>140</v>
      </c>
      <c r="H225">
        <v>2725</v>
      </c>
      <c r="I225">
        <v>388950</v>
      </c>
      <c r="J225">
        <v>35</v>
      </c>
      <c r="K225">
        <v>158</v>
      </c>
      <c r="L225">
        <v>2762</v>
      </c>
      <c r="M225">
        <v>444499</v>
      </c>
      <c r="N225">
        <v>26</v>
      </c>
      <c r="O225">
        <v>199</v>
      </c>
      <c r="P225">
        <v>2837</v>
      </c>
      <c r="Q225">
        <v>554497</v>
      </c>
      <c r="V225">
        <v>6</v>
      </c>
      <c r="W225">
        <v>269</v>
      </c>
      <c r="X225">
        <v>2500</v>
      </c>
      <c r="Y225">
        <v>673500</v>
      </c>
      <c r="Z225">
        <v>2</v>
      </c>
      <c r="AA225">
        <v>305</v>
      </c>
      <c r="AB225">
        <v>2410</v>
      </c>
      <c r="AC225">
        <v>735120</v>
      </c>
      <c r="AD225">
        <v>24</v>
      </c>
      <c r="AE225">
        <v>352</v>
      </c>
      <c r="AF225">
        <v>2510</v>
      </c>
      <c r="AG225">
        <v>890332</v>
      </c>
      <c r="AH225">
        <v>15</v>
      </c>
      <c r="AI225">
        <v>382</v>
      </c>
      <c r="AJ225">
        <v>2400</v>
      </c>
      <c r="AK225">
        <v>966179</v>
      </c>
      <c r="AP225">
        <v>80</v>
      </c>
      <c r="AQ225">
        <v>540</v>
      </c>
      <c r="AR225">
        <v>2472</v>
      </c>
      <c r="AS225">
        <v>1332088</v>
      </c>
    </row>
    <row r="226" spans="1:45" x14ac:dyDescent="0.2">
      <c r="A226" s="43">
        <v>40505</v>
      </c>
      <c r="B226">
        <v>36</v>
      </c>
      <c r="C226">
        <v>119</v>
      </c>
      <c r="D226">
        <v>2666</v>
      </c>
      <c r="E226">
        <v>310829</v>
      </c>
      <c r="F226">
        <v>29</v>
      </c>
      <c r="G226">
        <v>138</v>
      </c>
      <c r="H226">
        <v>2650</v>
      </c>
      <c r="I226">
        <v>364278</v>
      </c>
      <c r="J226">
        <v>50</v>
      </c>
      <c r="K226">
        <v>167</v>
      </c>
      <c r="L226">
        <v>2749</v>
      </c>
      <c r="M226">
        <v>450358</v>
      </c>
      <c r="N226">
        <v>51</v>
      </c>
      <c r="O226">
        <v>202</v>
      </c>
      <c r="P226">
        <v>2722</v>
      </c>
      <c r="Q226">
        <v>554552</v>
      </c>
      <c r="R226">
        <v>26</v>
      </c>
      <c r="S226">
        <v>231</v>
      </c>
      <c r="T226">
        <v>2633</v>
      </c>
      <c r="U226">
        <v>606413</v>
      </c>
      <c r="V226">
        <v>7</v>
      </c>
      <c r="W226">
        <v>275</v>
      </c>
      <c r="X226">
        <v>2560</v>
      </c>
      <c r="Y226">
        <v>704371</v>
      </c>
      <c r="Z226">
        <v>2</v>
      </c>
      <c r="AA226">
        <v>298</v>
      </c>
      <c r="AB226">
        <v>2160</v>
      </c>
      <c r="AC226">
        <v>644760</v>
      </c>
      <c r="AH226">
        <v>16</v>
      </c>
      <c r="AI226">
        <v>381</v>
      </c>
      <c r="AJ226">
        <v>2470</v>
      </c>
      <c r="AK226">
        <v>941972</v>
      </c>
      <c r="AP226">
        <v>9</v>
      </c>
      <c r="AQ226">
        <v>582</v>
      </c>
      <c r="AR226">
        <v>2369</v>
      </c>
      <c r="AS226">
        <v>1375969</v>
      </c>
    </row>
    <row r="227" spans="1:45" x14ac:dyDescent="0.2">
      <c r="A227" s="43">
        <v>40512</v>
      </c>
      <c r="B227">
        <v>40</v>
      </c>
      <c r="C227">
        <v>105</v>
      </c>
      <c r="D227">
        <v>2362</v>
      </c>
      <c r="E227">
        <v>256364</v>
      </c>
      <c r="F227">
        <v>15</v>
      </c>
      <c r="G227">
        <v>138</v>
      </c>
      <c r="H227">
        <v>2670</v>
      </c>
      <c r="I227">
        <v>383440</v>
      </c>
      <c r="J227">
        <v>71</v>
      </c>
      <c r="K227">
        <v>160</v>
      </c>
      <c r="L227">
        <v>2697</v>
      </c>
      <c r="M227">
        <v>444973</v>
      </c>
      <c r="N227">
        <v>57</v>
      </c>
      <c r="O227">
        <v>192</v>
      </c>
      <c r="P227">
        <v>2708</v>
      </c>
      <c r="Q227">
        <v>532721</v>
      </c>
      <c r="R227">
        <v>8</v>
      </c>
      <c r="S227">
        <v>255</v>
      </c>
      <c r="T227">
        <v>2800</v>
      </c>
      <c r="U227">
        <v>630700</v>
      </c>
      <c r="V227">
        <v>6</v>
      </c>
      <c r="W227">
        <v>253</v>
      </c>
      <c r="X227">
        <v>2600</v>
      </c>
      <c r="Y227">
        <v>657800</v>
      </c>
      <c r="Z227">
        <v>2</v>
      </c>
      <c r="AA227">
        <v>294</v>
      </c>
      <c r="AB227">
        <v>2200</v>
      </c>
      <c r="AC227">
        <v>644350</v>
      </c>
      <c r="AD227">
        <v>4</v>
      </c>
      <c r="AE227">
        <v>341</v>
      </c>
      <c r="AF227">
        <v>2180</v>
      </c>
      <c r="AG227">
        <v>743075</v>
      </c>
      <c r="AH227">
        <v>2</v>
      </c>
      <c r="AI227">
        <v>369</v>
      </c>
      <c r="AJ227">
        <v>2370</v>
      </c>
      <c r="AK227">
        <v>874670</v>
      </c>
      <c r="AP227">
        <v>14</v>
      </c>
      <c r="AQ227">
        <v>511</v>
      </c>
      <c r="AR227">
        <v>2396</v>
      </c>
      <c r="AS227">
        <v>1222493</v>
      </c>
    </row>
    <row r="228" spans="1:4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5.75" x14ac:dyDescent="0.25">
      <c r="A229" s="76">
        <v>40518</v>
      </c>
      <c r="B229">
        <v>29</v>
      </c>
      <c r="C229">
        <v>126</v>
      </c>
      <c r="D229">
        <v>2514</v>
      </c>
      <c r="E229">
        <v>339980</v>
      </c>
      <c r="F229">
        <v>34</v>
      </c>
      <c r="G229">
        <v>140</v>
      </c>
      <c r="H229">
        <v>2713</v>
      </c>
      <c r="I229">
        <v>397016</v>
      </c>
      <c r="J229">
        <v>73</v>
      </c>
      <c r="K229">
        <v>164</v>
      </c>
      <c r="L229">
        <v>2700</v>
      </c>
      <c r="M229">
        <v>437919</v>
      </c>
      <c r="N229">
        <v>48</v>
      </c>
      <c r="O229">
        <v>191</v>
      </c>
      <c r="P229">
        <v>2716</v>
      </c>
      <c r="Q229">
        <v>526243</v>
      </c>
      <c r="R229">
        <v>41</v>
      </c>
      <c r="S229">
        <v>236</v>
      </c>
      <c r="T229">
        <v>2543</v>
      </c>
      <c r="U229">
        <v>620288</v>
      </c>
      <c r="V229">
        <v>48</v>
      </c>
      <c r="W229">
        <v>268</v>
      </c>
      <c r="X229">
        <v>2524</v>
      </c>
      <c r="Y229">
        <v>695035</v>
      </c>
      <c r="Z229">
        <v>26</v>
      </c>
      <c r="AA229">
        <v>292</v>
      </c>
      <c r="AB229">
        <v>2330</v>
      </c>
      <c r="AC229">
        <v>704165</v>
      </c>
      <c r="AD229">
        <v>69</v>
      </c>
      <c r="AE229">
        <v>332</v>
      </c>
      <c r="AF229">
        <v>2538</v>
      </c>
      <c r="AG229">
        <v>836550</v>
      </c>
      <c r="AL229">
        <v>7</v>
      </c>
      <c r="AM229">
        <v>571</v>
      </c>
      <c r="AN229">
        <v>2431</v>
      </c>
      <c r="AO229">
        <v>1384231</v>
      </c>
    </row>
    <row r="230" spans="1:45" ht="15.75" x14ac:dyDescent="0.25">
      <c r="A230" s="76">
        <v>40519</v>
      </c>
      <c r="B230">
        <v>52</v>
      </c>
      <c r="C230">
        <v>119</v>
      </c>
      <c r="D230">
        <v>2632</v>
      </c>
      <c r="E230">
        <v>319386</v>
      </c>
      <c r="F230">
        <v>29</v>
      </c>
      <c r="G230">
        <v>138</v>
      </c>
      <c r="H230">
        <v>2807</v>
      </c>
      <c r="I230">
        <v>402978</v>
      </c>
      <c r="J230">
        <v>23</v>
      </c>
      <c r="K230">
        <v>162</v>
      </c>
      <c r="L230">
        <v>2825</v>
      </c>
      <c r="M230">
        <v>458320</v>
      </c>
      <c r="N230">
        <v>23</v>
      </c>
      <c r="O230">
        <v>192</v>
      </c>
      <c r="P230">
        <v>2683</v>
      </c>
      <c r="Q230">
        <v>514141</v>
      </c>
      <c r="R230">
        <v>29</v>
      </c>
      <c r="S230">
        <v>244</v>
      </c>
      <c r="T230">
        <v>2640</v>
      </c>
      <c r="U230">
        <v>643796</v>
      </c>
      <c r="AH230">
        <v>1</v>
      </c>
      <c r="AI230">
        <v>368</v>
      </c>
      <c r="AJ230">
        <v>2320</v>
      </c>
      <c r="AK230">
        <v>853760</v>
      </c>
      <c r="AP230">
        <v>4</v>
      </c>
      <c r="AQ230">
        <v>608</v>
      </c>
      <c r="AR230">
        <v>2525</v>
      </c>
      <c r="AS230">
        <v>1530605</v>
      </c>
    </row>
    <row r="231" spans="1:45" ht="15.75" x14ac:dyDescent="0.25">
      <c r="A231" s="77" t="s">
        <v>170</v>
      </c>
      <c r="B231">
        <v>37</v>
      </c>
      <c r="C231">
        <v>121</v>
      </c>
      <c r="D231">
        <v>2458</v>
      </c>
      <c r="E231">
        <v>303910</v>
      </c>
      <c r="F231">
        <v>49</v>
      </c>
      <c r="G231">
        <v>138</v>
      </c>
      <c r="H231">
        <v>2548</v>
      </c>
      <c r="I231">
        <v>349334</v>
      </c>
      <c r="J231">
        <v>52</v>
      </c>
      <c r="K231">
        <v>168</v>
      </c>
      <c r="L231">
        <v>2570</v>
      </c>
      <c r="M231">
        <v>441112</v>
      </c>
      <c r="N231">
        <v>106</v>
      </c>
      <c r="O231">
        <v>195</v>
      </c>
      <c r="P231">
        <v>2587</v>
      </c>
      <c r="Q231">
        <v>520747</v>
      </c>
      <c r="R231">
        <v>26</v>
      </c>
      <c r="S231">
        <v>233</v>
      </c>
      <c r="T231">
        <v>2399</v>
      </c>
      <c r="U231">
        <v>585955</v>
      </c>
      <c r="V231">
        <v>60</v>
      </c>
      <c r="W231">
        <v>264</v>
      </c>
      <c r="X231">
        <v>2534</v>
      </c>
      <c r="Y231">
        <v>676943</v>
      </c>
      <c r="Z231">
        <v>12</v>
      </c>
      <c r="AA231">
        <v>296</v>
      </c>
      <c r="AB231">
        <v>2500</v>
      </c>
      <c r="AC231">
        <v>731623</v>
      </c>
      <c r="AD231" s="1"/>
      <c r="AE231" s="1"/>
      <c r="AH231">
        <v>1</v>
      </c>
      <c r="AI231">
        <v>386</v>
      </c>
      <c r="AJ231">
        <v>2760</v>
      </c>
      <c r="AK231">
        <v>1065360</v>
      </c>
      <c r="AP231">
        <v>9</v>
      </c>
      <c r="AQ231">
        <v>523</v>
      </c>
      <c r="AR231">
        <v>2509</v>
      </c>
      <c r="AS231">
        <v>1306884</v>
      </c>
    </row>
    <row r="232" spans="1:45" ht="15.75" x14ac:dyDescent="0.25">
      <c r="A232" s="76">
        <v>40526</v>
      </c>
      <c r="B232">
        <v>73</v>
      </c>
      <c r="C232">
        <v>114</v>
      </c>
      <c r="D232">
        <v>2555</v>
      </c>
      <c r="E232">
        <v>303136</v>
      </c>
      <c r="F232">
        <v>15</v>
      </c>
      <c r="G232">
        <v>143</v>
      </c>
      <c r="H232">
        <v>2700</v>
      </c>
      <c r="I232">
        <v>384377</v>
      </c>
      <c r="J232">
        <v>52</v>
      </c>
      <c r="K232">
        <v>162</v>
      </c>
      <c r="L232">
        <v>2822</v>
      </c>
      <c r="M232">
        <v>461474</v>
      </c>
      <c r="N232">
        <v>48</v>
      </c>
      <c r="O232">
        <v>197</v>
      </c>
      <c r="P232">
        <v>2621</v>
      </c>
      <c r="Q232">
        <v>545658</v>
      </c>
      <c r="R232">
        <v>17</v>
      </c>
      <c r="S232">
        <v>226</v>
      </c>
      <c r="T232">
        <v>2685</v>
      </c>
      <c r="U232">
        <v>611780</v>
      </c>
      <c r="V232">
        <v>3</v>
      </c>
      <c r="W232">
        <v>275</v>
      </c>
      <c r="X232">
        <v>2590</v>
      </c>
      <c r="Y232">
        <v>704993</v>
      </c>
      <c r="Z232">
        <v>1</v>
      </c>
      <c r="AA232">
        <v>292</v>
      </c>
      <c r="AB232">
        <v>2480</v>
      </c>
      <c r="AC232">
        <v>724160</v>
      </c>
      <c r="AD232">
        <v>1</v>
      </c>
      <c r="AE232">
        <v>323</v>
      </c>
      <c r="AF232">
        <v>2500</v>
      </c>
      <c r="AG232">
        <v>807500</v>
      </c>
      <c r="AH232">
        <v>1</v>
      </c>
      <c r="AI232">
        <v>377</v>
      </c>
      <c r="AJ232">
        <v>2020</v>
      </c>
      <c r="AK232">
        <v>761540</v>
      </c>
      <c r="AP232">
        <v>8</v>
      </c>
      <c r="AQ232">
        <v>606</v>
      </c>
      <c r="AR232">
        <v>2445</v>
      </c>
      <c r="AS232">
        <v>1469548</v>
      </c>
    </row>
    <row r="233" spans="1:45" x14ac:dyDescent="0.2">
      <c r="A233" s="12">
        <v>40533</v>
      </c>
      <c r="B233">
        <v>35</v>
      </c>
      <c r="C233">
        <v>113</v>
      </c>
      <c r="D233">
        <v>2584</v>
      </c>
      <c r="E233">
        <v>301191</v>
      </c>
      <c r="F233">
        <v>24</v>
      </c>
      <c r="G233">
        <v>139</v>
      </c>
      <c r="H233">
        <v>2714</v>
      </c>
      <c r="I233">
        <v>374896</v>
      </c>
      <c r="J233">
        <v>47</v>
      </c>
      <c r="K233">
        <v>167</v>
      </c>
      <c r="L233">
        <v>2644</v>
      </c>
      <c r="M233">
        <v>472877</v>
      </c>
      <c r="N233">
        <v>36</v>
      </c>
      <c r="O233">
        <v>193</v>
      </c>
      <c r="P233">
        <v>2641</v>
      </c>
      <c r="Q233">
        <v>509583</v>
      </c>
      <c r="R233">
        <v>18</v>
      </c>
      <c r="S233">
        <v>230</v>
      </c>
      <c r="T233">
        <v>2478</v>
      </c>
      <c r="U233">
        <v>536013</v>
      </c>
      <c r="V233">
        <v>24</v>
      </c>
      <c r="W233">
        <v>266</v>
      </c>
      <c r="X233">
        <v>2605</v>
      </c>
      <c r="Y233">
        <v>721857</v>
      </c>
      <c r="Z233">
        <v>3</v>
      </c>
      <c r="AA233">
        <v>300</v>
      </c>
      <c r="AB233">
        <v>2510</v>
      </c>
      <c r="AC233">
        <v>752760</v>
      </c>
      <c r="AD233">
        <v>8</v>
      </c>
      <c r="AE233">
        <v>326</v>
      </c>
      <c r="AF233">
        <v>2520</v>
      </c>
      <c r="AG233">
        <v>830378</v>
      </c>
      <c r="AH233">
        <v>1</v>
      </c>
      <c r="AI233">
        <v>384</v>
      </c>
      <c r="AJ233">
        <v>2540</v>
      </c>
      <c r="AK233">
        <v>975360</v>
      </c>
      <c r="AP233">
        <v>11</v>
      </c>
      <c r="AQ233">
        <v>530</v>
      </c>
      <c r="AR233">
        <v>2627</v>
      </c>
      <c r="AS233">
        <v>1393791</v>
      </c>
    </row>
    <row r="236" spans="1:45" ht="15" x14ac:dyDescent="0.2">
      <c r="A236" s="79">
        <v>40546</v>
      </c>
      <c r="B236">
        <v>35</v>
      </c>
      <c r="C236">
        <v>113</v>
      </c>
      <c r="D236">
        <v>2318</v>
      </c>
      <c r="E236">
        <v>278397</v>
      </c>
      <c r="F236">
        <v>27</v>
      </c>
      <c r="G236">
        <v>138</v>
      </c>
      <c r="H236">
        <v>2730</v>
      </c>
      <c r="I236">
        <v>374137</v>
      </c>
      <c r="J236">
        <v>18</v>
      </c>
      <c r="K236">
        <v>165</v>
      </c>
      <c r="L236">
        <v>2504</v>
      </c>
      <c r="M236">
        <v>404627</v>
      </c>
      <c r="N236">
        <v>20</v>
      </c>
      <c r="O236">
        <v>197</v>
      </c>
      <c r="P236">
        <v>2720</v>
      </c>
      <c r="Q236">
        <v>532772</v>
      </c>
      <c r="R236">
        <v>18</v>
      </c>
      <c r="S236">
        <v>240</v>
      </c>
      <c r="T236">
        <v>2770</v>
      </c>
      <c r="U236">
        <v>676976</v>
      </c>
      <c r="V236">
        <v>29</v>
      </c>
      <c r="W236">
        <v>266</v>
      </c>
      <c r="X236">
        <v>2830</v>
      </c>
      <c r="Y236">
        <v>755339</v>
      </c>
      <c r="Z236">
        <v>11</v>
      </c>
      <c r="AA236">
        <v>235</v>
      </c>
      <c r="AB236">
        <v>2850</v>
      </c>
      <c r="AC236">
        <v>669750</v>
      </c>
      <c r="AD236">
        <v>2</v>
      </c>
      <c r="AE236">
        <v>335</v>
      </c>
      <c r="AF236">
        <v>2750</v>
      </c>
      <c r="AG236">
        <v>921250</v>
      </c>
      <c r="AH236">
        <v>2</v>
      </c>
      <c r="AI236">
        <v>390</v>
      </c>
      <c r="AJ236">
        <v>2910</v>
      </c>
      <c r="AK236">
        <v>1131270</v>
      </c>
      <c r="AL236">
        <v>2</v>
      </c>
      <c r="AM236">
        <v>587</v>
      </c>
      <c r="AN236">
        <v>2485</v>
      </c>
      <c r="AO236">
        <v>1479630</v>
      </c>
    </row>
    <row r="237" spans="1:45" ht="15" x14ac:dyDescent="0.2">
      <c r="A237" s="79">
        <v>40547</v>
      </c>
      <c r="B237">
        <v>70</v>
      </c>
      <c r="C237">
        <v>112</v>
      </c>
      <c r="D237">
        <v>2772</v>
      </c>
      <c r="E237">
        <v>326841</v>
      </c>
      <c r="F237">
        <v>37</v>
      </c>
      <c r="G237">
        <v>137</v>
      </c>
      <c r="H237">
        <v>2906</v>
      </c>
      <c r="I237">
        <v>402928</v>
      </c>
      <c r="J237">
        <v>16</v>
      </c>
      <c r="K237">
        <v>160</v>
      </c>
      <c r="L237">
        <v>2900</v>
      </c>
      <c r="M237">
        <v>469969</v>
      </c>
      <c r="N237">
        <v>5</v>
      </c>
      <c r="O237">
        <v>191</v>
      </c>
      <c r="P237">
        <v>2875</v>
      </c>
      <c r="Q237">
        <v>551840</v>
      </c>
      <c r="R237">
        <v>13</v>
      </c>
      <c r="S237">
        <v>240</v>
      </c>
      <c r="T237">
        <v>2750</v>
      </c>
      <c r="U237">
        <v>686038</v>
      </c>
      <c r="V237">
        <v>1</v>
      </c>
      <c r="W237">
        <v>254</v>
      </c>
      <c r="X237">
        <v>2720</v>
      </c>
      <c r="Y237">
        <v>690880</v>
      </c>
      <c r="AD237">
        <v>2</v>
      </c>
      <c r="AE237">
        <v>297</v>
      </c>
      <c r="AF237">
        <v>2660</v>
      </c>
      <c r="AG237">
        <v>790620</v>
      </c>
      <c r="AH237">
        <v>3</v>
      </c>
      <c r="AI237">
        <v>372</v>
      </c>
      <c r="AJ237">
        <v>2595</v>
      </c>
      <c r="AK237">
        <v>970837</v>
      </c>
      <c r="AP237">
        <v>11</v>
      </c>
      <c r="AQ237">
        <v>548</v>
      </c>
      <c r="AR237">
        <v>2833</v>
      </c>
      <c r="AS237">
        <v>1559878</v>
      </c>
    </row>
    <row r="238" spans="1:45" ht="15" x14ac:dyDescent="0.2">
      <c r="A238" s="79">
        <v>40553</v>
      </c>
      <c r="B238">
        <v>115</v>
      </c>
      <c r="C238">
        <v>117</v>
      </c>
      <c r="D238">
        <v>2678</v>
      </c>
      <c r="E238">
        <v>519456</v>
      </c>
      <c r="F238">
        <v>48</v>
      </c>
      <c r="G238">
        <v>140</v>
      </c>
      <c r="H238">
        <v>2749</v>
      </c>
      <c r="I238">
        <v>389032</v>
      </c>
      <c r="J238">
        <v>72</v>
      </c>
      <c r="K238">
        <v>189</v>
      </c>
      <c r="L238">
        <v>2893</v>
      </c>
      <c r="M238">
        <v>479179</v>
      </c>
      <c r="N238">
        <v>52</v>
      </c>
      <c r="O238">
        <v>198</v>
      </c>
      <c r="P238">
        <v>2887</v>
      </c>
      <c r="Q238">
        <v>576634</v>
      </c>
      <c r="R238">
        <v>53</v>
      </c>
      <c r="S238">
        <v>232</v>
      </c>
      <c r="T238">
        <v>2781</v>
      </c>
      <c r="U238">
        <v>673390</v>
      </c>
      <c r="V238">
        <v>75</v>
      </c>
      <c r="W238">
        <v>272</v>
      </c>
      <c r="X238">
        <v>2667</v>
      </c>
      <c r="Y238">
        <v>804177</v>
      </c>
      <c r="Z238">
        <v>1</v>
      </c>
      <c r="AA238">
        <v>308</v>
      </c>
      <c r="AB238">
        <v>2800</v>
      </c>
      <c r="AC238">
        <v>862400</v>
      </c>
      <c r="AL238">
        <v>11</v>
      </c>
      <c r="AM238">
        <v>608</v>
      </c>
      <c r="AN238">
        <v>2776</v>
      </c>
      <c r="AO238">
        <v>1677064</v>
      </c>
    </row>
    <row r="239" spans="1:45" ht="15" x14ac:dyDescent="0.2">
      <c r="A239" s="79">
        <v>40554</v>
      </c>
      <c r="B239">
        <v>68</v>
      </c>
      <c r="C239">
        <v>110</v>
      </c>
      <c r="D239">
        <v>2811</v>
      </c>
      <c r="E239">
        <v>323226</v>
      </c>
      <c r="F239">
        <v>76</v>
      </c>
      <c r="G239">
        <v>139</v>
      </c>
      <c r="H239">
        <v>2958</v>
      </c>
      <c r="I239">
        <v>419582</v>
      </c>
      <c r="J239">
        <v>78</v>
      </c>
      <c r="K239">
        <v>165</v>
      </c>
      <c r="L239">
        <v>2965</v>
      </c>
      <c r="M239">
        <v>492878</v>
      </c>
      <c r="N239">
        <v>47</v>
      </c>
      <c r="O239">
        <v>192</v>
      </c>
      <c r="P239">
        <v>2920</v>
      </c>
      <c r="Q239">
        <v>563794</v>
      </c>
      <c r="R239">
        <v>36</v>
      </c>
      <c r="S239">
        <v>238</v>
      </c>
      <c r="T239">
        <v>2810</v>
      </c>
      <c r="U239">
        <v>690358</v>
      </c>
      <c r="V239">
        <v>3</v>
      </c>
      <c r="W239">
        <v>265</v>
      </c>
      <c r="X239">
        <v>2620</v>
      </c>
      <c r="Y239">
        <v>695227</v>
      </c>
      <c r="Z239">
        <v>22</v>
      </c>
      <c r="AA239">
        <v>307</v>
      </c>
      <c r="AB239">
        <v>2630</v>
      </c>
      <c r="AC239">
        <v>807824</v>
      </c>
      <c r="AH239">
        <v>3</v>
      </c>
      <c r="AI239">
        <v>379</v>
      </c>
      <c r="AJ239">
        <v>2607</v>
      </c>
      <c r="AK239">
        <v>987900</v>
      </c>
      <c r="AP239">
        <v>22</v>
      </c>
      <c r="AQ239">
        <v>545</v>
      </c>
      <c r="AR239">
        <v>2819</v>
      </c>
      <c r="AS239">
        <v>1532760</v>
      </c>
    </row>
    <row r="240" spans="1:45" ht="15" x14ac:dyDescent="0.2">
      <c r="A240" s="79">
        <v>40560</v>
      </c>
      <c r="B240">
        <v>35</v>
      </c>
      <c r="C240">
        <v>107</v>
      </c>
      <c r="D240">
        <v>2960</v>
      </c>
      <c r="E240">
        <v>312319</v>
      </c>
      <c r="F240">
        <v>1</v>
      </c>
      <c r="G240">
        <v>147</v>
      </c>
      <c r="H240">
        <v>2950</v>
      </c>
      <c r="I240">
        <v>433650</v>
      </c>
      <c r="N240">
        <v>14</v>
      </c>
      <c r="O240">
        <v>197</v>
      </c>
      <c r="P240">
        <v>2745</v>
      </c>
      <c r="Q240">
        <v>547500</v>
      </c>
    </row>
    <row r="241" spans="1:45" ht="15" x14ac:dyDescent="0.2">
      <c r="A241" s="79">
        <v>40561</v>
      </c>
      <c r="B241">
        <v>76</v>
      </c>
      <c r="C241">
        <v>110</v>
      </c>
      <c r="D241">
        <v>2612</v>
      </c>
      <c r="E241">
        <v>296976</v>
      </c>
      <c r="F241">
        <v>78</v>
      </c>
      <c r="G241">
        <v>141</v>
      </c>
      <c r="H241">
        <v>2855</v>
      </c>
      <c r="I241">
        <v>421882</v>
      </c>
      <c r="J241">
        <v>62</v>
      </c>
      <c r="K241">
        <v>162</v>
      </c>
      <c r="L241">
        <v>2854</v>
      </c>
      <c r="M241">
        <v>475419</v>
      </c>
      <c r="N241">
        <v>85</v>
      </c>
      <c r="O241">
        <v>200</v>
      </c>
      <c r="P241">
        <v>2936</v>
      </c>
      <c r="Q241">
        <v>599466</v>
      </c>
      <c r="R241">
        <v>61</v>
      </c>
      <c r="S241">
        <v>228</v>
      </c>
      <c r="T241">
        <v>2660</v>
      </c>
      <c r="U241">
        <v>625147</v>
      </c>
      <c r="Z241">
        <v>7</v>
      </c>
      <c r="AA241">
        <v>312</v>
      </c>
      <c r="AB241">
        <v>2500</v>
      </c>
      <c r="AC241">
        <v>780000</v>
      </c>
      <c r="AH241">
        <v>1</v>
      </c>
      <c r="AI241">
        <v>397</v>
      </c>
      <c r="AJ241">
        <v>2300</v>
      </c>
      <c r="AK241">
        <v>913100</v>
      </c>
      <c r="AP241">
        <v>25</v>
      </c>
      <c r="AQ241">
        <v>565</v>
      </c>
      <c r="AR241">
        <v>2803</v>
      </c>
      <c r="AS241">
        <v>1582560</v>
      </c>
    </row>
    <row r="242" spans="1:45" ht="15" x14ac:dyDescent="0.2">
      <c r="A242" s="79">
        <v>40567</v>
      </c>
      <c r="B242">
        <v>37</v>
      </c>
      <c r="C242">
        <v>122</v>
      </c>
      <c r="D242">
        <v>2500</v>
      </c>
      <c r="E242">
        <v>338409</v>
      </c>
      <c r="F242">
        <v>67</v>
      </c>
      <c r="G242">
        <v>139</v>
      </c>
      <c r="H242">
        <v>2743</v>
      </c>
      <c r="I242">
        <v>385466</v>
      </c>
      <c r="J242">
        <v>62</v>
      </c>
      <c r="K242">
        <v>163</v>
      </c>
      <c r="L242">
        <v>2626</v>
      </c>
      <c r="M242">
        <v>424627</v>
      </c>
      <c r="N242">
        <v>130</v>
      </c>
      <c r="O242">
        <v>207</v>
      </c>
      <c r="P242">
        <v>2722</v>
      </c>
      <c r="Q242">
        <v>568192</v>
      </c>
      <c r="R242">
        <v>64</v>
      </c>
      <c r="S242">
        <v>228</v>
      </c>
      <c r="T242">
        <v>2651</v>
      </c>
      <c r="U242">
        <v>628300</v>
      </c>
      <c r="V242">
        <v>32</v>
      </c>
      <c r="W242">
        <v>263</v>
      </c>
      <c r="X242">
        <v>2569</v>
      </c>
      <c r="Y242">
        <v>689612</v>
      </c>
      <c r="Z242">
        <v>48</v>
      </c>
      <c r="AA242">
        <v>294</v>
      </c>
      <c r="AB242">
        <v>2431</v>
      </c>
      <c r="AC242">
        <v>733248</v>
      </c>
      <c r="AD242">
        <v>7</v>
      </c>
      <c r="AE242">
        <v>326</v>
      </c>
      <c r="AF242">
        <v>2510</v>
      </c>
      <c r="AG242">
        <v>829091</v>
      </c>
      <c r="AH242">
        <v>5</v>
      </c>
      <c r="AI242">
        <v>379</v>
      </c>
      <c r="AJ242">
        <v>2836</v>
      </c>
      <c r="AK242">
        <v>1076096</v>
      </c>
      <c r="AL242">
        <v>16</v>
      </c>
      <c r="AM242">
        <v>545</v>
      </c>
      <c r="AN242">
        <v>2703</v>
      </c>
      <c r="AO242">
        <v>1477602</v>
      </c>
      <c r="AP242">
        <v>1</v>
      </c>
      <c r="AQ242">
        <v>382</v>
      </c>
      <c r="AR242">
        <v>3000</v>
      </c>
      <c r="AS242">
        <v>1146000</v>
      </c>
    </row>
    <row r="243" spans="1:45" ht="15" x14ac:dyDescent="0.2">
      <c r="A243" s="79">
        <v>40568</v>
      </c>
      <c r="B243">
        <v>56</v>
      </c>
      <c r="C243">
        <v>108</v>
      </c>
      <c r="D243">
        <v>2506</v>
      </c>
      <c r="E243">
        <v>286042</v>
      </c>
      <c r="F243">
        <v>118</v>
      </c>
      <c r="G243">
        <v>140</v>
      </c>
      <c r="H243">
        <v>2790</v>
      </c>
      <c r="I243">
        <v>391795</v>
      </c>
      <c r="J243">
        <v>134</v>
      </c>
      <c r="K243">
        <v>166</v>
      </c>
      <c r="L243">
        <v>2811</v>
      </c>
      <c r="M243">
        <v>485542</v>
      </c>
      <c r="N243">
        <v>19</v>
      </c>
      <c r="O243">
        <v>207</v>
      </c>
      <c r="P243">
        <v>2841</v>
      </c>
      <c r="Q243">
        <v>531542</v>
      </c>
      <c r="R243">
        <v>27</v>
      </c>
      <c r="S243">
        <v>244</v>
      </c>
      <c r="T243">
        <v>2472</v>
      </c>
      <c r="U243">
        <v>669183</v>
      </c>
      <c r="V243">
        <v>3</v>
      </c>
      <c r="W243">
        <v>268</v>
      </c>
      <c r="X243">
        <v>2325</v>
      </c>
      <c r="Y243">
        <v>635750</v>
      </c>
      <c r="AH243">
        <v>2</v>
      </c>
      <c r="AI243">
        <v>382</v>
      </c>
      <c r="AJ243">
        <v>2750</v>
      </c>
      <c r="AK243">
        <v>1051025</v>
      </c>
      <c r="AL243">
        <v>2</v>
      </c>
      <c r="AM243">
        <v>540</v>
      </c>
      <c r="AN243">
        <v>2800</v>
      </c>
      <c r="AO243">
        <v>1513400</v>
      </c>
      <c r="AP243">
        <v>26</v>
      </c>
      <c r="AQ243">
        <v>558</v>
      </c>
      <c r="AR243">
        <v>2745</v>
      </c>
      <c r="AS243">
        <v>1525915</v>
      </c>
    </row>
    <row r="244" spans="1:45" ht="15" x14ac:dyDescent="0.2">
      <c r="A244" s="79">
        <v>40574</v>
      </c>
      <c r="B244">
        <v>79</v>
      </c>
      <c r="C244">
        <v>111</v>
      </c>
      <c r="D244">
        <v>2533</v>
      </c>
      <c r="E244">
        <v>292175</v>
      </c>
      <c r="F244">
        <v>89</v>
      </c>
      <c r="G244">
        <v>143</v>
      </c>
      <c r="H244">
        <v>2621</v>
      </c>
      <c r="I244">
        <v>373894</v>
      </c>
      <c r="J244">
        <v>107</v>
      </c>
      <c r="K244">
        <v>163</v>
      </c>
      <c r="L244">
        <v>2689</v>
      </c>
      <c r="M244">
        <v>453293</v>
      </c>
      <c r="N244">
        <v>103</v>
      </c>
      <c r="O244">
        <v>207</v>
      </c>
      <c r="P244">
        <v>2548</v>
      </c>
      <c r="Q244">
        <v>562826</v>
      </c>
      <c r="V244">
        <v>4</v>
      </c>
      <c r="W244">
        <v>252</v>
      </c>
      <c r="X244">
        <v>2560</v>
      </c>
      <c r="Y244">
        <v>637650</v>
      </c>
      <c r="Z244">
        <v>30</v>
      </c>
      <c r="AA244">
        <v>300</v>
      </c>
      <c r="AB244">
        <v>2660</v>
      </c>
      <c r="AC244">
        <v>806660</v>
      </c>
      <c r="AD244">
        <v>2</v>
      </c>
      <c r="AE244">
        <v>321</v>
      </c>
      <c r="AF244">
        <v>2580</v>
      </c>
      <c r="AG244">
        <v>828180</v>
      </c>
      <c r="AP244">
        <v>12</v>
      </c>
      <c r="AQ244">
        <v>568</v>
      </c>
      <c r="AR244">
        <v>2595</v>
      </c>
      <c r="AS244">
        <v>1494162</v>
      </c>
    </row>
    <row r="245" spans="1:45" ht="15" x14ac:dyDescent="0.2">
      <c r="A245" s="79">
        <v>40575</v>
      </c>
      <c r="B245">
        <v>22</v>
      </c>
      <c r="C245">
        <v>120</v>
      </c>
      <c r="D245">
        <v>2670</v>
      </c>
      <c r="E245">
        <v>319145</v>
      </c>
      <c r="F245">
        <v>66</v>
      </c>
      <c r="G245">
        <v>136</v>
      </c>
      <c r="H245">
        <v>2595</v>
      </c>
      <c r="I245">
        <v>364986</v>
      </c>
      <c r="J245">
        <v>56</v>
      </c>
      <c r="K245">
        <v>161</v>
      </c>
      <c r="L245">
        <v>2806</v>
      </c>
      <c r="M245">
        <v>456908</v>
      </c>
      <c r="N245">
        <v>55</v>
      </c>
      <c r="O245">
        <v>202</v>
      </c>
      <c r="P245">
        <v>2683</v>
      </c>
      <c r="Q245">
        <v>562267</v>
      </c>
      <c r="R245">
        <v>32</v>
      </c>
      <c r="S245">
        <v>233</v>
      </c>
      <c r="T245">
        <v>2695</v>
      </c>
      <c r="U245">
        <v>660422</v>
      </c>
      <c r="V245">
        <v>2</v>
      </c>
      <c r="W245">
        <v>264</v>
      </c>
      <c r="X245">
        <v>2560</v>
      </c>
      <c r="Y245">
        <v>677750</v>
      </c>
      <c r="Z245">
        <v>1</v>
      </c>
      <c r="AA245">
        <v>281</v>
      </c>
      <c r="AB245">
        <v>2800</v>
      </c>
      <c r="AC245">
        <v>786800</v>
      </c>
      <c r="AP245">
        <v>12</v>
      </c>
      <c r="AQ245">
        <v>590</v>
      </c>
      <c r="AR245">
        <v>2672</v>
      </c>
      <c r="AS245">
        <v>1576790</v>
      </c>
    </row>
    <row r="246" spans="1:45" ht="15" x14ac:dyDescent="0.2">
      <c r="A246" s="79">
        <v>40581</v>
      </c>
      <c r="B246">
        <v>28</v>
      </c>
      <c r="C246">
        <v>100</v>
      </c>
      <c r="D246">
        <v>2399</v>
      </c>
      <c r="E246">
        <v>257510</v>
      </c>
      <c r="F246">
        <v>14</v>
      </c>
      <c r="G246">
        <v>140</v>
      </c>
      <c r="H246">
        <v>2738</v>
      </c>
      <c r="I246">
        <v>375457</v>
      </c>
      <c r="J246">
        <v>62</v>
      </c>
      <c r="K246">
        <v>167</v>
      </c>
      <c r="L246">
        <v>2736</v>
      </c>
      <c r="M246">
        <v>461631</v>
      </c>
      <c r="N246">
        <v>94</v>
      </c>
      <c r="O246">
        <v>203</v>
      </c>
      <c r="P246">
        <v>2532</v>
      </c>
      <c r="Q246">
        <v>534710</v>
      </c>
      <c r="R246">
        <v>15</v>
      </c>
      <c r="S246">
        <v>245</v>
      </c>
      <c r="T246">
        <v>2586</v>
      </c>
      <c r="U246">
        <v>657123</v>
      </c>
      <c r="V246">
        <v>3</v>
      </c>
      <c r="W246">
        <v>628</v>
      </c>
      <c r="X246">
        <v>2480</v>
      </c>
      <c r="Y246">
        <v>664640</v>
      </c>
      <c r="Z246">
        <v>2</v>
      </c>
      <c r="AA246">
        <v>290</v>
      </c>
      <c r="AB246">
        <v>2710</v>
      </c>
      <c r="AC246">
        <v>784860</v>
      </c>
      <c r="AH246">
        <v>4</v>
      </c>
      <c r="AI246">
        <v>380</v>
      </c>
      <c r="AJ246">
        <v>2580</v>
      </c>
      <c r="AK246">
        <v>954850</v>
      </c>
      <c r="AP246">
        <v>6</v>
      </c>
      <c r="AQ246">
        <v>659</v>
      </c>
      <c r="AR246">
        <v>2490</v>
      </c>
      <c r="AS246">
        <v>1635200</v>
      </c>
    </row>
    <row r="247" spans="1:45" ht="15" x14ac:dyDescent="0.2">
      <c r="A247" s="79">
        <v>40582</v>
      </c>
      <c r="B247">
        <v>59</v>
      </c>
      <c r="C247">
        <v>118</v>
      </c>
      <c r="D247">
        <v>2498</v>
      </c>
      <c r="E247">
        <v>296725</v>
      </c>
      <c r="F247">
        <v>32</v>
      </c>
      <c r="G247">
        <v>139</v>
      </c>
      <c r="H247">
        <v>2571</v>
      </c>
      <c r="I247">
        <v>368872</v>
      </c>
      <c r="J247">
        <v>54</v>
      </c>
      <c r="K247">
        <v>164</v>
      </c>
      <c r="L247">
        <v>2733</v>
      </c>
      <c r="M247">
        <v>454612</v>
      </c>
      <c r="N247">
        <v>53</v>
      </c>
      <c r="O247">
        <v>188</v>
      </c>
      <c r="P247">
        <v>2732</v>
      </c>
      <c r="Q247">
        <v>514096</v>
      </c>
      <c r="R247">
        <v>12</v>
      </c>
      <c r="S247">
        <v>226</v>
      </c>
      <c r="T247">
        <v>2643</v>
      </c>
      <c r="U247">
        <v>599902</v>
      </c>
      <c r="Z247">
        <v>7</v>
      </c>
      <c r="AA247">
        <v>289</v>
      </c>
      <c r="AB247">
        <v>2640</v>
      </c>
      <c r="AC247">
        <v>762960</v>
      </c>
      <c r="AL247">
        <v>2</v>
      </c>
      <c r="AM247">
        <v>420</v>
      </c>
      <c r="AN247">
        <v>2440</v>
      </c>
      <c r="AO247">
        <v>1023580</v>
      </c>
      <c r="AP247">
        <v>16</v>
      </c>
      <c r="AQ247">
        <v>592</v>
      </c>
      <c r="AR247">
        <v>2579</v>
      </c>
      <c r="AS247">
        <v>1524999</v>
      </c>
    </row>
    <row r="248" spans="1:45" ht="15" x14ac:dyDescent="0.2">
      <c r="A248" s="79">
        <v>40588</v>
      </c>
      <c r="B248">
        <v>43</v>
      </c>
      <c r="C248">
        <v>114</v>
      </c>
      <c r="D248">
        <v>2390</v>
      </c>
      <c r="E248">
        <v>270022</v>
      </c>
      <c r="F248">
        <v>24</v>
      </c>
      <c r="G248">
        <v>141</v>
      </c>
      <c r="H248">
        <v>2503</v>
      </c>
      <c r="I248">
        <v>354317</v>
      </c>
      <c r="J248">
        <v>79</v>
      </c>
      <c r="K248">
        <v>160</v>
      </c>
      <c r="L248">
        <v>2687</v>
      </c>
      <c r="M248">
        <v>421726</v>
      </c>
      <c r="N248">
        <v>12</v>
      </c>
      <c r="O248">
        <v>197</v>
      </c>
      <c r="P248">
        <v>2434</v>
      </c>
      <c r="Q248">
        <v>509593</v>
      </c>
      <c r="R248">
        <v>9</v>
      </c>
      <c r="S248">
        <v>240</v>
      </c>
      <c r="T248">
        <v>2483</v>
      </c>
      <c r="U248">
        <v>599783</v>
      </c>
      <c r="Z248">
        <v>7</v>
      </c>
      <c r="AA248">
        <v>301</v>
      </c>
      <c r="AB248">
        <v>2490</v>
      </c>
      <c r="AC248">
        <v>748954</v>
      </c>
      <c r="AD248">
        <v>18</v>
      </c>
      <c r="AE248">
        <v>336</v>
      </c>
      <c r="AF248">
        <v>2660</v>
      </c>
      <c r="AG248">
        <v>899476</v>
      </c>
      <c r="AH248">
        <v>12</v>
      </c>
      <c r="AI248">
        <v>371</v>
      </c>
      <c r="AJ248">
        <v>2590</v>
      </c>
      <c r="AK248">
        <v>954630</v>
      </c>
      <c r="AP248">
        <v>5</v>
      </c>
      <c r="AQ248">
        <v>500</v>
      </c>
      <c r="AR248">
        <v>2548</v>
      </c>
      <c r="AS248">
        <v>1266184</v>
      </c>
    </row>
    <row r="249" spans="1:45" ht="15" x14ac:dyDescent="0.2">
      <c r="A249" s="79">
        <v>40589</v>
      </c>
      <c r="B249">
        <v>13</v>
      </c>
      <c r="C249">
        <v>114</v>
      </c>
      <c r="D249">
        <v>2800</v>
      </c>
      <c r="E249">
        <v>316396</v>
      </c>
      <c r="F249">
        <v>11</v>
      </c>
      <c r="G249">
        <v>142</v>
      </c>
      <c r="H249">
        <v>2762</v>
      </c>
      <c r="I249">
        <v>396659</v>
      </c>
      <c r="J249">
        <v>15</v>
      </c>
      <c r="K249">
        <v>163</v>
      </c>
      <c r="L249">
        <v>2783</v>
      </c>
      <c r="M249">
        <v>449317</v>
      </c>
      <c r="N249">
        <v>20</v>
      </c>
      <c r="O249">
        <v>190</v>
      </c>
      <c r="P249">
        <v>2833</v>
      </c>
      <c r="Q249">
        <v>531715</v>
      </c>
      <c r="R249">
        <v>2</v>
      </c>
      <c r="S249">
        <v>235</v>
      </c>
      <c r="T249">
        <v>2300</v>
      </c>
      <c r="U249">
        <v>540500</v>
      </c>
      <c r="AP249">
        <v>11</v>
      </c>
      <c r="AQ249">
        <v>594</v>
      </c>
      <c r="AR249">
        <v>2465</v>
      </c>
      <c r="AS249">
        <v>1463482</v>
      </c>
    </row>
    <row r="250" spans="1:45" ht="15" x14ac:dyDescent="0.2">
      <c r="A250" s="79">
        <v>40595</v>
      </c>
      <c r="B250">
        <v>25</v>
      </c>
      <c r="C250">
        <v>112</v>
      </c>
      <c r="D250">
        <v>2400</v>
      </c>
      <c r="E250">
        <v>271138</v>
      </c>
      <c r="F250">
        <v>30</v>
      </c>
      <c r="G250">
        <v>143</v>
      </c>
      <c r="H250">
        <v>2684</v>
      </c>
      <c r="I250">
        <v>378752</v>
      </c>
      <c r="J250">
        <v>66</v>
      </c>
      <c r="K250">
        <v>159</v>
      </c>
      <c r="L250">
        <v>2696</v>
      </c>
      <c r="M250">
        <v>435495</v>
      </c>
      <c r="N250">
        <v>64</v>
      </c>
      <c r="O250">
        <v>192</v>
      </c>
      <c r="P250">
        <v>2741</v>
      </c>
      <c r="Q250">
        <v>530634</v>
      </c>
      <c r="R250">
        <v>6</v>
      </c>
      <c r="S250">
        <v>242</v>
      </c>
      <c r="T250">
        <v>2880</v>
      </c>
      <c r="U250">
        <v>649453</v>
      </c>
      <c r="V250">
        <v>1</v>
      </c>
      <c r="W250">
        <v>277</v>
      </c>
      <c r="X250">
        <v>2740</v>
      </c>
      <c r="Y250">
        <v>758980</v>
      </c>
      <c r="Z250">
        <v>4</v>
      </c>
      <c r="AA250">
        <v>298</v>
      </c>
      <c r="AB250">
        <v>2680</v>
      </c>
      <c r="AC250">
        <v>758850</v>
      </c>
      <c r="AH250">
        <v>7</v>
      </c>
      <c r="AI250">
        <v>372</v>
      </c>
      <c r="AJ250">
        <v>2720</v>
      </c>
      <c r="AK250">
        <v>1010674</v>
      </c>
      <c r="AP250">
        <v>4</v>
      </c>
      <c r="AQ250">
        <v>629</v>
      </c>
      <c r="AR250">
        <v>2545</v>
      </c>
      <c r="AS250">
        <v>1599725</v>
      </c>
    </row>
    <row r="251" spans="1:45" ht="15" x14ac:dyDescent="0.2">
      <c r="A251" s="80">
        <v>40596</v>
      </c>
      <c r="B251">
        <v>62</v>
      </c>
      <c r="C251">
        <v>112</v>
      </c>
      <c r="D251">
        <v>2450</v>
      </c>
      <c r="E251">
        <v>299763</v>
      </c>
      <c r="F251">
        <v>36</v>
      </c>
      <c r="G251">
        <v>137</v>
      </c>
      <c r="H251">
        <v>2733</v>
      </c>
      <c r="I251">
        <v>391714</v>
      </c>
      <c r="J251">
        <v>43</v>
      </c>
      <c r="K251">
        <v>165</v>
      </c>
      <c r="L251">
        <v>2812</v>
      </c>
      <c r="M251">
        <v>470919</v>
      </c>
      <c r="N251">
        <v>27</v>
      </c>
      <c r="O251">
        <v>199</v>
      </c>
      <c r="P251">
        <v>2785</v>
      </c>
      <c r="Q251">
        <v>561694</v>
      </c>
      <c r="R251">
        <v>1</v>
      </c>
      <c r="S251">
        <v>237</v>
      </c>
      <c r="T251">
        <v>2800</v>
      </c>
      <c r="U251">
        <v>663600</v>
      </c>
      <c r="AH251">
        <v>2</v>
      </c>
      <c r="AI251">
        <v>366</v>
      </c>
      <c r="AJ251">
        <v>2350</v>
      </c>
      <c r="AK251">
        <v>860200</v>
      </c>
      <c r="AP251">
        <v>8</v>
      </c>
      <c r="AQ251">
        <v>580</v>
      </c>
      <c r="AR251">
        <v>2535</v>
      </c>
      <c r="AS251">
        <v>1467100</v>
      </c>
    </row>
    <row r="252" spans="1:45" ht="15" x14ac:dyDescent="0.2">
      <c r="A252" s="80">
        <v>40602</v>
      </c>
      <c r="B252">
        <v>4</v>
      </c>
      <c r="C252">
        <v>123</v>
      </c>
      <c r="D252">
        <v>2750</v>
      </c>
      <c r="E252">
        <v>338250</v>
      </c>
      <c r="F252">
        <v>12</v>
      </c>
      <c r="G252">
        <v>134</v>
      </c>
      <c r="H252">
        <v>2775</v>
      </c>
      <c r="I252">
        <v>383292</v>
      </c>
      <c r="J252">
        <v>28</v>
      </c>
      <c r="K252">
        <v>160</v>
      </c>
      <c r="L252">
        <v>2797</v>
      </c>
      <c r="M252">
        <v>464189</v>
      </c>
      <c r="N252">
        <v>14</v>
      </c>
      <c r="O252">
        <v>191</v>
      </c>
      <c r="P252">
        <v>2590</v>
      </c>
      <c r="Q252">
        <v>494633</v>
      </c>
    </row>
    <row r="253" spans="1:45" ht="15" x14ac:dyDescent="0.2">
      <c r="A253" s="79">
        <v>40603</v>
      </c>
      <c r="B253">
        <v>36</v>
      </c>
      <c r="C253">
        <v>111</v>
      </c>
      <c r="D253">
        <v>2717</v>
      </c>
      <c r="E253">
        <v>301119</v>
      </c>
      <c r="F253">
        <v>34</v>
      </c>
      <c r="G253">
        <v>141</v>
      </c>
      <c r="H253">
        <v>2746</v>
      </c>
      <c r="I253">
        <v>394138</v>
      </c>
      <c r="J253">
        <v>29</v>
      </c>
      <c r="K253">
        <v>165</v>
      </c>
      <c r="L253">
        <v>2800</v>
      </c>
      <c r="M253">
        <v>432864</v>
      </c>
      <c r="N253">
        <v>57</v>
      </c>
      <c r="O253">
        <v>195</v>
      </c>
      <c r="P253">
        <v>2619</v>
      </c>
      <c r="Q253">
        <v>536815</v>
      </c>
      <c r="R253">
        <v>1</v>
      </c>
      <c r="S253">
        <v>222</v>
      </c>
      <c r="T253">
        <v>2900</v>
      </c>
      <c r="U253">
        <v>643800</v>
      </c>
      <c r="V253">
        <v>7</v>
      </c>
      <c r="W253">
        <v>275</v>
      </c>
      <c r="X253">
        <v>2520</v>
      </c>
      <c r="Y253">
        <v>699283</v>
      </c>
      <c r="AH253">
        <v>1</v>
      </c>
      <c r="AI253">
        <v>386</v>
      </c>
      <c r="AJ253">
        <v>2620</v>
      </c>
      <c r="AK253">
        <v>1011320</v>
      </c>
      <c r="AP253">
        <v>10</v>
      </c>
      <c r="AQ253">
        <v>650</v>
      </c>
      <c r="AR253">
        <v>2494</v>
      </c>
      <c r="AS253">
        <v>1617590</v>
      </c>
    </row>
    <row r="254" spans="1:45" ht="15" x14ac:dyDescent="0.2">
      <c r="A254" s="79">
        <v>40609</v>
      </c>
      <c r="B254">
        <v>26</v>
      </c>
      <c r="C254">
        <v>101</v>
      </c>
      <c r="D254">
        <v>2710</v>
      </c>
      <c r="E254">
        <v>315087</v>
      </c>
      <c r="F254">
        <v>32</v>
      </c>
      <c r="G254">
        <v>138</v>
      </c>
      <c r="H254">
        <v>2782</v>
      </c>
      <c r="I254">
        <v>379255</v>
      </c>
      <c r="J254">
        <v>17</v>
      </c>
      <c r="K254">
        <v>162</v>
      </c>
      <c r="L254">
        <v>2746</v>
      </c>
      <c r="M254">
        <v>438556</v>
      </c>
      <c r="N254">
        <v>41</v>
      </c>
      <c r="O254">
        <v>184</v>
      </c>
      <c r="P254">
        <v>2814</v>
      </c>
      <c r="Q254">
        <v>568081</v>
      </c>
      <c r="R254">
        <v>7</v>
      </c>
      <c r="S254">
        <v>233</v>
      </c>
      <c r="T254">
        <v>2710</v>
      </c>
      <c r="U254">
        <v>642503</v>
      </c>
      <c r="V254">
        <v>1</v>
      </c>
      <c r="W254">
        <v>276</v>
      </c>
      <c r="X254">
        <v>2640</v>
      </c>
      <c r="Y254">
        <v>728040</v>
      </c>
      <c r="Z254">
        <v>26</v>
      </c>
      <c r="AA254">
        <v>295</v>
      </c>
      <c r="AB254">
        <v>2880</v>
      </c>
      <c r="AC254">
        <v>819211</v>
      </c>
      <c r="AD254">
        <v>35</v>
      </c>
      <c r="AE254">
        <v>346</v>
      </c>
      <c r="AF254">
        <v>2636</v>
      </c>
      <c r="AG254">
        <v>846668</v>
      </c>
      <c r="AP254">
        <v>4</v>
      </c>
      <c r="AQ254">
        <v>602</v>
      </c>
      <c r="AR254">
        <v>2500</v>
      </c>
      <c r="AS254">
        <v>1507655</v>
      </c>
    </row>
    <row r="255" spans="1:45" ht="15" x14ac:dyDescent="0.2">
      <c r="A255" s="79">
        <v>40610</v>
      </c>
      <c r="B255">
        <v>40</v>
      </c>
      <c r="C255">
        <v>120</v>
      </c>
      <c r="D255">
        <v>2930</v>
      </c>
      <c r="E255">
        <v>358728</v>
      </c>
      <c r="F255">
        <v>20</v>
      </c>
      <c r="G255">
        <v>140</v>
      </c>
      <c r="H255">
        <v>3025</v>
      </c>
      <c r="I255">
        <v>423360</v>
      </c>
      <c r="J255">
        <v>49</v>
      </c>
      <c r="K255">
        <v>159</v>
      </c>
      <c r="L255">
        <v>2817</v>
      </c>
      <c r="M255">
        <v>442692</v>
      </c>
      <c r="N255">
        <v>19</v>
      </c>
      <c r="O255">
        <v>201</v>
      </c>
      <c r="P255">
        <v>2772</v>
      </c>
      <c r="Q255">
        <v>563188</v>
      </c>
      <c r="R255">
        <v>1</v>
      </c>
      <c r="S255">
        <v>245</v>
      </c>
      <c r="T255">
        <v>2800</v>
      </c>
      <c r="U255">
        <v>686000</v>
      </c>
      <c r="AH255">
        <v>1</v>
      </c>
      <c r="AI255">
        <v>384</v>
      </c>
      <c r="AJ255">
        <v>2400</v>
      </c>
      <c r="AK255">
        <v>921600</v>
      </c>
      <c r="AP255">
        <v>6</v>
      </c>
      <c r="AQ255">
        <v>551</v>
      </c>
      <c r="AR255">
        <v>2550</v>
      </c>
      <c r="AS255">
        <v>1396650</v>
      </c>
    </row>
    <row r="256" spans="1:45" ht="15" x14ac:dyDescent="0.2">
      <c r="A256" s="79">
        <v>40616</v>
      </c>
      <c r="B256">
        <v>36</v>
      </c>
      <c r="C256">
        <v>116</v>
      </c>
      <c r="D256">
        <v>2575</v>
      </c>
      <c r="E256">
        <v>317160</v>
      </c>
      <c r="F256">
        <v>44</v>
      </c>
      <c r="G256">
        <v>141</v>
      </c>
      <c r="H256">
        <v>2703</v>
      </c>
      <c r="I256">
        <v>398712</v>
      </c>
      <c r="J256">
        <v>45</v>
      </c>
      <c r="K256">
        <v>163</v>
      </c>
      <c r="L256">
        <v>2722</v>
      </c>
      <c r="M256">
        <v>457682</v>
      </c>
      <c r="N256">
        <v>39</v>
      </c>
      <c r="O256">
        <v>202</v>
      </c>
      <c r="P256">
        <v>2676</v>
      </c>
      <c r="Q256">
        <v>560698</v>
      </c>
      <c r="R256">
        <v>47</v>
      </c>
      <c r="S256">
        <v>243</v>
      </c>
      <c r="T256">
        <v>2780</v>
      </c>
      <c r="U256">
        <v>689879</v>
      </c>
      <c r="V256">
        <v>94</v>
      </c>
      <c r="W256">
        <v>261</v>
      </c>
      <c r="X256">
        <v>2844</v>
      </c>
      <c r="Y256">
        <v>750000</v>
      </c>
      <c r="Z256">
        <v>79</v>
      </c>
      <c r="AA256">
        <v>296</v>
      </c>
      <c r="AB256">
        <v>2693</v>
      </c>
      <c r="AC256">
        <v>828944</v>
      </c>
      <c r="AH256">
        <v>1</v>
      </c>
      <c r="AI256">
        <v>364</v>
      </c>
      <c r="AJ256">
        <v>2350</v>
      </c>
      <c r="AK256">
        <v>855400</v>
      </c>
      <c r="AP256">
        <v>18</v>
      </c>
      <c r="AQ256">
        <v>466</v>
      </c>
      <c r="AR256">
        <v>2624</v>
      </c>
      <c r="AS256">
        <v>1275147</v>
      </c>
    </row>
    <row r="257" spans="1:45" ht="15" x14ac:dyDescent="0.2">
      <c r="A257" s="79">
        <v>40617</v>
      </c>
      <c r="B257">
        <v>53</v>
      </c>
      <c r="C257">
        <v>118</v>
      </c>
      <c r="D257">
        <v>2818</v>
      </c>
      <c r="E257">
        <v>337122</v>
      </c>
      <c r="F257">
        <v>42</v>
      </c>
      <c r="G257">
        <v>140</v>
      </c>
      <c r="H257">
        <v>2862</v>
      </c>
      <c r="I257">
        <v>408824</v>
      </c>
      <c r="J257">
        <v>44</v>
      </c>
      <c r="K257">
        <v>164</v>
      </c>
      <c r="L257">
        <v>2908</v>
      </c>
      <c r="M257">
        <v>475047</v>
      </c>
      <c r="N257">
        <v>66</v>
      </c>
      <c r="O257">
        <v>193</v>
      </c>
      <c r="P257">
        <v>2824</v>
      </c>
      <c r="Q257">
        <v>549528</v>
      </c>
      <c r="R257">
        <v>20</v>
      </c>
      <c r="S257">
        <v>238</v>
      </c>
      <c r="T257">
        <v>2620</v>
      </c>
      <c r="U257">
        <v>622905</v>
      </c>
      <c r="V257">
        <v>1</v>
      </c>
      <c r="W257">
        <v>252</v>
      </c>
      <c r="X257">
        <v>2500</v>
      </c>
      <c r="Y257">
        <v>630000</v>
      </c>
      <c r="Z257">
        <v>1</v>
      </c>
      <c r="AA257">
        <v>289</v>
      </c>
      <c r="AB257">
        <v>2620</v>
      </c>
      <c r="AC257">
        <v>757180</v>
      </c>
      <c r="AP257">
        <v>9</v>
      </c>
      <c r="AQ257">
        <v>560</v>
      </c>
      <c r="AR257">
        <v>2696</v>
      </c>
      <c r="AS257">
        <v>1510578</v>
      </c>
    </row>
    <row r="258" spans="1:45" ht="15" x14ac:dyDescent="0.2">
      <c r="A258" s="79">
        <v>40623</v>
      </c>
      <c r="B258">
        <v>22</v>
      </c>
      <c r="C258">
        <v>107</v>
      </c>
      <c r="D258">
        <v>2683</v>
      </c>
      <c r="E258">
        <v>281750</v>
      </c>
      <c r="F258">
        <v>56</v>
      </c>
      <c r="G258">
        <v>142</v>
      </c>
      <c r="H258">
        <v>2671</v>
      </c>
      <c r="I258">
        <v>403984</v>
      </c>
      <c r="J258">
        <v>54</v>
      </c>
      <c r="K258">
        <v>162</v>
      </c>
      <c r="L258">
        <v>2518</v>
      </c>
      <c r="M258">
        <v>409233</v>
      </c>
      <c r="N258">
        <v>35</v>
      </c>
      <c r="O258">
        <v>198</v>
      </c>
      <c r="P258">
        <v>2448</v>
      </c>
      <c r="Q258">
        <v>485051</v>
      </c>
      <c r="R258">
        <v>12</v>
      </c>
      <c r="S258">
        <v>233</v>
      </c>
      <c r="T258">
        <v>2700</v>
      </c>
      <c r="U258">
        <v>630225</v>
      </c>
      <c r="Z258">
        <v>1</v>
      </c>
      <c r="AA258">
        <v>285</v>
      </c>
      <c r="AB258">
        <v>2250</v>
      </c>
      <c r="AC258">
        <v>641250</v>
      </c>
      <c r="AD258">
        <v>2</v>
      </c>
      <c r="AE258">
        <v>337</v>
      </c>
      <c r="AF258">
        <v>2600</v>
      </c>
      <c r="AG258">
        <v>876000</v>
      </c>
      <c r="AP258">
        <v>8</v>
      </c>
      <c r="AQ258">
        <v>597</v>
      </c>
      <c r="AR258">
        <v>2455</v>
      </c>
      <c r="AS258">
        <v>1469382</v>
      </c>
    </row>
    <row r="259" spans="1:45" ht="15" x14ac:dyDescent="0.2">
      <c r="A259" s="79">
        <v>40624</v>
      </c>
      <c r="B259">
        <v>66</v>
      </c>
      <c r="C259">
        <v>119</v>
      </c>
      <c r="D259">
        <v>2981</v>
      </c>
      <c r="E259">
        <v>363692</v>
      </c>
      <c r="F259">
        <v>43</v>
      </c>
      <c r="G259">
        <v>136</v>
      </c>
      <c r="H259">
        <v>2894</v>
      </c>
      <c r="I259">
        <v>392697</v>
      </c>
      <c r="J259">
        <v>26</v>
      </c>
      <c r="K259">
        <v>170</v>
      </c>
      <c r="L259">
        <v>2920</v>
      </c>
      <c r="M259">
        <v>502742</v>
      </c>
      <c r="N259">
        <v>4</v>
      </c>
      <c r="O259">
        <v>227</v>
      </c>
      <c r="P259">
        <v>2700</v>
      </c>
      <c r="Q259">
        <v>623900</v>
      </c>
      <c r="R259">
        <v>1</v>
      </c>
      <c r="S259">
        <v>269</v>
      </c>
      <c r="T259">
        <v>2720</v>
      </c>
      <c r="U259">
        <v>731680</v>
      </c>
      <c r="V259">
        <v>10</v>
      </c>
      <c r="W259">
        <v>295</v>
      </c>
      <c r="X259">
        <v>2700</v>
      </c>
      <c r="Y259">
        <v>788906</v>
      </c>
      <c r="AD259">
        <v>1</v>
      </c>
      <c r="AE259">
        <v>395</v>
      </c>
      <c r="AF259">
        <v>2500</v>
      </c>
      <c r="AG259">
        <v>987500</v>
      </c>
      <c r="AL259">
        <v>15</v>
      </c>
      <c r="AM259">
        <v>565</v>
      </c>
      <c r="AN259">
        <v>2649</v>
      </c>
      <c r="AO259">
        <v>1494841</v>
      </c>
    </row>
    <row r="260" spans="1:45" ht="15" x14ac:dyDescent="0.2">
      <c r="A260" s="79">
        <v>40630</v>
      </c>
      <c r="B260">
        <v>81</v>
      </c>
      <c r="C260">
        <v>117</v>
      </c>
      <c r="D260">
        <v>3084</v>
      </c>
      <c r="E260">
        <v>397986</v>
      </c>
      <c r="F260">
        <v>53</v>
      </c>
      <c r="G260">
        <v>143</v>
      </c>
      <c r="H260">
        <v>3314</v>
      </c>
      <c r="I260">
        <v>493636</v>
      </c>
      <c r="J260">
        <v>31</v>
      </c>
      <c r="K260">
        <v>169</v>
      </c>
      <c r="L260">
        <v>2974</v>
      </c>
      <c r="M260">
        <v>515019</v>
      </c>
      <c r="N260">
        <v>49</v>
      </c>
      <c r="O260">
        <v>197</v>
      </c>
      <c r="P260">
        <v>2784</v>
      </c>
      <c r="Q260">
        <v>549206</v>
      </c>
      <c r="R260">
        <v>4</v>
      </c>
      <c r="S260">
        <v>241</v>
      </c>
      <c r="T260">
        <v>2647</v>
      </c>
      <c r="U260">
        <v>643448</v>
      </c>
      <c r="V260">
        <v>7</v>
      </c>
      <c r="W260">
        <v>256</v>
      </c>
      <c r="X260">
        <v>2745</v>
      </c>
      <c r="Y260">
        <v>693923</v>
      </c>
      <c r="Z260">
        <v>9</v>
      </c>
      <c r="AA260">
        <v>284</v>
      </c>
      <c r="AB260">
        <v>2690</v>
      </c>
      <c r="AC260">
        <v>747951</v>
      </c>
      <c r="AP260">
        <v>8</v>
      </c>
      <c r="AQ260">
        <v>552</v>
      </c>
      <c r="AR260">
        <v>2515</v>
      </c>
      <c r="AS260">
        <v>1386450</v>
      </c>
    </row>
    <row r="261" spans="1:45" ht="15" x14ac:dyDescent="0.2">
      <c r="A261" s="79">
        <v>40631</v>
      </c>
      <c r="B261">
        <v>42</v>
      </c>
      <c r="C261">
        <v>117</v>
      </c>
      <c r="D261">
        <v>2945</v>
      </c>
      <c r="E261">
        <v>348598</v>
      </c>
      <c r="F261">
        <v>43</v>
      </c>
      <c r="G261">
        <v>138</v>
      </c>
      <c r="H261">
        <v>3083</v>
      </c>
      <c r="I261">
        <v>426785</v>
      </c>
      <c r="J261">
        <v>26</v>
      </c>
      <c r="K261">
        <v>161</v>
      </c>
      <c r="L261">
        <v>2975</v>
      </c>
      <c r="M261">
        <v>490038</v>
      </c>
      <c r="N261">
        <v>30</v>
      </c>
      <c r="O261">
        <v>188</v>
      </c>
      <c r="P261">
        <v>2912</v>
      </c>
      <c r="Q261">
        <v>560512</v>
      </c>
      <c r="R261">
        <v>16</v>
      </c>
      <c r="S261">
        <v>233</v>
      </c>
      <c r="T261">
        <v>2880</v>
      </c>
      <c r="U261">
        <v>668270</v>
      </c>
      <c r="V261">
        <v>3</v>
      </c>
      <c r="W261">
        <v>265</v>
      </c>
      <c r="X261">
        <v>2450</v>
      </c>
      <c r="Y261">
        <v>649250</v>
      </c>
      <c r="Z261">
        <v>6</v>
      </c>
      <c r="AA261">
        <v>294</v>
      </c>
      <c r="AB261">
        <v>2740</v>
      </c>
      <c r="AC261">
        <v>804190</v>
      </c>
      <c r="AP261">
        <v>29</v>
      </c>
      <c r="AQ261">
        <v>613</v>
      </c>
      <c r="AR261">
        <v>2422</v>
      </c>
      <c r="AS261">
        <v>1483364</v>
      </c>
    </row>
    <row r="262" spans="1:45" ht="15" x14ac:dyDescent="0.2">
      <c r="A262" s="79">
        <v>40637</v>
      </c>
    </row>
    <row r="263" spans="1:45" ht="15" x14ac:dyDescent="0.2">
      <c r="A263" s="79">
        <v>40638</v>
      </c>
      <c r="B263">
        <v>25</v>
      </c>
      <c r="C263">
        <v>110</v>
      </c>
      <c r="D263">
        <v>2679</v>
      </c>
      <c r="E263">
        <v>307412</v>
      </c>
      <c r="F263">
        <v>30</v>
      </c>
      <c r="G263">
        <v>143</v>
      </c>
      <c r="H263">
        <v>3084</v>
      </c>
      <c r="I263">
        <v>439029</v>
      </c>
      <c r="J263">
        <v>32</v>
      </c>
      <c r="K263">
        <v>163</v>
      </c>
      <c r="L263">
        <v>3117</v>
      </c>
      <c r="M263">
        <v>516436</v>
      </c>
      <c r="N263">
        <v>8</v>
      </c>
      <c r="O263">
        <v>199</v>
      </c>
      <c r="P263">
        <v>2805</v>
      </c>
      <c r="Q263">
        <v>562324</v>
      </c>
      <c r="V263">
        <v>12</v>
      </c>
      <c r="W263">
        <v>261</v>
      </c>
      <c r="X263">
        <v>2860</v>
      </c>
      <c r="Y263">
        <v>749928</v>
      </c>
      <c r="AP263">
        <v>4</v>
      </c>
      <c r="AQ263">
        <v>625</v>
      </c>
      <c r="AR263">
        <v>2498</v>
      </c>
      <c r="AS263">
        <v>1564050</v>
      </c>
    </row>
    <row r="264" spans="1:45" ht="15" x14ac:dyDescent="0.2">
      <c r="A264" s="79">
        <v>40644</v>
      </c>
      <c r="B264">
        <v>51</v>
      </c>
      <c r="C264">
        <v>119</v>
      </c>
      <c r="D264">
        <v>2796</v>
      </c>
      <c r="E264">
        <v>348065</v>
      </c>
      <c r="F264">
        <v>29</v>
      </c>
      <c r="G264">
        <v>139</v>
      </c>
      <c r="H264">
        <v>2482</v>
      </c>
      <c r="I264">
        <v>370316</v>
      </c>
      <c r="J264">
        <v>29</v>
      </c>
      <c r="K264">
        <v>165</v>
      </c>
      <c r="L264">
        <v>2640</v>
      </c>
      <c r="M264">
        <v>458972</v>
      </c>
      <c r="N264">
        <v>72</v>
      </c>
      <c r="O264">
        <v>202</v>
      </c>
      <c r="P264">
        <v>2636</v>
      </c>
      <c r="Q264">
        <v>558989</v>
      </c>
      <c r="R264">
        <v>3</v>
      </c>
      <c r="S264">
        <v>226</v>
      </c>
      <c r="T264">
        <v>2550</v>
      </c>
      <c r="U264">
        <v>594200</v>
      </c>
      <c r="V264">
        <v>37</v>
      </c>
      <c r="W264">
        <v>259</v>
      </c>
      <c r="X264">
        <v>2660</v>
      </c>
      <c r="Y264">
        <v>700565</v>
      </c>
      <c r="AD264">
        <v>2</v>
      </c>
      <c r="AE264">
        <v>336</v>
      </c>
      <c r="AF264">
        <v>2395</v>
      </c>
      <c r="AG264">
        <v>805210</v>
      </c>
      <c r="AH264">
        <v>1</v>
      </c>
      <c r="AI264">
        <v>393</v>
      </c>
      <c r="AJ264">
        <v>2450</v>
      </c>
      <c r="AK264">
        <v>962850</v>
      </c>
      <c r="AP264">
        <v>5</v>
      </c>
      <c r="AQ264">
        <v>474</v>
      </c>
      <c r="AR264">
        <v>2482</v>
      </c>
      <c r="AS264">
        <v>1181144</v>
      </c>
    </row>
    <row r="265" spans="1:45" ht="15" x14ac:dyDescent="0.2">
      <c r="A265" s="79">
        <v>40645</v>
      </c>
      <c r="B265">
        <v>52</v>
      </c>
      <c r="C265">
        <v>121</v>
      </c>
      <c r="D265">
        <v>2796</v>
      </c>
      <c r="E265">
        <v>346522</v>
      </c>
      <c r="F265">
        <v>54</v>
      </c>
      <c r="G265">
        <v>135</v>
      </c>
      <c r="H265">
        <v>2965</v>
      </c>
      <c r="I265">
        <v>409207</v>
      </c>
      <c r="J265">
        <v>29</v>
      </c>
      <c r="K265">
        <v>161</v>
      </c>
      <c r="L265">
        <v>2900</v>
      </c>
      <c r="M265">
        <v>458102</v>
      </c>
      <c r="N265">
        <v>7</v>
      </c>
      <c r="O265">
        <v>204</v>
      </c>
      <c r="P265">
        <v>2917</v>
      </c>
      <c r="Q265">
        <v>599107</v>
      </c>
      <c r="R265">
        <v>3</v>
      </c>
      <c r="S265">
        <v>223</v>
      </c>
      <c r="T265">
        <v>2810</v>
      </c>
      <c r="U265">
        <v>628313</v>
      </c>
      <c r="V265">
        <v>17</v>
      </c>
      <c r="W265">
        <v>252</v>
      </c>
      <c r="X265">
        <v>2740</v>
      </c>
      <c r="Y265">
        <v>690480</v>
      </c>
      <c r="Z265">
        <v>2</v>
      </c>
      <c r="AA265">
        <v>302</v>
      </c>
      <c r="AB265">
        <v>2510</v>
      </c>
      <c r="AC265">
        <v>759140</v>
      </c>
      <c r="AP265">
        <v>14</v>
      </c>
      <c r="AQ265">
        <v>560</v>
      </c>
      <c r="AR265">
        <v>2531</v>
      </c>
      <c r="AS265">
        <v>1411032</v>
      </c>
    </row>
    <row r="266" spans="1:45" ht="15" x14ac:dyDescent="0.2">
      <c r="A266" s="81">
        <v>40651</v>
      </c>
      <c r="B266">
        <v>70</v>
      </c>
      <c r="C266">
        <v>113</v>
      </c>
      <c r="D266">
        <v>2768</v>
      </c>
      <c r="E266">
        <v>321761</v>
      </c>
      <c r="F266">
        <v>53</v>
      </c>
      <c r="G266">
        <v>140</v>
      </c>
      <c r="H266">
        <v>2909</v>
      </c>
      <c r="I266">
        <v>412317</v>
      </c>
      <c r="J266">
        <v>129</v>
      </c>
      <c r="K266">
        <v>172</v>
      </c>
      <c r="L266">
        <v>2720</v>
      </c>
      <c r="M266">
        <v>502626</v>
      </c>
      <c r="N266">
        <v>36</v>
      </c>
      <c r="O266">
        <v>191</v>
      </c>
      <c r="P266">
        <v>2664</v>
      </c>
      <c r="Q266">
        <v>505850</v>
      </c>
      <c r="R266">
        <v>12</v>
      </c>
      <c r="S266">
        <v>229</v>
      </c>
      <c r="T266">
        <v>2683</v>
      </c>
      <c r="U266">
        <v>630120</v>
      </c>
      <c r="V266">
        <v>7</v>
      </c>
      <c r="W266">
        <v>259</v>
      </c>
      <c r="X266">
        <v>2380</v>
      </c>
      <c r="Y266">
        <v>616760</v>
      </c>
      <c r="Z266">
        <v>5</v>
      </c>
      <c r="AA266">
        <v>296</v>
      </c>
      <c r="AB266">
        <v>2740</v>
      </c>
      <c r="AC266">
        <v>811588</v>
      </c>
      <c r="AD266">
        <v>5</v>
      </c>
      <c r="AE266">
        <v>328</v>
      </c>
      <c r="AF266">
        <v>2450</v>
      </c>
      <c r="AG266">
        <v>819200</v>
      </c>
      <c r="AL266">
        <v>5</v>
      </c>
      <c r="AM266">
        <v>428</v>
      </c>
      <c r="AN266">
        <v>2440</v>
      </c>
      <c r="AO266">
        <v>1044320</v>
      </c>
      <c r="AP266">
        <v>1</v>
      </c>
      <c r="AQ266">
        <v>552</v>
      </c>
      <c r="AR266">
        <v>2680</v>
      </c>
      <c r="AS266">
        <v>1479360</v>
      </c>
    </row>
    <row r="267" spans="1:45" ht="15" x14ac:dyDescent="0.2">
      <c r="A267" s="79">
        <v>40652</v>
      </c>
      <c r="B267">
        <v>7</v>
      </c>
      <c r="C267">
        <v>108</v>
      </c>
      <c r="D267">
        <v>2333</v>
      </c>
      <c r="E267">
        <v>283014</v>
      </c>
      <c r="F267">
        <v>20</v>
      </c>
      <c r="G267">
        <v>134</v>
      </c>
      <c r="H267">
        <v>2867</v>
      </c>
      <c r="I267">
        <v>387255</v>
      </c>
      <c r="J267">
        <v>33</v>
      </c>
      <c r="K267">
        <v>159</v>
      </c>
      <c r="L267">
        <v>2733</v>
      </c>
      <c r="M267">
        <v>463488</v>
      </c>
      <c r="N267">
        <v>55</v>
      </c>
      <c r="O267">
        <v>205</v>
      </c>
      <c r="P267">
        <v>2877</v>
      </c>
      <c r="Q267">
        <v>586127</v>
      </c>
      <c r="R267">
        <v>22</v>
      </c>
      <c r="S267">
        <v>244</v>
      </c>
      <c r="T267">
        <v>2800</v>
      </c>
      <c r="U267">
        <v>684473</v>
      </c>
      <c r="V267">
        <v>15</v>
      </c>
      <c r="W267">
        <v>252</v>
      </c>
      <c r="X267">
        <v>2700</v>
      </c>
      <c r="Y267">
        <v>680760</v>
      </c>
      <c r="AP267">
        <v>2</v>
      </c>
      <c r="AQ267">
        <v>548</v>
      </c>
      <c r="AR267">
        <v>2520</v>
      </c>
      <c r="AS267">
        <v>1380000</v>
      </c>
    </row>
    <row r="268" spans="1:45" ht="15" x14ac:dyDescent="0.2">
      <c r="A268" s="79">
        <v>40658</v>
      </c>
      <c r="B268">
        <v>12</v>
      </c>
      <c r="C268">
        <v>122</v>
      </c>
      <c r="D268">
        <v>2782</v>
      </c>
      <c r="E268">
        <v>350035</v>
      </c>
      <c r="F268">
        <v>27</v>
      </c>
      <c r="G268">
        <v>139</v>
      </c>
      <c r="H268">
        <v>2670</v>
      </c>
      <c r="I268">
        <v>367463</v>
      </c>
      <c r="J268">
        <v>129</v>
      </c>
      <c r="K268">
        <v>167</v>
      </c>
      <c r="L268">
        <v>2811</v>
      </c>
      <c r="M268">
        <v>500799</v>
      </c>
      <c r="N268">
        <v>79</v>
      </c>
      <c r="O268">
        <v>199</v>
      </c>
      <c r="P268">
        <v>2643</v>
      </c>
      <c r="Q268">
        <v>570920</v>
      </c>
      <c r="R268">
        <v>14</v>
      </c>
      <c r="S268">
        <v>226</v>
      </c>
      <c r="T268">
        <v>2728</v>
      </c>
      <c r="U268">
        <v>620344</v>
      </c>
      <c r="V268">
        <v>1</v>
      </c>
      <c r="W268">
        <v>257</v>
      </c>
      <c r="X268">
        <v>2160</v>
      </c>
      <c r="Y268">
        <v>555120</v>
      </c>
      <c r="Z268">
        <v>22</v>
      </c>
      <c r="AA268">
        <v>307</v>
      </c>
      <c r="AB268">
        <v>2610</v>
      </c>
      <c r="AC268">
        <v>823385</v>
      </c>
      <c r="AD268">
        <v>1</v>
      </c>
      <c r="AE268">
        <v>347</v>
      </c>
      <c r="AF268">
        <v>2300</v>
      </c>
      <c r="AG268">
        <v>798100</v>
      </c>
      <c r="AH268">
        <v>1</v>
      </c>
      <c r="AI268">
        <v>388</v>
      </c>
      <c r="AJ268">
        <v>2700</v>
      </c>
      <c r="AK268">
        <v>1047600</v>
      </c>
      <c r="AP268">
        <v>3</v>
      </c>
      <c r="AQ268">
        <v>527</v>
      </c>
      <c r="AR268">
        <v>2627</v>
      </c>
      <c r="AS268">
        <v>1377700</v>
      </c>
    </row>
    <row r="269" spans="1:45" ht="15" x14ac:dyDescent="0.2">
      <c r="A269" s="79">
        <v>40659</v>
      </c>
      <c r="B269">
        <v>27</v>
      </c>
      <c r="C269">
        <v>109</v>
      </c>
      <c r="D269">
        <v>2754</v>
      </c>
      <c r="E269">
        <v>308228</v>
      </c>
      <c r="F269">
        <v>26</v>
      </c>
      <c r="G269">
        <v>139</v>
      </c>
      <c r="H269">
        <v>3062</v>
      </c>
      <c r="I269">
        <v>424617</v>
      </c>
      <c r="J269">
        <v>72</v>
      </c>
      <c r="K269">
        <v>166</v>
      </c>
      <c r="L269">
        <v>2789</v>
      </c>
      <c r="M269">
        <v>471416</v>
      </c>
      <c r="N269">
        <v>44</v>
      </c>
      <c r="O269">
        <v>194</v>
      </c>
      <c r="P269">
        <v>2832</v>
      </c>
      <c r="Q269">
        <v>528533</v>
      </c>
      <c r="R269">
        <v>3</v>
      </c>
      <c r="S269">
        <v>225</v>
      </c>
      <c r="T269">
        <v>2750</v>
      </c>
      <c r="U269">
        <v>610983</v>
      </c>
      <c r="AP269">
        <v>10</v>
      </c>
      <c r="AQ269">
        <v>547</v>
      </c>
      <c r="AR269">
        <v>2604</v>
      </c>
      <c r="AS269">
        <v>1425458</v>
      </c>
    </row>
    <row r="271" spans="1:45" ht="15" x14ac:dyDescent="0.2">
      <c r="A271" s="79">
        <v>40665</v>
      </c>
      <c r="B271" s="4">
        <v>39</v>
      </c>
      <c r="C271" s="4">
        <v>119</v>
      </c>
      <c r="D271" s="4">
        <v>2836</v>
      </c>
      <c r="E271" s="4">
        <v>341885</v>
      </c>
      <c r="F271" s="4">
        <v>95</v>
      </c>
      <c r="G271" s="4">
        <v>140</v>
      </c>
      <c r="H271" s="4">
        <v>2766</v>
      </c>
      <c r="I271" s="4">
        <v>415743</v>
      </c>
      <c r="J271" s="4">
        <v>148</v>
      </c>
      <c r="K271" s="4">
        <v>159</v>
      </c>
      <c r="L271" s="4">
        <v>2766</v>
      </c>
      <c r="M271" s="4">
        <v>452053</v>
      </c>
      <c r="N271" s="4">
        <v>177</v>
      </c>
      <c r="O271" s="4">
        <v>195</v>
      </c>
      <c r="P271" s="4">
        <v>2838</v>
      </c>
      <c r="Q271" s="4">
        <v>597701</v>
      </c>
      <c r="R271" s="4">
        <v>42</v>
      </c>
      <c r="S271" s="4">
        <v>234</v>
      </c>
      <c r="T271" s="4">
        <v>2630</v>
      </c>
      <c r="U271" s="4">
        <v>636482</v>
      </c>
      <c r="V271" s="4">
        <v>31</v>
      </c>
      <c r="W271" s="4">
        <v>263</v>
      </c>
      <c r="X271" s="4">
        <v>2726</v>
      </c>
      <c r="Y271" s="4">
        <v>713706</v>
      </c>
      <c r="Z271" s="4">
        <v>1</v>
      </c>
      <c r="AA271" s="4">
        <v>286</v>
      </c>
      <c r="AB271" s="4">
        <v>2800</v>
      </c>
      <c r="AC271" s="4">
        <v>800800</v>
      </c>
      <c r="AD271" s="4">
        <v>2</v>
      </c>
      <c r="AE271" s="4">
        <v>342</v>
      </c>
      <c r="AF271" s="4">
        <v>2545</v>
      </c>
      <c r="AG271" s="4">
        <v>869970</v>
      </c>
      <c r="AP271" s="4">
        <v>11</v>
      </c>
      <c r="AQ271" s="4">
        <v>562</v>
      </c>
      <c r="AR271" s="4">
        <v>2587</v>
      </c>
      <c r="AS271" s="4">
        <v>1450139</v>
      </c>
    </row>
    <row r="272" spans="1:45" ht="15" x14ac:dyDescent="0.2">
      <c r="A272" s="79">
        <v>40666</v>
      </c>
      <c r="B272">
        <v>40</v>
      </c>
      <c r="C272">
        <v>121</v>
      </c>
      <c r="D272">
        <v>2775</v>
      </c>
      <c r="E272">
        <v>339114</v>
      </c>
      <c r="F272">
        <v>98</v>
      </c>
      <c r="G272">
        <v>140</v>
      </c>
      <c r="H272">
        <v>2889</v>
      </c>
      <c r="I272">
        <v>404036</v>
      </c>
      <c r="J272">
        <v>68</v>
      </c>
      <c r="K272">
        <v>159</v>
      </c>
      <c r="L272">
        <v>2788</v>
      </c>
      <c r="M272">
        <v>458105</v>
      </c>
      <c r="N272">
        <v>13</v>
      </c>
      <c r="O272">
        <v>208</v>
      </c>
      <c r="P272">
        <v>2313</v>
      </c>
      <c r="Q272">
        <v>593177</v>
      </c>
      <c r="R272">
        <v>8</v>
      </c>
      <c r="S272">
        <v>225</v>
      </c>
      <c r="T272">
        <v>2810</v>
      </c>
      <c r="U272">
        <v>650152</v>
      </c>
      <c r="Z272">
        <v>2</v>
      </c>
      <c r="AA272">
        <v>282</v>
      </c>
      <c r="AB272">
        <v>2500</v>
      </c>
      <c r="AC272">
        <v>705000</v>
      </c>
      <c r="AH272">
        <v>2</v>
      </c>
      <c r="AI272">
        <v>374</v>
      </c>
      <c r="AJ272">
        <v>2480</v>
      </c>
      <c r="AK272">
        <v>927940</v>
      </c>
      <c r="AL272">
        <v>1</v>
      </c>
      <c r="AM272">
        <v>424</v>
      </c>
      <c r="AN272">
        <v>2550</v>
      </c>
      <c r="AO272">
        <v>1081200</v>
      </c>
      <c r="AP272">
        <v>13</v>
      </c>
      <c r="AQ272">
        <v>549</v>
      </c>
      <c r="AR272">
        <v>2609</v>
      </c>
      <c r="AS272">
        <v>1433903</v>
      </c>
    </row>
    <row r="273" spans="1:45" ht="15" x14ac:dyDescent="0.2">
      <c r="A273" s="79">
        <v>40672</v>
      </c>
      <c r="B273">
        <v>88</v>
      </c>
      <c r="C273">
        <v>115</v>
      </c>
      <c r="D273">
        <v>2709</v>
      </c>
      <c r="E273">
        <v>331590</v>
      </c>
      <c r="F273">
        <v>101</v>
      </c>
      <c r="G273">
        <v>140</v>
      </c>
      <c r="H273">
        <v>2699</v>
      </c>
      <c r="I273">
        <v>383874</v>
      </c>
      <c r="J273">
        <v>107</v>
      </c>
      <c r="K273">
        <v>165</v>
      </c>
      <c r="L273">
        <v>2705</v>
      </c>
      <c r="M273">
        <v>463023</v>
      </c>
      <c r="N273">
        <v>136</v>
      </c>
      <c r="O273">
        <v>197</v>
      </c>
      <c r="P273">
        <v>2788</v>
      </c>
      <c r="Q273">
        <v>556950</v>
      </c>
      <c r="R273">
        <v>60</v>
      </c>
      <c r="S273">
        <v>235</v>
      </c>
      <c r="T273">
        <v>2688</v>
      </c>
      <c r="U273">
        <v>635502</v>
      </c>
      <c r="V273">
        <v>70</v>
      </c>
      <c r="W273">
        <v>257</v>
      </c>
      <c r="X273">
        <v>2641</v>
      </c>
      <c r="Y273">
        <v>687795</v>
      </c>
      <c r="Z273">
        <v>12</v>
      </c>
      <c r="AA273">
        <v>298</v>
      </c>
      <c r="AB273">
        <v>2500</v>
      </c>
      <c r="AC273">
        <v>745625</v>
      </c>
      <c r="AP273">
        <v>9</v>
      </c>
      <c r="AQ273">
        <v>588</v>
      </c>
      <c r="AR273">
        <v>2462</v>
      </c>
      <c r="AS273">
        <v>1449743</v>
      </c>
    </row>
    <row r="274" spans="1:45" ht="15" x14ac:dyDescent="0.2">
      <c r="A274" s="79">
        <v>40673</v>
      </c>
      <c r="B274">
        <v>41</v>
      </c>
      <c r="C274">
        <v>119</v>
      </c>
      <c r="D274">
        <v>2803</v>
      </c>
      <c r="E274">
        <v>336510</v>
      </c>
      <c r="F274">
        <v>120</v>
      </c>
      <c r="G274">
        <v>138</v>
      </c>
      <c r="H274">
        <v>2817</v>
      </c>
      <c r="I274">
        <v>398279</v>
      </c>
      <c r="J274">
        <v>110</v>
      </c>
      <c r="K274">
        <v>166</v>
      </c>
      <c r="L274">
        <v>2904</v>
      </c>
      <c r="M274">
        <v>487566</v>
      </c>
      <c r="N274">
        <v>2</v>
      </c>
      <c r="O274">
        <v>182</v>
      </c>
      <c r="P274">
        <v>2550</v>
      </c>
      <c r="Q274">
        <v>462825</v>
      </c>
      <c r="Z274">
        <v>3</v>
      </c>
      <c r="AA274">
        <v>296</v>
      </c>
      <c r="AB274">
        <v>2620</v>
      </c>
      <c r="AC274">
        <v>774647</v>
      </c>
      <c r="AD274">
        <v>1</v>
      </c>
      <c r="AE274">
        <v>347</v>
      </c>
      <c r="AF274">
        <v>2560</v>
      </c>
      <c r="AG274">
        <v>888329</v>
      </c>
      <c r="AP274">
        <v>6</v>
      </c>
      <c r="AQ274">
        <v>570</v>
      </c>
      <c r="AR274">
        <v>2630</v>
      </c>
      <c r="AS274">
        <v>1501860</v>
      </c>
    </row>
    <row r="275" spans="1:45" ht="15" x14ac:dyDescent="0.2">
      <c r="A275" s="81">
        <v>40679</v>
      </c>
      <c r="B275">
        <v>101</v>
      </c>
      <c r="C275">
        <v>119</v>
      </c>
      <c r="D275">
        <v>2491</v>
      </c>
      <c r="E275">
        <v>323980</v>
      </c>
      <c r="F275">
        <v>108</v>
      </c>
      <c r="G275">
        <v>141</v>
      </c>
      <c r="H275">
        <v>2744</v>
      </c>
      <c r="I275">
        <v>396542</v>
      </c>
      <c r="J275">
        <v>256</v>
      </c>
      <c r="K275">
        <v>166</v>
      </c>
      <c r="L275">
        <v>2721</v>
      </c>
      <c r="M275">
        <v>466701</v>
      </c>
      <c r="N275">
        <v>144</v>
      </c>
      <c r="O275">
        <v>192</v>
      </c>
      <c r="P275">
        <v>2711</v>
      </c>
      <c r="Q275">
        <v>528858</v>
      </c>
      <c r="R275">
        <v>47</v>
      </c>
      <c r="S275">
        <v>236</v>
      </c>
      <c r="T275">
        <v>2598</v>
      </c>
      <c r="U275">
        <v>651224</v>
      </c>
      <c r="V275">
        <v>8</v>
      </c>
      <c r="W275">
        <v>251</v>
      </c>
      <c r="X275">
        <v>2653</v>
      </c>
      <c r="Y275">
        <v>665285</v>
      </c>
      <c r="AH275">
        <v>4</v>
      </c>
      <c r="AI275">
        <v>380</v>
      </c>
      <c r="AJ275">
        <v>2697</v>
      </c>
      <c r="AK275">
        <v>1034832</v>
      </c>
      <c r="AP275">
        <v>12</v>
      </c>
      <c r="AQ275">
        <v>582</v>
      </c>
      <c r="AR275">
        <v>2659</v>
      </c>
      <c r="AS275">
        <v>1553502</v>
      </c>
    </row>
    <row r="276" spans="1:45" ht="15" x14ac:dyDescent="0.2">
      <c r="A276" s="79">
        <v>40680</v>
      </c>
      <c r="B276">
        <v>40</v>
      </c>
      <c r="C276">
        <v>110</v>
      </c>
      <c r="D276">
        <v>2721</v>
      </c>
      <c r="E276">
        <v>306426</v>
      </c>
      <c r="F276">
        <v>68</v>
      </c>
      <c r="G276">
        <v>141</v>
      </c>
      <c r="H276">
        <v>2773</v>
      </c>
      <c r="I276">
        <v>401807</v>
      </c>
      <c r="J276">
        <v>91</v>
      </c>
      <c r="K276">
        <v>166</v>
      </c>
      <c r="L276">
        <v>2909</v>
      </c>
      <c r="M276">
        <v>487484</v>
      </c>
      <c r="N276">
        <v>80</v>
      </c>
      <c r="O276">
        <v>189</v>
      </c>
      <c r="P276">
        <v>2880</v>
      </c>
      <c r="Q276">
        <v>549846</v>
      </c>
      <c r="R276">
        <v>50</v>
      </c>
      <c r="S276">
        <v>235</v>
      </c>
      <c r="T276">
        <v>2682</v>
      </c>
      <c r="U276">
        <v>655072</v>
      </c>
      <c r="V276">
        <v>12</v>
      </c>
      <c r="W276">
        <v>260</v>
      </c>
      <c r="X276">
        <v>2713</v>
      </c>
      <c r="Y276">
        <v>713640</v>
      </c>
      <c r="AP276">
        <v>11</v>
      </c>
      <c r="AQ276">
        <v>570</v>
      </c>
      <c r="AR276">
        <v>2509</v>
      </c>
      <c r="AS276">
        <v>1426525</v>
      </c>
    </row>
    <row r="277" spans="1:45" ht="15" x14ac:dyDescent="0.2">
      <c r="A277" s="79">
        <v>40686</v>
      </c>
      <c r="B277">
        <v>57</v>
      </c>
      <c r="C277">
        <v>117</v>
      </c>
      <c r="D277">
        <v>2326</v>
      </c>
      <c r="E277">
        <v>285867</v>
      </c>
      <c r="F277">
        <v>116</v>
      </c>
      <c r="G277">
        <v>140</v>
      </c>
      <c r="H277">
        <v>2561</v>
      </c>
      <c r="I277">
        <v>361502</v>
      </c>
      <c r="J277">
        <v>158</v>
      </c>
      <c r="K277">
        <v>162</v>
      </c>
      <c r="L277">
        <v>2636</v>
      </c>
      <c r="M277">
        <v>432881</v>
      </c>
      <c r="N277">
        <v>128</v>
      </c>
      <c r="O277">
        <v>198</v>
      </c>
      <c r="P277">
        <v>2691</v>
      </c>
      <c r="Q277">
        <v>548640</v>
      </c>
      <c r="R277">
        <v>50</v>
      </c>
      <c r="S277">
        <v>236</v>
      </c>
      <c r="T277">
        <v>2686</v>
      </c>
      <c r="U277">
        <v>667263</v>
      </c>
      <c r="V277">
        <v>24</v>
      </c>
      <c r="W277">
        <v>263</v>
      </c>
      <c r="X277">
        <v>2722</v>
      </c>
      <c r="Y277">
        <v>723135</v>
      </c>
      <c r="AP277">
        <v>18</v>
      </c>
      <c r="AQ277">
        <v>566</v>
      </c>
      <c r="AR277">
        <v>2592</v>
      </c>
      <c r="AS277">
        <v>1450580</v>
      </c>
    </row>
    <row r="278" spans="1:45" ht="15" x14ac:dyDescent="0.2">
      <c r="A278" s="79">
        <v>40687</v>
      </c>
      <c r="B278">
        <v>47</v>
      </c>
      <c r="C278">
        <v>120</v>
      </c>
      <c r="D278">
        <v>2881</v>
      </c>
      <c r="E278">
        <v>345176</v>
      </c>
      <c r="F278">
        <v>33</v>
      </c>
      <c r="G278">
        <v>145</v>
      </c>
      <c r="H278">
        <v>2879</v>
      </c>
      <c r="I278">
        <v>415220</v>
      </c>
      <c r="J278">
        <v>56</v>
      </c>
      <c r="K278">
        <v>162</v>
      </c>
      <c r="L278">
        <v>2811</v>
      </c>
      <c r="M278">
        <v>476985</v>
      </c>
      <c r="N278">
        <v>13</v>
      </c>
      <c r="O278">
        <v>200</v>
      </c>
      <c r="P278">
        <v>2950</v>
      </c>
      <c r="Q278">
        <v>598862</v>
      </c>
      <c r="R278">
        <v>6</v>
      </c>
      <c r="S278">
        <v>226</v>
      </c>
      <c r="T278">
        <v>2850</v>
      </c>
      <c r="U278">
        <v>652767</v>
      </c>
      <c r="V278">
        <v>15</v>
      </c>
      <c r="W278">
        <v>262</v>
      </c>
      <c r="X278">
        <v>2668</v>
      </c>
      <c r="Y278">
        <v>710984</v>
      </c>
      <c r="AP278">
        <v>8</v>
      </c>
      <c r="AQ278">
        <v>631</v>
      </c>
      <c r="AR278">
        <v>2405</v>
      </c>
      <c r="AS278">
        <v>1515792</v>
      </c>
    </row>
    <row r="279" spans="1:45" ht="15" x14ac:dyDescent="0.2">
      <c r="A279" s="79">
        <v>40693</v>
      </c>
      <c r="B279">
        <v>73</v>
      </c>
      <c r="C279">
        <v>116</v>
      </c>
      <c r="D279">
        <v>2625</v>
      </c>
      <c r="E279">
        <v>315407</v>
      </c>
      <c r="F279">
        <v>52</v>
      </c>
      <c r="G279">
        <v>141</v>
      </c>
      <c r="H279">
        <v>2855</v>
      </c>
      <c r="I279">
        <v>409798</v>
      </c>
      <c r="J279">
        <v>76</v>
      </c>
      <c r="K279">
        <v>163</v>
      </c>
      <c r="L279">
        <v>2743</v>
      </c>
      <c r="M279">
        <v>452919</v>
      </c>
      <c r="N279">
        <v>119</v>
      </c>
      <c r="O279">
        <v>198</v>
      </c>
      <c r="P279">
        <v>2676</v>
      </c>
      <c r="Q279">
        <v>545547</v>
      </c>
      <c r="R279">
        <v>81</v>
      </c>
      <c r="S279">
        <v>236</v>
      </c>
      <c r="T279">
        <v>2667</v>
      </c>
      <c r="U279">
        <v>651777</v>
      </c>
      <c r="V279">
        <v>33</v>
      </c>
      <c r="W279">
        <v>259</v>
      </c>
      <c r="X279">
        <v>2627</v>
      </c>
      <c r="Y279">
        <v>685047</v>
      </c>
      <c r="Z279" s="1"/>
      <c r="AA279" s="1"/>
      <c r="AB279" s="1"/>
      <c r="AD279">
        <v>1</v>
      </c>
      <c r="AE279">
        <v>326</v>
      </c>
      <c r="AF279">
        <v>2300</v>
      </c>
      <c r="AG279">
        <v>749800</v>
      </c>
      <c r="AP279">
        <v>8</v>
      </c>
      <c r="AQ279">
        <v>571</v>
      </c>
      <c r="AR279">
        <v>2392</v>
      </c>
      <c r="AS279">
        <v>1365250</v>
      </c>
    </row>
    <row r="280" spans="1:45" ht="15" x14ac:dyDescent="0.2">
      <c r="A280" s="79">
        <v>40694</v>
      </c>
      <c r="B280">
        <v>76</v>
      </c>
      <c r="C280">
        <v>119</v>
      </c>
      <c r="D280">
        <v>2855</v>
      </c>
      <c r="E280">
        <v>344170</v>
      </c>
      <c r="F280">
        <v>15</v>
      </c>
      <c r="G280">
        <v>137</v>
      </c>
      <c r="H280">
        <v>2917</v>
      </c>
      <c r="I280">
        <v>401820</v>
      </c>
      <c r="J280">
        <v>43</v>
      </c>
      <c r="K280">
        <v>160</v>
      </c>
      <c r="L280">
        <v>2859</v>
      </c>
      <c r="M280">
        <v>460186</v>
      </c>
      <c r="N280">
        <v>25</v>
      </c>
      <c r="O280">
        <v>202</v>
      </c>
      <c r="P280">
        <v>2750</v>
      </c>
      <c r="Q280">
        <v>515450</v>
      </c>
      <c r="R280" s="1"/>
      <c r="S280" s="1"/>
      <c r="V280">
        <v>1</v>
      </c>
      <c r="W280">
        <v>267</v>
      </c>
      <c r="X280">
        <v>2720</v>
      </c>
      <c r="Y280">
        <v>726240</v>
      </c>
      <c r="Z280" s="1">
        <v>1</v>
      </c>
      <c r="AA280" s="4">
        <v>296</v>
      </c>
      <c r="AB280" s="4">
        <v>2540</v>
      </c>
      <c r="AC280" s="4">
        <v>751840</v>
      </c>
      <c r="AP280">
        <v>5</v>
      </c>
      <c r="AQ280">
        <v>582</v>
      </c>
      <c r="AR280">
        <v>2532</v>
      </c>
      <c r="AS280">
        <v>1473476</v>
      </c>
    </row>
    <row r="281" spans="1:45" ht="15" x14ac:dyDescent="0.2">
      <c r="A281" s="79">
        <v>40700</v>
      </c>
      <c r="B281">
        <v>74</v>
      </c>
      <c r="C281">
        <v>117</v>
      </c>
      <c r="D281">
        <v>2845</v>
      </c>
      <c r="E281">
        <v>339437</v>
      </c>
      <c r="F281">
        <v>88</v>
      </c>
      <c r="G281">
        <v>140</v>
      </c>
      <c r="H281">
        <v>2803</v>
      </c>
      <c r="I281">
        <v>411528</v>
      </c>
      <c r="J281">
        <v>140</v>
      </c>
      <c r="K281">
        <v>165</v>
      </c>
      <c r="L281">
        <v>2744</v>
      </c>
      <c r="M281">
        <v>465526</v>
      </c>
      <c r="N281">
        <v>113</v>
      </c>
      <c r="O281">
        <v>197</v>
      </c>
      <c r="P281">
        <v>2723</v>
      </c>
      <c r="Q281">
        <v>577723</v>
      </c>
      <c r="R281">
        <v>17</v>
      </c>
      <c r="S281">
        <v>230</v>
      </c>
      <c r="T281">
        <v>2370</v>
      </c>
      <c r="U281">
        <v>579874</v>
      </c>
      <c r="V281">
        <v>3</v>
      </c>
      <c r="W281">
        <v>268</v>
      </c>
      <c r="X281">
        <v>2865</v>
      </c>
      <c r="Y281">
        <v>744550</v>
      </c>
      <c r="Z281">
        <v>5</v>
      </c>
      <c r="AA281">
        <v>299</v>
      </c>
      <c r="AB281">
        <v>2623</v>
      </c>
      <c r="AC281">
        <v>763456</v>
      </c>
      <c r="AD281">
        <v>2</v>
      </c>
      <c r="AE281">
        <v>324</v>
      </c>
      <c r="AF281">
        <v>2520</v>
      </c>
      <c r="AG281">
        <v>817740</v>
      </c>
      <c r="AP281">
        <v>7</v>
      </c>
      <c r="AQ281">
        <v>573</v>
      </c>
      <c r="AR281">
        <v>2466</v>
      </c>
      <c r="AS281">
        <v>1407591</v>
      </c>
    </row>
    <row r="282" spans="1:45" ht="15" x14ac:dyDescent="0.2">
      <c r="A282" s="79">
        <v>40701</v>
      </c>
      <c r="B282">
        <v>36</v>
      </c>
      <c r="C282">
        <v>116</v>
      </c>
      <c r="D282">
        <v>2928</v>
      </c>
      <c r="E282">
        <v>347689</v>
      </c>
      <c r="F282">
        <v>31</v>
      </c>
      <c r="G282">
        <v>142</v>
      </c>
      <c r="H282">
        <v>3019</v>
      </c>
      <c r="I282">
        <v>429069</v>
      </c>
      <c r="J282">
        <v>98</v>
      </c>
      <c r="K282">
        <v>167</v>
      </c>
      <c r="L282">
        <v>2884</v>
      </c>
      <c r="M282">
        <v>476360</v>
      </c>
      <c r="N282">
        <v>17</v>
      </c>
      <c r="O282">
        <v>183</v>
      </c>
      <c r="P282">
        <v>2950</v>
      </c>
      <c r="Q282">
        <v>553682</v>
      </c>
      <c r="R282">
        <v>18</v>
      </c>
      <c r="S282">
        <v>228</v>
      </c>
      <c r="T282">
        <v>2847</v>
      </c>
      <c r="U282">
        <v>650832</v>
      </c>
      <c r="V282">
        <v>5</v>
      </c>
      <c r="W282">
        <v>263</v>
      </c>
      <c r="X282">
        <v>2410</v>
      </c>
      <c r="Y282">
        <v>633610</v>
      </c>
      <c r="AP282">
        <v>7</v>
      </c>
      <c r="AQ282">
        <v>543</v>
      </c>
      <c r="AR282">
        <v>2419</v>
      </c>
      <c r="AS282">
        <v>1311491</v>
      </c>
    </row>
    <row r="283" spans="1:45" ht="15" x14ac:dyDescent="0.2">
      <c r="A283" s="79">
        <v>40707</v>
      </c>
      <c r="B283">
        <v>41</v>
      </c>
      <c r="C283">
        <v>120</v>
      </c>
      <c r="D283">
        <v>2774</v>
      </c>
      <c r="E283">
        <v>344757</v>
      </c>
      <c r="F283">
        <v>62</v>
      </c>
      <c r="G283">
        <v>137</v>
      </c>
      <c r="H283">
        <v>2712</v>
      </c>
      <c r="I283">
        <v>394967</v>
      </c>
      <c r="J283">
        <v>121</v>
      </c>
      <c r="K283">
        <v>156</v>
      </c>
      <c r="L283">
        <v>2779</v>
      </c>
      <c r="M283">
        <v>446231</v>
      </c>
      <c r="N283">
        <v>100</v>
      </c>
      <c r="O283">
        <v>196</v>
      </c>
      <c r="P283">
        <v>2743</v>
      </c>
      <c r="Q283">
        <v>547686</v>
      </c>
      <c r="R283">
        <v>41</v>
      </c>
      <c r="S283">
        <v>230</v>
      </c>
      <c r="T283">
        <v>2624</v>
      </c>
      <c r="U283">
        <v>649983</v>
      </c>
      <c r="V283">
        <v>4</v>
      </c>
      <c r="W283">
        <v>274</v>
      </c>
      <c r="X283">
        <v>2570</v>
      </c>
      <c r="Y283">
        <v>712465</v>
      </c>
      <c r="Z283">
        <v>6</v>
      </c>
      <c r="AA283">
        <v>310</v>
      </c>
      <c r="AB283">
        <v>2720</v>
      </c>
      <c r="AC283">
        <v>835750</v>
      </c>
      <c r="AD283">
        <v>2</v>
      </c>
      <c r="AE283">
        <v>328</v>
      </c>
      <c r="AF283">
        <v>2500</v>
      </c>
      <c r="AG283">
        <v>821250</v>
      </c>
      <c r="AH283">
        <v>4</v>
      </c>
      <c r="AI283">
        <v>384</v>
      </c>
      <c r="AJ283">
        <v>2435</v>
      </c>
      <c r="AK283">
        <v>936295</v>
      </c>
      <c r="AP283">
        <v>17</v>
      </c>
      <c r="AQ283">
        <v>557</v>
      </c>
      <c r="AR283">
        <v>2515</v>
      </c>
      <c r="AS283">
        <v>1399172</v>
      </c>
    </row>
    <row r="284" spans="1:45" ht="15" x14ac:dyDescent="0.2">
      <c r="A284" s="79">
        <v>40708</v>
      </c>
      <c r="B284">
        <v>55</v>
      </c>
      <c r="C284">
        <v>129</v>
      </c>
      <c r="D284">
        <v>2750</v>
      </c>
      <c r="E284">
        <v>358254</v>
      </c>
      <c r="F284">
        <v>64</v>
      </c>
      <c r="G284">
        <v>136</v>
      </c>
      <c r="H284">
        <v>2977</v>
      </c>
      <c r="I284">
        <v>407719</v>
      </c>
      <c r="J284">
        <v>109</v>
      </c>
      <c r="K284">
        <v>165</v>
      </c>
      <c r="L284">
        <v>2929</v>
      </c>
      <c r="M284">
        <v>487597</v>
      </c>
      <c r="N284">
        <v>16</v>
      </c>
      <c r="O284">
        <v>190</v>
      </c>
      <c r="P284">
        <v>2888</v>
      </c>
      <c r="Q284">
        <v>553481</v>
      </c>
      <c r="R284">
        <v>1</v>
      </c>
      <c r="S284">
        <v>222</v>
      </c>
      <c r="T284">
        <v>2860</v>
      </c>
      <c r="U284">
        <v>634920</v>
      </c>
      <c r="V284">
        <v>2</v>
      </c>
      <c r="W284">
        <v>256</v>
      </c>
      <c r="X284">
        <v>2800</v>
      </c>
      <c r="Y284">
        <v>715400</v>
      </c>
      <c r="AP284">
        <v>7</v>
      </c>
      <c r="AQ284">
        <v>556</v>
      </c>
      <c r="AR284">
        <v>2579</v>
      </c>
      <c r="AS284">
        <v>1430933</v>
      </c>
    </row>
    <row r="285" spans="1:45" ht="15" x14ac:dyDescent="0.2">
      <c r="A285" s="81">
        <v>40714</v>
      </c>
      <c r="B285">
        <v>73</v>
      </c>
      <c r="C285">
        <v>122</v>
      </c>
      <c r="D285">
        <v>2862</v>
      </c>
      <c r="E285">
        <v>359609</v>
      </c>
      <c r="F285">
        <v>30</v>
      </c>
      <c r="G285">
        <v>140</v>
      </c>
      <c r="H285">
        <v>2900</v>
      </c>
      <c r="I285">
        <v>467759</v>
      </c>
      <c r="J285">
        <v>178</v>
      </c>
      <c r="K285">
        <v>161</v>
      </c>
      <c r="L285">
        <v>2738</v>
      </c>
      <c r="M285">
        <v>471583</v>
      </c>
      <c r="N285">
        <v>127</v>
      </c>
      <c r="O285">
        <v>199</v>
      </c>
      <c r="P285">
        <v>2808</v>
      </c>
      <c r="Q285">
        <v>608403</v>
      </c>
      <c r="R285">
        <v>70</v>
      </c>
      <c r="S285">
        <v>234</v>
      </c>
      <c r="T285">
        <v>2609</v>
      </c>
      <c r="U285">
        <v>627082</v>
      </c>
      <c r="V285">
        <v>56</v>
      </c>
      <c r="W285">
        <v>264</v>
      </c>
      <c r="X285">
        <v>2562</v>
      </c>
      <c r="Y285">
        <v>709042</v>
      </c>
      <c r="Z285">
        <v>40</v>
      </c>
      <c r="AA285">
        <v>300</v>
      </c>
      <c r="AB285">
        <v>2650</v>
      </c>
      <c r="AC285">
        <v>783948</v>
      </c>
      <c r="AD285">
        <v>7</v>
      </c>
      <c r="AE285">
        <v>346</v>
      </c>
      <c r="AF285">
        <v>2700</v>
      </c>
      <c r="AG285">
        <v>934200</v>
      </c>
      <c r="AP285">
        <v>6</v>
      </c>
      <c r="AQ285">
        <v>525</v>
      </c>
      <c r="AR285">
        <v>2540</v>
      </c>
      <c r="AS285">
        <v>1333817</v>
      </c>
    </row>
    <row r="286" spans="1:45" ht="15" x14ac:dyDescent="0.2">
      <c r="A286" s="79">
        <v>40715</v>
      </c>
      <c r="B286">
        <v>8</v>
      </c>
      <c r="C286">
        <v>125</v>
      </c>
      <c r="D286">
        <v>2876</v>
      </c>
      <c r="E286">
        <v>357961</v>
      </c>
      <c r="F286">
        <v>68</v>
      </c>
      <c r="G286">
        <v>143</v>
      </c>
      <c r="H286">
        <v>2825</v>
      </c>
      <c r="I286">
        <v>412551</v>
      </c>
      <c r="J286">
        <v>42</v>
      </c>
      <c r="K286">
        <v>165</v>
      </c>
      <c r="L286">
        <v>2994</v>
      </c>
      <c r="M286">
        <v>477829</v>
      </c>
      <c r="N286">
        <v>24</v>
      </c>
      <c r="O286">
        <v>202</v>
      </c>
      <c r="P286">
        <v>2927</v>
      </c>
      <c r="Q286">
        <v>602955</v>
      </c>
      <c r="R286">
        <v>9</v>
      </c>
      <c r="S286">
        <v>224</v>
      </c>
      <c r="T286">
        <v>2693</v>
      </c>
      <c r="U286">
        <v>615574</v>
      </c>
      <c r="V286">
        <v>8</v>
      </c>
      <c r="W286">
        <v>253</v>
      </c>
      <c r="X286">
        <v>2700</v>
      </c>
      <c r="Y286">
        <v>682088</v>
      </c>
      <c r="Z286">
        <v>7</v>
      </c>
      <c r="AA286">
        <v>284</v>
      </c>
      <c r="AB286">
        <v>2580</v>
      </c>
      <c r="AC286">
        <v>736051</v>
      </c>
      <c r="AD286" s="1">
        <v>4</v>
      </c>
      <c r="AE286" s="4">
        <v>342</v>
      </c>
      <c r="AF286" s="4">
        <v>2517</v>
      </c>
      <c r="AG286" s="4">
        <v>868350</v>
      </c>
      <c r="AP286">
        <v>19</v>
      </c>
      <c r="AQ286">
        <v>582</v>
      </c>
      <c r="AR286">
        <v>2355</v>
      </c>
      <c r="AS286">
        <v>1499044</v>
      </c>
    </row>
    <row r="287" spans="1:45" ht="15" x14ac:dyDescent="0.2">
      <c r="A287" s="79">
        <v>40721</v>
      </c>
      <c r="B287">
        <v>39</v>
      </c>
      <c r="C287">
        <v>110</v>
      </c>
      <c r="D287">
        <v>2700</v>
      </c>
      <c r="E287">
        <v>300741</v>
      </c>
      <c r="F287">
        <v>83</v>
      </c>
      <c r="G287">
        <v>140</v>
      </c>
      <c r="H287">
        <v>2558</v>
      </c>
      <c r="I287">
        <v>376070</v>
      </c>
      <c r="J287">
        <v>103</v>
      </c>
      <c r="K287">
        <v>161</v>
      </c>
      <c r="L287">
        <v>2680</v>
      </c>
      <c r="M287">
        <v>442623</v>
      </c>
      <c r="N287">
        <v>159</v>
      </c>
      <c r="O287">
        <v>195</v>
      </c>
      <c r="P287">
        <v>2713</v>
      </c>
      <c r="Q287">
        <v>541530</v>
      </c>
      <c r="R287">
        <v>77</v>
      </c>
      <c r="S287">
        <v>230</v>
      </c>
      <c r="T287">
        <v>2572</v>
      </c>
      <c r="U287">
        <v>608761</v>
      </c>
      <c r="V287">
        <v>47</v>
      </c>
      <c r="W287">
        <v>266</v>
      </c>
      <c r="X287">
        <v>2600</v>
      </c>
      <c r="Y287">
        <v>689382</v>
      </c>
      <c r="Z287">
        <v>32</v>
      </c>
      <c r="AA287">
        <v>294</v>
      </c>
      <c r="AB287">
        <v>2538</v>
      </c>
      <c r="AC287">
        <v>753805</v>
      </c>
      <c r="AD287">
        <v>5</v>
      </c>
      <c r="AE287">
        <v>330</v>
      </c>
      <c r="AF287">
        <v>2325</v>
      </c>
      <c r="AG287">
        <v>762830</v>
      </c>
      <c r="AH287">
        <v>1</v>
      </c>
      <c r="AI287">
        <v>378</v>
      </c>
      <c r="AJ287">
        <v>2460</v>
      </c>
      <c r="AK287">
        <v>929880</v>
      </c>
      <c r="AP287">
        <v>16</v>
      </c>
      <c r="AQ287">
        <v>578</v>
      </c>
      <c r="AR287">
        <v>2455</v>
      </c>
      <c r="AS287">
        <v>1411515</v>
      </c>
    </row>
    <row r="288" spans="1:45" ht="15" x14ac:dyDescent="0.2">
      <c r="A288" s="79">
        <v>40722</v>
      </c>
      <c r="B288">
        <v>14</v>
      </c>
      <c r="C288">
        <v>116</v>
      </c>
      <c r="D288">
        <v>2779</v>
      </c>
      <c r="E288">
        <v>326800</v>
      </c>
      <c r="F288">
        <v>42</v>
      </c>
      <c r="G288">
        <v>143</v>
      </c>
      <c r="H288">
        <v>2958</v>
      </c>
      <c r="I288">
        <v>413145</v>
      </c>
      <c r="J288">
        <v>86</v>
      </c>
      <c r="K288">
        <v>163</v>
      </c>
      <c r="L288">
        <v>2632</v>
      </c>
      <c r="M288">
        <v>448595</v>
      </c>
      <c r="N288">
        <v>26</v>
      </c>
      <c r="O288">
        <v>200</v>
      </c>
      <c r="P288">
        <v>2875</v>
      </c>
      <c r="Q288">
        <v>573048</v>
      </c>
      <c r="R288">
        <v>11</v>
      </c>
      <c r="S288">
        <v>240</v>
      </c>
      <c r="T288">
        <v>2600</v>
      </c>
      <c r="U288">
        <v>624000</v>
      </c>
      <c r="V288">
        <v>8</v>
      </c>
      <c r="W288">
        <v>270</v>
      </c>
      <c r="X288">
        <v>2540</v>
      </c>
      <c r="Y288">
        <v>684530</v>
      </c>
      <c r="AD288">
        <v>1</v>
      </c>
      <c r="AE288">
        <v>348</v>
      </c>
      <c r="AF288">
        <v>2400</v>
      </c>
      <c r="AG288">
        <v>835200</v>
      </c>
      <c r="AH288">
        <v>1</v>
      </c>
      <c r="AI288">
        <v>392</v>
      </c>
      <c r="AJ288">
        <v>2520</v>
      </c>
      <c r="AK288">
        <v>987840</v>
      </c>
      <c r="AP288">
        <v>13</v>
      </c>
      <c r="AQ288">
        <v>632</v>
      </c>
      <c r="AR288">
        <v>2403</v>
      </c>
      <c r="AS288">
        <v>1512146</v>
      </c>
    </row>
    <row r="289" spans="1:45" ht="15" x14ac:dyDescent="0.2">
      <c r="A289" s="79">
        <v>40728</v>
      </c>
      <c r="B289">
        <v>22</v>
      </c>
      <c r="C289">
        <v>112</v>
      </c>
      <c r="D289">
        <v>2450</v>
      </c>
      <c r="E289">
        <v>288491</v>
      </c>
      <c r="F289">
        <v>83</v>
      </c>
      <c r="G289">
        <v>140</v>
      </c>
      <c r="H289">
        <v>2623</v>
      </c>
      <c r="I289">
        <v>392783</v>
      </c>
      <c r="J289">
        <v>68</v>
      </c>
      <c r="K289">
        <v>163</v>
      </c>
      <c r="L289">
        <v>2642</v>
      </c>
      <c r="M289">
        <v>435176</v>
      </c>
      <c r="N289">
        <v>150</v>
      </c>
      <c r="O289">
        <v>194</v>
      </c>
      <c r="P289">
        <v>2670</v>
      </c>
      <c r="Q289">
        <v>522996</v>
      </c>
      <c r="R289">
        <v>51</v>
      </c>
      <c r="S289">
        <v>234</v>
      </c>
      <c r="T289">
        <v>2526</v>
      </c>
      <c r="U289">
        <v>625633</v>
      </c>
      <c r="V289">
        <v>24</v>
      </c>
      <c r="W289">
        <v>264</v>
      </c>
      <c r="X289">
        <v>2583</v>
      </c>
      <c r="Y289">
        <v>646941</v>
      </c>
      <c r="Z289">
        <v>8</v>
      </c>
      <c r="AA289">
        <v>288</v>
      </c>
      <c r="AB289">
        <v>2858</v>
      </c>
      <c r="AC289">
        <v>772009</v>
      </c>
      <c r="AD289">
        <v>5</v>
      </c>
      <c r="AE289">
        <v>327</v>
      </c>
      <c r="AF289">
        <v>2620</v>
      </c>
      <c r="AG289">
        <v>857264</v>
      </c>
      <c r="AH289">
        <v>1</v>
      </c>
      <c r="AI289">
        <v>399</v>
      </c>
      <c r="AJ289">
        <v>2280</v>
      </c>
      <c r="AK289">
        <v>909720</v>
      </c>
      <c r="AP289">
        <v>5</v>
      </c>
      <c r="AQ289">
        <v>562</v>
      </c>
      <c r="AR289">
        <v>2434</v>
      </c>
      <c r="AS289">
        <v>1369226</v>
      </c>
    </row>
    <row r="290" spans="1:45" ht="15" x14ac:dyDescent="0.2">
      <c r="A290" s="79">
        <v>40729</v>
      </c>
      <c r="B290">
        <v>33</v>
      </c>
      <c r="C290">
        <v>115</v>
      </c>
      <c r="D290">
        <v>2751</v>
      </c>
      <c r="E290">
        <v>323570</v>
      </c>
      <c r="F290">
        <v>76</v>
      </c>
      <c r="G290">
        <v>141</v>
      </c>
      <c r="H290">
        <v>2890</v>
      </c>
      <c r="I290">
        <v>415009</v>
      </c>
      <c r="J290">
        <v>60</v>
      </c>
      <c r="K290">
        <v>167</v>
      </c>
      <c r="L290">
        <v>2911</v>
      </c>
      <c r="M290">
        <v>476321</v>
      </c>
      <c r="N290">
        <v>56</v>
      </c>
      <c r="O290">
        <v>198</v>
      </c>
      <c r="P290">
        <v>2831</v>
      </c>
      <c r="Q290">
        <v>570008</v>
      </c>
      <c r="R290">
        <v>24</v>
      </c>
      <c r="S290">
        <v>230</v>
      </c>
      <c r="T290">
        <v>2620</v>
      </c>
      <c r="U290">
        <v>601760</v>
      </c>
      <c r="V290">
        <v>6</v>
      </c>
      <c r="W290">
        <v>270</v>
      </c>
      <c r="X290">
        <v>2600</v>
      </c>
      <c r="Y290">
        <v>688233</v>
      </c>
      <c r="Z290">
        <v>12</v>
      </c>
      <c r="AA290">
        <v>293</v>
      </c>
      <c r="AB290">
        <v>2583</v>
      </c>
      <c r="AC290">
        <v>783021</v>
      </c>
      <c r="AH290">
        <v>4</v>
      </c>
      <c r="AI290">
        <v>393</v>
      </c>
      <c r="AJ290">
        <v>2375</v>
      </c>
      <c r="AK290">
        <v>933825</v>
      </c>
      <c r="AP290">
        <v>9</v>
      </c>
      <c r="AQ290">
        <v>536</v>
      </c>
      <c r="AR290">
        <v>2419</v>
      </c>
      <c r="AS290">
        <v>1296496</v>
      </c>
    </row>
    <row r="291" spans="1:45" ht="15" x14ac:dyDescent="0.2">
      <c r="A291" s="79">
        <v>40735</v>
      </c>
      <c r="B291">
        <v>67</v>
      </c>
      <c r="C291">
        <v>114</v>
      </c>
      <c r="D291">
        <v>2546</v>
      </c>
      <c r="E291">
        <v>320504</v>
      </c>
      <c r="F291">
        <v>83</v>
      </c>
      <c r="G291">
        <v>141</v>
      </c>
      <c r="H291">
        <v>2735</v>
      </c>
      <c r="I291">
        <v>407112</v>
      </c>
      <c r="J291">
        <v>159</v>
      </c>
      <c r="K291">
        <v>160</v>
      </c>
      <c r="L291">
        <v>2617</v>
      </c>
      <c r="M291">
        <v>447830</v>
      </c>
      <c r="N291">
        <v>108</v>
      </c>
      <c r="O291">
        <v>195</v>
      </c>
      <c r="P291">
        <v>2670</v>
      </c>
      <c r="Q291">
        <v>518538</v>
      </c>
      <c r="R291">
        <v>43</v>
      </c>
      <c r="S291">
        <v>240</v>
      </c>
      <c r="T291">
        <v>2537</v>
      </c>
      <c r="U291">
        <v>613900</v>
      </c>
      <c r="V291">
        <v>28</v>
      </c>
      <c r="W291">
        <v>257</v>
      </c>
      <c r="X291">
        <v>2620</v>
      </c>
      <c r="Y291">
        <v>668361</v>
      </c>
      <c r="Z291">
        <v>24</v>
      </c>
      <c r="AA291">
        <v>295</v>
      </c>
      <c r="AB291">
        <v>2518</v>
      </c>
      <c r="AC291">
        <v>725390</v>
      </c>
      <c r="AD291">
        <v>5</v>
      </c>
      <c r="AE291">
        <v>328</v>
      </c>
      <c r="AF291">
        <v>2295</v>
      </c>
      <c r="AG291">
        <v>781958</v>
      </c>
      <c r="AP291">
        <v>8</v>
      </c>
      <c r="AQ291">
        <v>552</v>
      </c>
      <c r="AR291">
        <v>2448</v>
      </c>
      <c r="AS291">
        <v>1347215</v>
      </c>
    </row>
    <row r="292" spans="1:45" ht="15" x14ac:dyDescent="0.2">
      <c r="A292" s="79">
        <v>40736</v>
      </c>
      <c r="B292">
        <v>27</v>
      </c>
      <c r="C292">
        <v>118</v>
      </c>
      <c r="D292">
        <v>2935</v>
      </c>
      <c r="E292">
        <v>330150</v>
      </c>
      <c r="F292">
        <v>35</v>
      </c>
      <c r="G292">
        <v>136</v>
      </c>
      <c r="H292">
        <v>2844</v>
      </c>
      <c r="I292">
        <v>393040</v>
      </c>
      <c r="J292">
        <v>75</v>
      </c>
      <c r="K292">
        <v>162</v>
      </c>
      <c r="L292">
        <v>2925</v>
      </c>
      <c r="M292">
        <v>479707</v>
      </c>
      <c r="N292">
        <v>65</v>
      </c>
      <c r="O292">
        <v>203</v>
      </c>
      <c r="P292">
        <v>2844</v>
      </c>
      <c r="Q292">
        <v>579548</v>
      </c>
      <c r="R292">
        <v>15</v>
      </c>
      <c r="S292">
        <v>229</v>
      </c>
      <c r="T292">
        <v>2512</v>
      </c>
      <c r="U292">
        <v>585377</v>
      </c>
      <c r="Z292">
        <v>12</v>
      </c>
      <c r="AA292">
        <v>294</v>
      </c>
      <c r="AB292">
        <v>2607</v>
      </c>
      <c r="AC292">
        <v>781613</v>
      </c>
      <c r="AP292">
        <v>4</v>
      </c>
      <c r="AQ292">
        <v>521</v>
      </c>
      <c r="AR292">
        <v>2435</v>
      </c>
      <c r="AS292">
        <v>1263800</v>
      </c>
    </row>
    <row r="293" spans="1:45" ht="15" x14ac:dyDescent="0.2">
      <c r="A293" s="81">
        <v>40742</v>
      </c>
      <c r="B293">
        <v>75</v>
      </c>
      <c r="C293">
        <v>112</v>
      </c>
      <c r="D293">
        <v>2413</v>
      </c>
      <c r="E293">
        <v>291888</v>
      </c>
      <c r="F293">
        <v>142</v>
      </c>
      <c r="G293">
        <v>140</v>
      </c>
      <c r="H293">
        <v>2723</v>
      </c>
      <c r="I293">
        <v>408339</v>
      </c>
      <c r="J293">
        <v>115</v>
      </c>
      <c r="K293">
        <v>161</v>
      </c>
      <c r="L293">
        <v>2710</v>
      </c>
      <c r="M293">
        <v>468444</v>
      </c>
      <c r="N293">
        <v>62</v>
      </c>
      <c r="O293">
        <v>197</v>
      </c>
      <c r="P293">
        <v>2663</v>
      </c>
      <c r="Q293">
        <v>526861</v>
      </c>
      <c r="R293">
        <v>6</v>
      </c>
      <c r="S293">
        <v>231</v>
      </c>
      <c r="T293">
        <v>2743</v>
      </c>
      <c r="U293">
        <v>630828</v>
      </c>
      <c r="AD293">
        <v>1</v>
      </c>
      <c r="AE293">
        <v>320</v>
      </c>
      <c r="AF293">
        <v>2540</v>
      </c>
      <c r="AG293">
        <v>812800</v>
      </c>
      <c r="AH293">
        <v>1</v>
      </c>
      <c r="AI293">
        <v>365</v>
      </c>
      <c r="AJ293">
        <v>2450</v>
      </c>
      <c r="AK293">
        <v>894250</v>
      </c>
      <c r="AP293">
        <v>15</v>
      </c>
      <c r="AQ293">
        <v>547</v>
      </c>
      <c r="AR293">
        <v>2433</v>
      </c>
      <c r="AS293">
        <v>1337175</v>
      </c>
    </row>
    <row r="294" spans="1:45" ht="15" x14ac:dyDescent="0.2">
      <c r="A294" s="79">
        <v>40743</v>
      </c>
      <c r="B294">
        <v>37</v>
      </c>
      <c r="C294">
        <v>118</v>
      </c>
      <c r="D294">
        <v>2793</v>
      </c>
      <c r="E294">
        <v>330720</v>
      </c>
      <c r="F294">
        <v>70</v>
      </c>
      <c r="G294">
        <v>141</v>
      </c>
      <c r="H294">
        <v>2788</v>
      </c>
      <c r="I294">
        <v>402942</v>
      </c>
      <c r="J294">
        <v>81</v>
      </c>
      <c r="K294">
        <v>167</v>
      </c>
      <c r="L294">
        <v>2879</v>
      </c>
      <c r="M294">
        <v>484631</v>
      </c>
      <c r="N294">
        <v>103</v>
      </c>
      <c r="O294">
        <v>198</v>
      </c>
      <c r="P294">
        <v>2680</v>
      </c>
      <c r="Q294">
        <v>551295</v>
      </c>
      <c r="R294">
        <v>15</v>
      </c>
      <c r="S294">
        <v>220</v>
      </c>
      <c r="T294">
        <v>2805</v>
      </c>
      <c r="U294">
        <v>627931</v>
      </c>
      <c r="V294">
        <v>33</v>
      </c>
      <c r="W294">
        <v>270</v>
      </c>
      <c r="X294">
        <v>2672</v>
      </c>
      <c r="Y294">
        <v>736159</v>
      </c>
      <c r="Z294">
        <v>2</v>
      </c>
      <c r="AA294">
        <v>304</v>
      </c>
      <c r="AB294">
        <v>2690</v>
      </c>
      <c r="AC294">
        <v>818310</v>
      </c>
      <c r="AP294">
        <v>7</v>
      </c>
      <c r="AQ294">
        <v>652</v>
      </c>
      <c r="AR294">
        <v>2549</v>
      </c>
      <c r="AS294">
        <v>1665477</v>
      </c>
    </row>
    <row r="295" spans="1:45" ht="15" x14ac:dyDescent="0.2">
      <c r="A295" s="79">
        <v>40749</v>
      </c>
      <c r="B295">
        <v>14</v>
      </c>
      <c r="C295">
        <v>112</v>
      </c>
      <c r="D295">
        <v>2470</v>
      </c>
      <c r="E295">
        <v>269506</v>
      </c>
      <c r="F295">
        <v>10</v>
      </c>
      <c r="G295">
        <v>137</v>
      </c>
      <c r="H295">
        <v>2665</v>
      </c>
      <c r="I295">
        <v>367193</v>
      </c>
      <c r="J295">
        <v>32</v>
      </c>
      <c r="K295">
        <v>160</v>
      </c>
      <c r="L295">
        <v>2882</v>
      </c>
      <c r="M295">
        <v>469637</v>
      </c>
      <c r="N295">
        <v>23</v>
      </c>
      <c r="O295">
        <v>206</v>
      </c>
      <c r="P295">
        <v>2581</v>
      </c>
      <c r="Q295">
        <v>568152</v>
      </c>
      <c r="R295">
        <v>3</v>
      </c>
      <c r="S295">
        <v>241</v>
      </c>
      <c r="T295">
        <v>2685</v>
      </c>
      <c r="U295">
        <v>642173</v>
      </c>
      <c r="V295">
        <v>2</v>
      </c>
      <c r="W295">
        <v>253</v>
      </c>
      <c r="X295">
        <v>2650</v>
      </c>
      <c r="Y295">
        <v>670600</v>
      </c>
      <c r="Z295">
        <v>2</v>
      </c>
      <c r="AA295">
        <v>292</v>
      </c>
      <c r="AB295">
        <v>2640</v>
      </c>
      <c r="AC295">
        <v>769560</v>
      </c>
    </row>
    <row r="296" spans="1:45" ht="15" x14ac:dyDescent="0.2">
      <c r="A296" s="79">
        <v>40750</v>
      </c>
      <c r="B296">
        <v>23</v>
      </c>
      <c r="C296">
        <v>116</v>
      </c>
      <c r="D296">
        <v>2775</v>
      </c>
      <c r="E296">
        <v>328028</v>
      </c>
      <c r="F296">
        <v>43</v>
      </c>
      <c r="G296">
        <v>136</v>
      </c>
      <c r="H296">
        <v>2906</v>
      </c>
      <c r="I296">
        <v>389794</v>
      </c>
      <c r="J296">
        <v>144</v>
      </c>
      <c r="K296">
        <v>164</v>
      </c>
      <c r="L296">
        <v>2868</v>
      </c>
      <c r="M296">
        <v>474467</v>
      </c>
      <c r="N296">
        <v>127</v>
      </c>
      <c r="O296">
        <v>199</v>
      </c>
      <c r="P296">
        <v>2798</v>
      </c>
      <c r="Q296">
        <v>578132</v>
      </c>
      <c r="R296">
        <v>5</v>
      </c>
      <c r="S296">
        <v>233</v>
      </c>
      <c r="T296">
        <v>2730</v>
      </c>
      <c r="U296">
        <v>642564</v>
      </c>
      <c r="V296">
        <v>5</v>
      </c>
      <c r="W296">
        <v>271</v>
      </c>
      <c r="X296">
        <v>2625</v>
      </c>
      <c r="Y296">
        <v>724050</v>
      </c>
      <c r="Z296">
        <v>9</v>
      </c>
      <c r="AA296">
        <v>285</v>
      </c>
      <c r="AB296">
        <v>2650</v>
      </c>
      <c r="AC296">
        <v>788322</v>
      </c>
      <c r="AH296">
        <v>3</v>
      </c>
      <c r="AI296">
        <v>380</v>
      </c>
      <c r="AJ296">
        <v>2673</v>
      </c>
      <c r="AK296">
        <v>1016427</v>
      </c>
      <c r="AP296">
        <v>14</v>
      </c>
      <c r="AQ296">
        <v>612</v>
      </c>
      <c r="AR296">
        <v>2449</v>
      </c>
      <c r="AS296">
        <v>1499657</v>
      </c>
    </row>
    <row r="297" spans="1:45" ht="15" x14ac:dyDescent="0.2">
      <c r="A297" s="79">
        <v>40756</v>
      </c>
    </row>
    <row r="298" spans="1:45" ht="15" x14ac:dyDescent="0.2">
      <c r="A298" s="79">
        <v>40757</v>
      </c>
      <c r="B298">
        <v>94</v>
      </c>
      <c r="C298">
        <v>112</v>
      </c>
      <c r="D298">
        <v>2682</v>
      </c>
      <c r="E298">
        <v>299840</v>
      </c>
      <c r="F298">
        <v>28</v>
      </c>
      <c r="G298">
        <v>137</v>
      </c>
      <c r="H298">
        <v>2714</v>
      </c>
      <c r="I298">
        <v>371268</v>
      </c>
      <c r="J298">
        <v>46</v>
      </c>
      <c r="K298">
        <v>158</v>
      </c>
      <c r="L298">
        <v>2755</v>
      </c>
      <c r="M298">
        <v>445383</v>
      </c>
      <c r="N298">
        <v>46</v>
      </c>
      <c r="O298">
        <v>196</v>
      </c>
      <c r="P298">
        <v>2750</v>
      </c>
      <c r="Q298">
        <v>544665</v>
      </c>
      <c r="R298">
        <v>15</v>
      </c>
      <c r="S298">
        <v>234</v>
      </c>
      <c r="T298">
        <v>2715</v>
      </c>
      <c r="U298">
        <v>619148</v>
      </c>
      <c r="V298">
        <v>7</v>
      </c>
      <c r="W298">
        <v>264</v>
      </c>
      <c r="X298">
        <v>2540</v>
      </c>
      <c r="Y298">
        <v>668726</v>
      </c>
      <c r="Z298">
        <v>8</v>
      </c>
      <c r="AA298">
        <v>307</v>
      </c>
      <c r="AB298">
        <v>2375</v>
      </c>
      <c r="AC298">
        <v>759438</v>
      </c>
      <c r="AH298">
        <v>2</v>
      </c>
      <c r="AI298">
        <v>395</v>
      </c>
      <c r="AJ298">
        <v>2200</v>
      </c>
      <c r="AK298">
        <v>869000</v>
      </c>
      <c r="AP298">
        <v>10</v>
      </c>
      <c r="AQ298">
        <v>513</v>
      </c>
      <c r="AR298">
        <v>2360</v>
      </c>
      <c r="AS298">
        <v>1211522</v>
      </c>
    </row>
    <row r="299" spans="1:45" ht="15" x14ac:dyDescent="0.2">
      <c r="A299" s="79">
        <v>40763</v>
      </c>
      <c r="B299">
        <v>57</v>
      </c>
      <c r="C299">
        <v>114</v>
      </c>
      <c r="D299">
        <v>2621</v>
      </c>
      <c r="E299">
        <v>313081</v>
      </c>
      <c r="F299">
        <v>50</v>
      </c>
      <c r="G299">
        <v>142</v>
      </c>
      <c r="H299">
        <v>2742</v>
      </c>
      <c r="I299">
        <v>400811</v>
      </c>
      <c r="J299">
        <v>58</v>
      </c>
      <c r="K299">
        <v>164</v>
      </c>
      <c r="L299">
        <v>2630</v>
      </c>
      <c r="M299">
        <v>447329</v>
      </c>
      <c r="N299">
        <v>65</v>
      </c>
      <c r="O299">
        <v>194</v>
      </c>
      <c r="P299">
        <v>2569</v>
      </c>
      <c r="Q299">
        <v>526703</v>
      </c>
      <c r="R299">
        <v>68</v>
      </c>
      <c r="S299">
        <v>230</v>
      </c>
      <c r="T299">
        <v>2658</v>
      </c>
      <c r="U299">
        <v>629883</v>
      </c>
      <c r="V299">
        <v>4</v>
      </c>
      <c r="W299">
        <v>253</v>
      </c>
      <c r="X299">
        <v>2680</v>
      </c>
      <c r="Y299">
        <v>678040</v>
      </c>
      <c r="Z299">
        <v>2</v>
      </c>
      <c r="AA299">
        <v>302</v>
      </c>
      <c r="AB299">
        <v>2520</v>
      </c>
      <c r="AC299">
        <v>764160</v>
      </c>
      <c r="AD299">
        <v>4</v>
      </c>
      <c r="AE299">
        <v>341</v>
      </c>
      <c r="AF299">
        <v>2410</v>
      </c>
      <c r="AG299">
        <v>844602</v>
      </c>
      <c r="AH299">
        <v>1</v>
      </c>
      <c r="AI299">
        <v>371</v>
      </c>
      <c r="AJ299">
        <v>2200</v>
      </c>
      <c r="AK299">
        <v>816200</v>
      </c>
      <c r="AP299">
        <v>16</v>
      </c>
      <c r="AQ299">
        <v>539</v>
      </c>
      <c r="AR299">
        <v>2412</v>
      </c>
      <c r="AS299">
        <v>1299800</v>
      </c>
    </row>
    <row r="300" spans="1:45" ht="15" x14ac:dyDescent="0.2">
      <c r="A300" s="79">
        <v>40764</v>
      </c>
      <c r="B300">
        <v>26</v>
      </c>
      <c r="C300">
        <v>113</v>
      </c>
      <c r="D300">
        <v>2608</v>
      </c>
      <c r="E300">
        <v>298796</v>
      </c>
      <c r="F300">
        <v>27</v>
      </c>
      <c r="G300">
        <v>136</v>
      </c>
      <c r="H300">
        <v>2883</v>
      </c>
      <c r="I300">
        <v>395326</v>
      </c>
      <c r="J300">
        <v>40</v>
      </c>
      <c r="K300">
        <v>159</v>
      </c>
      <c r="L300">
        <v>2775</v>
      </c>
      <c r="M300">
        <v>446635</v>
      </c>
      <c r="N300">
        <v>45</v>
      </c>
      <c r="O300">
        <v>193</v>
      </c>
      <c r="P300">
        <v>2777</v>
      </c>
      <c r="Q300">
        <v>554464</v>
      </c>
      <c r="R300">
        <v>4</v>
      </c>
      <c r="S300">
        <v>234</v>
      </c>
      <c r="T300">
        <v>2710</v>
      </c>
      <c r="U300">
        <v>634775</v>
      </c>
      <c r="Z300">
        <v>39</v>
      </c>
      <c r="AA300">
        <v>293</v>
      </c>
      <c r="AB300">
        <v>2770</v>
      </c>
      <c r="AC300">
        <v>812359</v>
      </c>
      <c r="AP300">
        <v>7</v>
      </c>
      <c r="AQ300">
        <v>529</v>
      </c>
      <c r="AR300">
        <v>2436</v>
      </c>
      <c r="AS300">
        <v>1292696</v>
      </c>
    </row>
    <row r="301" spans="1:45" ht="15" x14ac:dyDescent="0.2">
      <c r="A301" s="81">
        <v>40770</v>
      </c>
      <c r="B301">
        <v>37</v>
      </c>
      <c r="C301">
        <v>112</v>
      </c>
      <c r="D301">
        <v>2767</v>
      </c>
      <c r="E301">
        <v>313244</v>
      </c>
      <c r="F301">
        <v>61</v>
      </c>
      <c r="G301">
        <v>137</v>
      </c>
      <c r="H301">
        <v>2744</v>
      </c>
      <c r="I301">
        <v>383105</v>
      </c>
      <c r="J301">
        <v>239</v>
      </c>
      <c r="K301">
        <v>161</v>
      </c>
      <c r="L301">
        <v>2688</v>
      </c>
      <c r="M301">
        <v>456024</v>
      </c>
      <c r="N301">
        <v>92</v>
      </c>
      <c r="O301">
        <v>204</v>
      </c>
      <c r="P301">
        <v>2635</v>
      </c>
      <c r="Q301">
        <v>563990</v>
      </c>
      <c r="R301">
        <v>15</v>
      </c>
      <c r="S301">
        <v>230</v>
      </c>
      <c r="T301">
        <v>2657</v>
      </c>
      <c r="U301">
        <v>603662</v>
      </c>
      <c r="V301">
        <v>8</v>
      </c>
      <c r="W301">
        <v>263</v>
      </c>
      <c r="X301">
        <v>2500</v>
      </c>
      <c r="Y301">
        <v>657500</v>
      </c>
      <c r="Z301">
        <v>10</v>
      </c>
      <c r="AA301">
        <v>288</v>
      </c>
      <c r="AB301">
        <v>2494</v>
      </c>
      <c r="AC301">
        <v>701857</v>
      </c>
      <c r="AD301">
        <v>1</v>
      </c>
      <c r="AE301">
        <v>329</v>
      </c>
      <c r="AF301">
        <v>2080</v>
      </c>
      <c r="AG301">
        <v>684320</v>
      </c>
      <c r="AH301">
        <v>6</v>
      </c>
      <c r="AI301">
        <v>380</v>
      </c>
      <c r="AJ301">
        <v>2427</v>
      </c>
      <c r="AK301">
        <v>878277</v>
      </c>
      <c r="AP301">
        <v>17</v>
      </c>
      <c r="AQ301">
        <v>480</v>
      </c>
      <c r="AR301">
        <v>2469</v>
      </c>
      <c r="AS301">
        <v>1182684</v>
      </c>
    </row>
    <row r="302" spans="1:45" ht="15" x14ac:dyDescent="0.2">
      <c r="A302" s="79">
        <v>40771</v>
      </c>
      <c r="B302">
        <v>15</v>
      </c>
      <c r="C302">
        <v>120</v>
      </c>
      <c r="D302">
        <v>2712</v>
      </c>
      <c r="E302">
        <v>330110</v>
      </c>
      <c r="F302">
        <v>37</v>
      </c>
      <c r="G302">
        <v>133</v>
      </c>
      <c r="H302">
        <v>2770</v>
      </c>
      <c r="I302">
        <v>381361</v>
      </c>
      <c r="J302">
        <v>38</v>
      </c>
      <c r="K302">
        <v>158</v>
      </c>
      <c r="L302">
        <v>2780</v>
      </c>
      <c r="M302">
        <v>452362</v>
      </c>
      <c r="N302">
        <v>43</v>
      </c>
      <c r="O302">
        <v>191</v>
      </c>
      <c r="P302">
        <v>2772</v>
      </c>
      <c r="Q302">
        <v>539744</v>
      </c>
      <c r="R302">
        <v>22</v>
      </c>
      <c r="S302">
        <v>236</v>
      </c>
      <c r="T302">
        <v>2607</v>
      </c>
      <c r="U302">
        <v>628912</v>
      </c>
      <c r="Z302">
        <v>6</v>
      </c>
      <c r="AA302">
        <v>284</v>
      </c>
      <c r="AB302">
        <v>2680</v>
      </c>
      <c r="AC302">
        <v>761567</v>
      </c>
      <c r="AP302">
        <v>3</v>
      </c>
      <c r="AQ302">
        <v>522</v>
      </c>
      <c r="AR302">
        <v>2517</v>
      </c>
      <c r="AS302">
        <v>1318817</v>
      </c>
    </row>
    <row r="303" spans="1:45" ht="15" x14ac:dyDescent="0.2">
      <c r="A303" s="79">
        <v>40777</v>
      </c>
      <c r="B303">
        <v>7</v>
      </c>
      <c r="C303">
        <v>119</v>
      </c>
      <c r="D303">
        <v>2605</v>
      </c>
      <c r="E303">
        <v>315094</v>
      </c>
      <c r="F303">
        <v>16</v>
      </c>
      <c r="G303">
        <v>138</v>
      </c>
      <c r="H303">
        <v>2424</v>
      </c>
      <c r="I303">
        <v>330249</v>
      </c>
      <c r="J303">
        <v>73</v>
      </c>
      <c r="K303">
        <v>161</v>
      </c>
      <c r="L303">
        <v>2621</v>
      </c>
      <c r="M303">
        <v>438401</v>
      </c>
      <c r="N303">
        <v>67</v>
      </c>
      <c r="O303">
        <v>197</v>
      </c>
      <c r="P303">
        <v>2599</v>
      </c>
      <c r="Q303">
        <v>512391</v>
      </c>
      <c r="R303">
        <v>18</v>
      </c>
      <c r="S303">
        <v>223</v>
      </c>
      <c r="T303">
        <v>2540</v>
      </c>
      <c r="U303">
        <v>565997</v>
      </c>
      <c r="V303">
        <v>4</v>
      </c>
      <c r="W303">
        <v>256</v>
      </c>
      <c r="X303">
        <v>2617</v>
      </c>
      <c r="Y303">
        <v>675375</v>
      </c>
      <c r="Z303">
        <v>20</v>
      </c>
      <c r="AA303">
        <v>280</v>
      </c>
      <c r="AB303">
        <v>2480</v>
      </c>
      <c r="AC303">
        <v>695516</v>
      </c>
      <c r="AP303">
        <v>3</v>
      </c>
      <c r="AQ303">
        <v>558</v>
      </c>
      <c r="AR303">
        <v>2500</v>
      </c>
      <c r="AS303">
        <v>1094300</v>
      </c>
    </row>
    <row r="304" spans="1:45" ht="15" x14ac:dyDescent="0.2">
      <c r="A304" s="79">
        <v>40778</v>
      </c>
      <c r="B304">
        <v>26</v>
      </c>
      <c r="C304">
        <v>114</v>
      </c>
      <c r="D304">
        <v>2694</v>
      </c>
      <c r="E304">
        <v>317625</v>
      </c>
      <c r="F304">
        <v>60</v>
      </c>
      <c r="G304">
        <v>142</v>
      </c>
      <c r="H304">
        <v>2839</v>
      </c>
      <c r="I304">
        <v>407439</v>
      </c>
      <c r="J304">
        <v>138</v>
      </c>
      <c r="K304">
        <v>163</v>
      </c>
      <c r="L304">
        <v>2800</v>
      </c>
      <c r="M304">
        <v>465866</v>
      </c>
      <c r="N304">
        <v>86</v>
      </c>
      <c r="O304">
        <v>201</v>
      </c>
      <c r="P304">
        <v>2801</v>
      </c>
      <c r="Q304">
        <v>568255</v>
      </c>
      <c r="R304">
        <v>22</v>
      </c>
      <c r="S304">
        <v>230</v>
      </c>
      <c r="T304">
        <v>2664</v>
      </c>
      <c r="U304">
        <v>617779</v>
      </c>
      <c r="V304">
        <v>23</v>
      </c>
      <c r="W304">
        <v>258</v>
      </c>
      <c r="X304">
        <v>2690</v>
      </c>
      <c r="Y304">
        <v>696856</v>
      </c>
      <c r="Z304">
        <v>1</v>
      </c>
      <c r="AA304">
        <v>295</v>
      </c>
      <c r="AB304">
        <v>2500</v>
      </c>
      <c r="AC304">
        <v>737500</v>
      </c>
      <c r="AH304">
        <v>1</v>
      </c>
      <c r="AI304">
        <v>398</v>
      </c>
      <c r="AJ304">
        <v>2300</v>
      </c>
      <c r="AK304">
        <v>915400</v>
      </c>
      <c r="AP304">
        <v>13</v>
      </c>
      <c r="AQ304">
        <v>532</v>
      </c>
      <c r="AR304">
        <v>2529</v>
      </c>
      <c r="AS304">
        <v>1345697</v>
      </c>
    </row>
    <row r="305" spans="1:45" ht="15" x14ac:dyDescent="0.2">
      <c r="A305" s="79">
        <v>40784</v>
      </c>
      <c r="B305">
        <v>29</v>
      </c>
      <c r="C305">
        <v>118</v>
      </c>
      <c r="D305">
        <v>2597</v>
      </c>
      <c r="E305">
        <v>309168</v>
      </c>
      <c r="F305">
        <v>41</v>
      </c>
      <c r="G305">
        <v>136</v>
      </c>
      <c r="H305">
        <v>2696</v>
      </c>
      <c r="I305">
        <v>372757</v>
      </c>
      <c r="J305">
        <v>45</v>
      </c>
      <c r="K305">
        <v>158</v>
      </c>
      <c r="L305">
        <v>2669</v>
      </c>
      <c r="M305">
        <v>428704</v>
      </c>
      <c r="N305">
        <v>79</v>
      </c>
      <c r="O305">
        <v>204</v>
      </c>
      <c r="P305">
        <v>2644</v>
      </c>
      <c r="Q305">
        <v>547200</v>
      </c>
      <c r="R305">
        <v>8</v>
      </c>
      <c r="S305">
        <v>232</v>
      </c>
      <c r="T305">
        <v>2540</v>
      </c>
      <c r="U305">
        <v>604475</v>
      </c>
      <c r="V305">
        <v>5</v>
      </c>
      <c r="W305">
        <v>253</v>
      </c>
      <c r="X305">
        <v>2800</v>
      </c>
      <c r="Y305">
        <v>707840</v>
      </c>
      <c r="Z305">
        <v>4</v>
      </c>
      <c r="AA305">
        <v>300</v>
      </c>
      <c r="AB305">
        <v>2758</v>
      </c>
      <c r="AC305">
        <v>826730</v>
      </c>
      <c r="AD305">
        <v>1</v>
      </c>
      <c r="AE305">
        <v>335</v>
      </c>
      <c r="AF305">
        <v>2660</v>
      </c>
      <c r="AG305">
        <v>891100</v>
      </c>
      <c r="AH305">
        <v>1</v>
      </c>
      <c r="AI305">
        <v>393</v>
      </c>
      <c r="AJ305">
        <v>2420</v>
      </c>
      <c r="AK305">
        <v>951060</v>
      </c>
      <c r="AP305">
        <v>16</v>
      </c>
      <c r="AQ305">
        <v>559</v>
      </c>
      <c r="AR305">
        <v>2454</v>
      </c>
      <c r="AS305">
        <v>1367966</v>
      </c>
    </row>
    <row r="306" spans="1:45" ht="15" x14ac:dyDescent="0.2">
      <c r="A306" s="79">
        <v>40785</v>
      </c>
      <c r="B306">
        <v>24</v>
      </c>
      <c r="C306">
        <v>117</v>
      </c>
      <c r="D306">
        <v>2738</v>
      </c>
      <c r="E306">
        <v>318538</v>
      </c>
      <c r="F306">
        <v>87</v>
      </c>
      <c r="G306">
        <v>143</v>
      </c>
      <c r="H306">
        <v>2775</v>
      </c>
      <c r="I306">
        <v>390749</v>
      </c>
      <c r="J306">
        <v>58</v>
      </c>
      <c r="K306">
        <v>161</v>
      </c>
      <c r="L306">
        <v>2781</v>
      </c>
      <c r="M306">
        <v>446700</v>
      </c>
      <c r="N306">
        <v>51</v>
      </c>
      <c r="O306">
        <v>196</v>
      </c>
      <c r="P306">
        <v>2736</v>
      </c>
      <c r="Q306">
        <v>544991</v>
      </c>
      <c r="R306">
        <v>19</v>
      </c>
      <c r="S306">
        <v>247</v>
      </c>
      <c r="T306">
        <v>2608</v>
      </c>
      <c r="U306">
        <v>652546</v>
      </c>
      <c r="V306">
        <v>31</v>
      </c>
      <c r="W306">
        <v>255</v>
      </c>
      <c r="X306">
        <v>2687</v>
      </c>
      <c r="Y306">
        <v>700715</v>
      </c>
      <c r="Z306">
        <v>1</v>
      </c>
      <c r="AA306">
        <v>289</v>
      </c>
      <c r="AB306">
        <v>2500</v>
      </c>
      <c r="AC306">
        <v>722500</v>
      </c>
      <c r="AH306">
        <v>1</v>
      </c>
      <c r="AI306">
        <v>363</v>
      </c>
      <c r="AJ306">
        <v>2640</v>
      </c>
      <c r="AK306">
        <v>958320</v>
      </c>
    </row>
    <row r="308" spans="1:45" ht="15" x14ac:dyDescent="0.2">
      <c r="A308" s="79">
        <v>40791</v>
      </c>
      <c r="B308">
        <v>17</v>
      </c>
      <c r="C308">
        <v>112</v>
      </c>
      <c r="D308">
        <v>2708</v>
      </c>
      <c r="E308">
        <v>311659</v>
      </c>
      <c r="F308">
        <v>52</v>
      </c>
      <c r="G308">
        <v>141</v>
      </c>
      <c r="H308">
        <v>2752</v>
      </c>
      <c r="I308">
        <v>390728</v>
      </c>
      <c r="J308">
        <v>78</v>
      </c>
      <c r="K308">
        <v>159</v>
      </c>
      <c r="L308">
        <v>2708</v>
      </c>
      <c r="M308">
        <v>433264</v>
      </c>
      <c r="N308">
        <v>108</v>
      </c>
      <c r="O308">
        <v>195</v>
      </c>
      <c r="P308">
        <v>2685</v>
      </c>
      <c r="Q308">
        <v>537165</v>
      </c>
      <c r="R308">
        <v>38</v>
      </c>
      <c r="S308">
        <v>234</v>
      </c>
      <c r="T308">
        <v>2600</v>
      </c>
      <c r="U308">
        <v>604634</v>
      </c>
      <c r="V308">
        <v>3</v>
      </c>
      <c r="W308">
        <v>252</v>
      </c>
      <c r="X308">
        <v>2720</v>
      </c>
      <c r="Y308">
        <v>686347</v>
      </c>
      <c r="Z308">
        <v>6</v>
      </c>
      <c r="AA308">
        <v>307</v>
      </c>
      <c r="AB308">
        <v>2500</v>
      </c>
      <c r="AC308">
        <v>757200</v>
      </c>
      <c r="AD308">
        <v>8</v>
      </c>
      <c r="AE308">
        <v>338</v>
      </c>
      <c r="AF308">
        <v>2467</v>
      </c>
      <c r="AG308">
        <v>849210</v>
      </c>
      <c r="AH308">
        <v>1</v>
      </c>
      <c r="AI308">
        <v>389</v>
      </c>
      <c r="AJ308">
        <v>2480</v>
      </c>
      <c r="AK308">
        <v>964720</v>
      </c>
      <c r="AP308">
        <v>4</v>
      </c>
      <c r="AQ308">
        <v>563</v>
      </c>
      <c r="AR308">
        <v>2388</v>
      </c>
      <c r="AS308">
        <v>1355412</v>
      </c>
    </row>
    <row r="309" spans="1:45" ht="15" x14ac:dyDescent="0.2">
      <c r="A309" s="79">
        <v>40792</v>
      </c>
      <c r="B309">
        <v>14</v>
      </c>
      <c r="C309">
        <v>117</v>
      </c>
      <c r="D309">
        <v>2767</v>
      </c>
      <c r="E309">
        <v>336714</v>
      </c>
      <c r="F309">
        <v>24</v>
      </c>
      <c r="G309">
        <v>142</v>
      </c>
      <c r="H309">
        <v>2736</v>
      </c>
      <c r="I309">
        <v>389369</v>
      </c>
      <c r="J309">
        <v>53</v>
      </c>
      <c r="K309">
        <v>160</v>
      </c>
      <c r="L309">
        <v>2788</v>
      </c>
      <c r="M309">
        <v>454260</v>
      </c>
      <c r="N309">
        <v>99</v>
      </c>
      <c r="O309">
        <v>197</v>
      </c>
      <c r="P309">
        <v>2727</v>
      </c>
      <c r="Q309">
        <v>543921</v>
      </c>
      <c r="R309">
        <v>27</v>
      </c>
      <c r="S309">
        <v>244</v>
      </c>
      <c r="T309">
        <v>2740</v>
      </c>
      <c r="U309">
        <v>666822</v>
      </c>
      <c r="V309">
        <v>1</v>
      </c>
      <c r="W309">
        <v>254</v>
      </c>
      <c r="X309">
        <v>2560</v>
      </c>
      <c r="Y309">
        <v>650240</v>
      </c>
      <c r="AD309">
        <v>1</v>
      </c>
      <c r="AE309">
        <v>326</v>
      </c>
      <c r="AF309">
        <v>2560</v>
      </c>
      <c r="AG309">
        <v>834560</v>
      </c>
      <c r="AP309">
        <v>1</v>
      </c>
      <c r="AQ309">
        <v>727</v>
      </c>
      <c r="AR309">
        <v>2580</v>
      </c>
      <c r="AS309">
        <v>1875660</v>
      </c>
    </row>
    <row r="310" spans="1:45" ht="15" x14ac:dyDescent="0.2">
      <c r="A310" s="79">
        <v>40798</v>
      </c>
      <c r="B310">
        <v>72</v>
      </c>
      <c r="C310">
        <v>133</v>
      </c>
      <c r="D310">
        <v>2698</v>
      </c>
      <c r="E310">
        <v>339034</v>
      </c>
      <c r="F310">
        <v>7</v>
      </c>
      <c r="G310">
        <v>145</v>
      </c>
      <c r="H310">
        <v>2850</v>
      </c>
      <c r="I310">
        <v>414471</v>
      </c>
      <c r="J310">
        <v>110</v>
      </c>
      <c r="K310">
        <v>166</v>
      </c>
      <c r="L310">
        <v>2708</v>
      </c>
      <c r="M310">
        <v>457405</v>
      </c>
      <c r="N310">
        <v>37</v>
      </c>
      <c r="O310">
        <v>198</v>
      </c>
      <c r="P310">
        <v>2730</v>
      </c>
      <c r="Q310">
        <v>538969</v>
      </c>
      <c r="R310">
        <v>18</v>
      </c>
      <c r="S310">
        <v>229</v>
      </c>
      <c r="T310">
        <v>2640</v>
      </c>
      <c r="U310">
        <v>598537</v>
      </c>
      <c r="V310">
        <v>18</v>
      </c>
      <c r="W310">
        <v>270</v>
      </c>
      <c r="X310">
        <v>2465</v>
      </c>
      <c r="Y310">
        <v>685433</v>
      </c>
      <c r="Z310">
        <v>12</v>
      </c>
      <c r="AA310">
        <v>301</v>
      </c>
      <c r="AB310">
        <v>2403</v>
      </c>
      <c r="AC310">
        <v>712401</v>
      </c>
      <c r="AP310">
        <v>9</v>
      </c>
      <c r="AQ310">
        <v>566</v>
      </c>
      <c r="AR310">
        <v>2361</v>
      </c>
      <c r="AS310">
        <v>1340412</v>
      </c>
    </row>
    <row r="311" spans="1:45" ht="15" x14ac:dyDescent="0.2">
      <c r="A311" s="79">
        <v>40799</v>
      </c>
      <c r="B311">
        <v>12</v>
      </c>
      <c r="C311">
        <v>117</v>
      </c>
      <c r="D311">
        <v>2688</v>
      </c>
      <c r="E311">
        <v>303054</v>
      </c>
      <c r="F311">
        <v>43</v>
      </c>
      <c r="G311">
        <v>140</v>
      </c>
      <c r="H311">
        <v>2758</v>
      </c>
      <c r="I311">
        <v>381153</v>
      </c>
      <c r="J311">
        <v>96</v>
      </c>
      <c r="K311">
        <v>163</v>
      </c>
      <c r="L311">
        <v>2788</v>
      </c>
      <c r="M311">
        <v>452196</v>
      </c>
      <c r="N311">
        <v>83</v>
      </c>
      <c r="O311">
        <v>202</v>
      </c>
      <c r="P311">
        <v>2742</v>
      </c>
      <c r="Q311">
        <v>561402</v>
      </c>
      <c r="R311">
        <v>14</v>
      </c>
      <c r="S311">
        <v>231</v>
      </c>
      <c r="T311">
        <v>2740</v>
      </c>
      <c r="U311">
        <v>632997</v>
      </c>
      <c r="V311">
        <v>37</v>
      </c>
      <c r="W311">
        <v>268</v>
      </c>
      <c r="X311">
        <v>2710</v>
      </c>
      <c r="Y311">
        <v>726524</v>
      </c>
      <c r="AD311">
        <v>1</v>
      </c>
      <c r="AE311">
        <v>356</v>
      </c>
      <c r="AF311">
        <v>2540</v>
      </c>
      <c r="AG311">
        <v>904240</v>
      </c>
      <c r="AH311">
        <v>1</v>
      </c>
      <c r="AI311">
        <v>381</v>
      </c>
      <c r="AJ311">
        <v>2580</v>
      </c>
      <c r="AK311">
        <v>982980</v>
      </c>
      <c r="AP311">
        <v>15</v>
      </c>
      <c r="AQ311">
        <v>597</v>
      </c>
      <c r="AR311">
        <v>2384</v>
      </c>
      <c r="AS311">
        <v>1426932</v>
      </c>
    </row>
    <row r="312" spans="1:45" ht="15" x14ac:dyDescent="0.2">
      <c r="A312" s="81">
        <v>40805</v>
      </c>
      <c r="B312">
        <v>7</v>
      </c>
      <c r="C312">
        <v>104</v>
      </c>
      <c r="D312">
        <v>2380</v>
      </c>
      <c r="E312">
        <v>249586</v>
      </c>
      <c r="F312">
        <v>62</v>
      </c>
      <c r="G312">
        <v>144</v>
      </c>
      <c r="H312">
        <v>2890</v>
      </c>
      <c r="I312">
        <v>428338</v>
      </c>
      <c r="J312">
        <v>73</v>
      </c>
      <c r="K312">
        <v>163</v>
      </c>
      <c r="L312">
        <v>2696</v>
      </c>
      <c r="M312">
        <v>458792</v>
      </c>
      <c r="N312">
        <v>26</v>
      </c>
      <c r="O312">
        <v>202</v>
      </c>
      <c r="P312">
        <v>2564</v>
      </c>
      <c r="Q312">
        <v>528766</v>
      </c>
      <c r="R312">
        <v>6</v>
      </c>
      <c r="S312">
        <v>236</v>
      </c>
      <c r="T312">
        <v>2762</v>
      </c>
      <c r="U312">
        <v>649742</v>
      </c>
      <c r="V312">
        <v>9</v>
      </c>
      <c r="W312">
        <v>278</v>
      </c>
      <c r="X312">
        <v>2400</v>
      </c>
      <c r="Y312">
        <v>667200</v>
      </c>
      <c r="Z312">
        <v>43</v>
      </c>
      <c r="AA312">
        <v>294</v>
      </c>
      <c r="AB312">
        <v>2576</v>
      </c>
      <c r="AC312">
        <v>798232</v>
      </c>
      <c r="AD312">
        <v>7</v>
      </c>
      <c r="AE312">
        <v>333</v>
      </c>
      <c r="AF312">
        <v>2350</v>
      </c>
      <c r="AG312">
        <v>817157</v>
      </c>
      <c r="AH312">
        <v>1</v>
      </c>
      <c r="AI312">
        <v>392</v>
      </c>
      <c r="AJ312">
        <v>2450</v>
      </c>
      <c r="AK312">
        <v>960400</v>
      </c>
      <c r="AP312">
        <v>6</v>
      </c>
      <c r="AQ312">
        <v>504</v>
      </c>
      <c r="AR312">
        <v>2427</v>
      </c>
      <c r="AS312">
        <v>1217787</v>
      </c>
    </row>
    <row r="313" spans="1:45" ht="15" x14ac:dyDescent="0.2">
      <c r="A313" s="79">
        <v>40806</v>
      </c>
      <c r="B313">
        <v>35</v>
      </c>
      <c r="C313">
        <v>122</v>
      </c>
      <c r="D313">
        <v>2758</v>
      </c>
      <c r="E313">
        <v>334456</v>
      </c>
      <c r="F313">
        <v>29</v>
      </c>
      <c r="G313">
        <v>142</v>
      </c>
      <c r="H313">
        <v>2788</v>
      </c>
      <c r="I313">
        <v>397531</v>
      </c>
      <c r="J313">
        <v>56</v>
      </c>
      <c r="K313">
        <v>166</v>
      </c>
      <c r="L313">
        <v>2762</v>
      </c>
      <c r="M313">
        <v>451172</v>
      </c>
      <c r="N313">
        <v>55</v>
      </c>
      <c r="O313">
        <v>201</v>
      </c>
      <c r="P313">
        <v>2760</v>
      </c>
      <c r="Q313">
        <v>551737</v>
      </c>
      <c r="R313">
        <v>10</v>
      </c>
      <c r="S313">
        <v>226</v>
      </c>
      <c r="T313">
        <v>2603</v>
      </c>
      <c r="U313">
        <v>584452</v>
      </c>
      <c r="V313">
        <v>6</v>
      </c>
      <c r="W313">
        <v>278</v>
      </c>
      <c r="X313">
        <v>2520</v>
      </c>
      <c r="Y313">
        <v>699720</v>
      </c>
    </row>
    <row r="314" spans="1:45" ht="15" x14ac:dyDescent="0.2">
      <c r="A314" s="79">
        <v>40812</v>
      </c>
      <c r="B314">
        <v>52</v>
      </c>
      <c r="C314">
        <v>117</v>
      </c>
      <c r="D314">
        <v>2293</v>
      </c>
      <c r="E314">
        <v>286188</v>
      </c>
      <c r="F314">
        <v>60</v>
      </c>
      <c r="G314">
        <v>143</v>
      </c>
      <c r="H314">
        <v>2690</v>
      </c>
      <c r="I314">
        <v>405637</v>
      </c>
      <c r="J314">
        <v>138</v>
      </c>
      <c r="K314">
        <v>159</v>
      </c>
      <c r="L314">
        <v>2699</v>
      </c>
      <c r="M314">
        <v>442333</v>
      </c>
      <c r="N314">
        <v>68</v>
      </c>
      <c r="O314">
        <v>197</v>
      </c>
      <c r="P314">
        <v>2621</v>
      </c>
      <c r="Q314">
        <v>541048</v>
      </c>
      <c r="R314">
        <v>16</v>
      </c>
      <c r="S314">
        <v>233</v>
      </c>
      <c r="T314">
        <v>2570</v>
      </c>
      <c r="U314">
        <v>600700</v>
      </c>
      <c r="V314">
        <v>1</v>
      </c>
      <c r="W314">
        <v>258</v>
      </c>
      <c r="X314">
        <v>2600</v>
      </c>
      <c r="Y314">
        <v>670800</v>
      </c>
      <c r="AH314">
        <v>1</v>
      </c>
      <c r="AI314">
        <v>397</v>
      </c>
      <c r="AJ314">
        <v>2380</v>
      </c>
      <c r="AK314">
        <v>944860</v>
      </c>
      <c r="AP314">
        <v>2</v>
      </c>
      <c r="AQ314">
        <v>458</v>
      </c>
      <c r="AR314">
        <v>3670</v>
      </c>
      <c r="AS314">
        <v>1666230</v>
      </c>
    </row>
    <row r="315" spans="1:45" ht="15" x14ac:dyDescent="0.2">
      <c r="A315" s="79">
        <v>40813</v>
      </c>
      <c r="B315">
        <v>58</v>
      </c>
      <c r="C315">
        <v>119</v>
      </c>
      <c r="D315">
        <v>2780</v>
      </c>
      <c r="E315">
        <v>339148</v>
      </c>
      <c r="F315">
        <v>50</v>
      </c>
      <c r="G315">
        <v>140</v>
      </c>
      <c r="H315">
        <v>2612</v>
      </c>
      <c r="I315">
        <v>368108</v>
      </c>
      <c r="J315">
        <v>86</v>
      </c>
      <c r="K315">
        <v>161</v>
      </c>
      <c r="L315">
        <v>2743</v>
      </c>
      <c r="M315">
        <v>445373</v>
      </c>
      <c r="N315">
        <v>59</v>
      </c>
      <c r="O315">
        <v>203</v>
      </c>
      <c r="P315">
        <v>2755</v>
      </c>
      <c r="Q315">
        <v>566044</v>
      </c>
      <c r="R315">
        <v>46</v>
      </c>
      <c r="S315">
        <v>242</v>
      </c>
      <c r="T315">
        <v>2673</v>
      </c>
      <c r="U315">
        <v>667577</v>
      </c>
      <c r="V315">
        <v>1</v>
      </c>
      <c r="W315">
        <v>276</v>
      </c>
      <c r="X315">
        <v>2600</v>
      </c>
      <c r="Y315">
        <v>717600</v>
      </c>
      <c r="Z315">
        <v>15</v>
      </c>
      <c r="AA315">
        <v>282</v>
      </c>
      <c r="AB315">
        <v>2540</v>
      </c>
      <c r="AC315">
        <v>715772</v>
      </c>
      <c r="AD315">
        <v>2</v>
      </c>
      <c r="AE315">
        <v>339</v>
      </c>
      <c r="AF315">
        <v>2470</v>
      </c>
      <c r="AG315">
        <v>837400</v>
      </c>
      <c r="AH315">
        <v>2</v>
      </c>
      <c r="AI315">
        <v>386</v>
      </c>
      <c r="AJ315">
        <v>2420</v>
      </c>
      <c r="AK315">
        <v>932820</v>
      </c>
      <c r="AP315">
        <v>9</v>
      </c>
      <c r="AQ315">
        <v>556</v>
      </c>
      <c r="AR315">
        <v>2368</v>
      </c>
      <c r="AS315">
        <v>1316447</v>
      </c>
    </row>
    <row r="316" spans="1:45" ht="15" x14ac:dyDescent="0.2">
      <c r="A316" s="79">
        <v>40819</v>
      </c>
      <c r="B316">
        <v>46</v>
      </c>
      <c r="C316">
        <v>108</v>
      </c>
      <c r="D316">
        <v>2680</v>
      </c>
      <c r="E316">
        <v>291130</v>
      </c>
      <c r="F316">
        <v>28</v>
      </c>
      <c r="G316">
        <v>136</v>
      </c>
      <c r="H316">
        <v>2471</v>
      </c>
      <c r="I316">
        <v>333169</v>
      </c>
      <c r="J316">
        <v>78</v>
      </c>
      <c r="K316">
        <v>162</v>
      </c>
      <c r="L316">
        <v>2648</v>
      </c>
      <c r="M316">
        <v>441269</v>
      </c>
      <c r="N316">
        <v>86</v>
      </c>
      <c r="O316">
        <v>201</v>
      </c>
      <c r="P316">
        <v>2670</v>
      </c>
      <c r="Q316">
        <v>544410</v>
      </c>
      <c r="R316">
        <v>24</v>
      </c>
      <c r="S316">
        <v>232</v>
      </c>
      <c r="T316">
        <v>2573</v>
      </c>
      <c r="U316">
        <v>611087</v>
      </c>
      <c r="V316">
        <v>11</v>
      </c>
      <c r="W316">
        <v>276</v>
      </c>
      <c r="X316">
        <v>2577</v>
      </c>
      <c r="Y316">
        <v>752646</v>
      </c>
      <c r="Z316">
        <v>4</v>
      </c>
      <c r="AA316">
        <v>301</v>
      </c>
      <c r="AB316">
        <v>2485</v>
      </c>
      <c r="AC316">
        <v>743032</v>
      </c>
      <c r="AD316">
        <v>1</v>
      </c>
      <c r="AE316">
        <v>320</v>
      </c>
      <c r="AF316">
        <v>2350</v>
      </c>
      <c r="AG316">
        <v>752000</v>
      </c>
      <c r="AH316">
        <v>2</v>
      </c>
      <c r="AI316">
        <v>393</v>
      </c>
      <c r="AJ316">
        <v>2450</v>
      </c>
      <c r="AK316">
        <v>962550</v>
      </c>
      <c r="AP316">
        <v>6</v>
      </c>
      <c r="AQ316">
        <v>586</v>
      </c>
      <c r="AR316">
        <v>2433</v>
      </c>
      <c r="AS316">
        <v>1428903</v>
      </c>
    </row>
    <row r="317" spans="1:45" ht="15" x14ac:dyDescent="0.2">
      <c r="A317" s="79">
        <v>40820</v>
      </c>
      <c r="B317">
        <v>32</v>
      </c>
      <c r="C317">
        <v>111</v>
      </c>
      <c r="D317">
        <v>2556</v>
      </c>
      <c r="E317">
        <v>291591</v>
      </c>
      <c r="F317">
        <v>65</v>
      </c>
      <c r="G317">
        <v>146</v>
      </c>
      <c r="H317">
        <v>2772</v>
      </c>
      <c r="I317">
        <v>409786</v>
      </c>
      <c r="J317">
        <v>81</v>
      </c>
      <c r="K317">
        <v>163</v>
      </c>
      <c r="L317">
        <v>2800</v>
      </c>
      <c r="M317">
        <v>458639</v>
      </c>
      <c r="N317">
        <v>31</v>
      </c>
      <c r="O317">
        <v>199</v>
      </c>
      <c r="P317">
        <v>2750</v>
      </c>
      <c r="Q317">
        <v>549021</v>
      </c>
      <c r="R317">
        <v>32</v>
      </c>
      <c r="S317">
        <v>230</v>
      </c>
      <c r="T317">
        <v>2460</v>
      </c>
      <c r="U317">
        <v>627797</v>
      </c>
      <c r="Z317">
        <v>5</v>
      </c>
      <c r="AA317">
        <v>295</v>
      </c>
      <c r="AB317">
        <v>2555</v>
      </c>
      <c r="AC317">
        <v>759288</v>
      </c>
      <c r="AD317">
        <v>2</v>
      </c>
      <c r="AE317">
        <v>338</v>
      </c>
      <c r="AF317">
        <v>2320</v>
      </c>
      <c r="AG317">
        <v>784200</v>
      </c>
      <c r="AH317">
        <v>2</v>
      </c>
      <c r="AI317">
        <v>385</v>
      </c>
      <c r="AJ317">
        <v>2540</v>
      </c>
      <c r="AK317">
        <v>978060</v>
      </c>
      <c r="AP317">
        <v>4</v>
      </c>
      <c r="AQ317">
        <v>500</v>
      </c>
      <c r="AR317">
        <v>2455</v>
      </c>
      <c r="AS317">
        <v>1229170</v>
      </c>
    </row>
    <row r="318" spans="1:45" ht="15" x14ac:dyDescent="0.2">
      <c r="A318" s="79">
        <v>40826</v>
      </c>
      <c r="B318">
        <v>29</v>
      </c>
      <c r="C318">
        <v>117</v>
      </c>
      <c r="D318">
        <v>2680</v>
      </c>
      <c r="E318">
        <v>314178</v>
      </c>
      <c r="F318">
        <v>58</v>
      </c>
      <c r="G318">
        <v>139</v>
      </c>
      <c r="H318">
        <v>2680</v>
      </c>
      <c r="I318">
        <v>381667</v>
      </c>
      <c r="J318">
        <v>136</v>
      </c>
      <c r="K318">
        <v>166</v>
      </c>
      <c r="L318">
        <v>2664</v>
      </c>
      <c r="M318">
        <v>460371</v>
      </c>
      <c r="N318">
        <v>50</v>
      </c>
      <c r="O318">
        <v>199</v>
      </c>
      <c r="P318">
        <v>2669</v>
      </c>
      <c r="Q318">
        <v>546149</v>
      </c>
      <c r="R318">
        <v>55</v>
      </c>
      <c r="S318">
        <v>235</v>
      </c>
      <c r="T318">
        <v>2756</v>
      </c>
      <c r="U318">
        <v>651753</v>
      </c>
      <c r="V318">
        <v>6</v>
      </c>
      <c r="W318">
        <v>251</v>
      </c>
      <c r="X318">
        <v>2500</v>
      </c>
      <c r="Y318">
        <v>669250</v>
      </c>
      <c r="Z318">
        <v>3</v>
      </c>
      <c r="AA318">
        <v>299</v>
      </c>
      <c r="AB318">
        <v>2610</v>
      </c>
      <c r="AC318">
        <v>789960</v>
      </c>
      <c r="AD318">
        <v>22</v>
      </c>
      <c r="AE318">
        <v>332</v>
      </c>
      <c r="AF318">
        <v>2620</v>
      </c>
      <c r="AG318">
        <v>869990</v>
      </c>
      <c r="AH318">
        <v>8</v>
      </c>
      <c r="AI318">
        <v>360</v>
      </c>
      <c r="AJ318">
        <v>2550</v>
      </c>
      <c r="AK318">
        <v>917362</v>
      </c>
      <c r="AP318">
        <v>6</v>
      </c>
      <c r="AQ318">
        <v>545</v>
      </c>
      <c r="AR318">
        <v>2472</v>
      </c>
      <c r="AS318">
        <v>1338780</v>
      </c>
    </row>
    <row r="319" spans="1:45" ht="15" x14ac:dyDescent="0.2">
      <c r="A319" s="79">
        <v>40827</v>
      </c>
      <c r="B319">
        <v>22</v>
      </c>
      <c r="C319">
        <v>121</v>
      </c>
      <c r="D319">
        <v>2740</v>
      </c>
      <c r="E319">
        <v>327914</v>
      </c>
      <c r="F319">
        <v>26</v>
      </c>
      <c r="G319">
        <v>142</v>
      </c>
      <c r="H319">
        <v>2492</v>
      </c>
      <c r="I319">
        <v>345292</v>
      </c>
      <c r="J319">
        <v>54</v>
      </c>
      <c r="K319">
        <v>163</v>
      </c>
      <c r="L319">
        <v>2800</v>
      </c>
      <c r="M319">
        <v>455431</v>
      </c>
      <c r="N319">
        <v>26</v>
      </c>
      <c r="O319">
        <v>198</v>
      </c>
      <c r="P319">
        <v>2850</v>
      </c>
      <c r="Q319">
        <v>557525</v>
      </c>
      <c r="R319">
        <v>3</v>
      </c>
      <c r="S319">
        <v>248</v>
      </c>
      <c r="T319">
        <v>2660</v>
      </c>
      <c r="U319">
        <v>659680</v>
      </c>
      <c r="V319">
        <v>12</v>
      </c>
      <c r="W319">
        <v>266</v>
      </c>
      <c r="X319">
        <v>2633</v>
      </c>
      <c r="Y319">
        <v>701880</v>
      </c>
      <c r="Z319">
        <v>2</v>
      </c>
      <c r="AA319">
        <v>319</v>
      </c>
      <c r="AB319">
        <v>2480</v>
      </c>
      <c r="AC319">
        <v>791720</v>
      </c>
      <c r="AD319">
        <v>1</v>
      </c>
      <c r="AE319">
        <v>351</v>
      </c>
      <c r="AF319">
        <v>2500</v>
      </c>
      <c r="AG319">
        <v>877500</v>
      </c>
      <c r="AL319">
        <v>1</v>
      </c>
      <c r="AM319">
        <v>616</v>
      </c>
      <c r="AN319">
        <v>2400</v>
      </c>
      <c r="AO319">
        <v>1478400</v>
      </c>
      <c r="AP319">
        <v>10</v>
      </c>
      <c r="AQ319">
        <v>556</v>
      </c>
      <c r="AR319">
        <v>2442</v>
      </c>
      <c r="AS319">
        <v>1364123</v>
      </c>
    </row>
    <row r="320" spans="1:45" ht="15" x14ac:dyDescent="0.2">
      <c r="A320" s="81">
        <v>40833</v>
      </c>
    </row>
    <row r="321" spans="1:45" ht="15" x14ac:dyDescent="0.2">
      <c r="A321" s="79">
        <v>40834</v>
      </c>
      <c r="B321">
        <v>26</v>
      </c>
      <c r="C321">
        <v>117</v>
      </c>
      <c r="D321">
        <v>2612</v>
      </c>
      <c r="E321">
        <v>305483</v>
      </c>
      <c r="F321">
        <v>28</v>
      </c>
      <c r="G321">
        <v>134</v>
      </c>
      <c r="H321">
        <v>2700</v>
      </c>
      <c r="I321">
        <v>349846</v>
      </c>
      <c r="J321">
        <v>28</v>
      </c>
      <c r="K321">
        <v>167</v>
      </c>
      <c r="L321">
        <v>2714</v>
      </c>
      <c r="M321">
        <v>467368</v>
      </c>
      <c r="N321">
        <v>50</v>
      </c>
      <c r="O321">
        <v>193</v>
      </c>
      <c r="P321">
        <v>2734</v>
      </c>
      <c r="Q321">
        <v>530787</v>
      </c>
      <c r="R321">
        <v>19</v>
      </c>
      <c r="S321">
        <v>233</v>
      </c>
      <c r="T321">
        <v>2700</v>
      </c>
      <c r="U321">
        <v>623589</v>
      </c>
      <c r="V321">
        <v>2</v>
      </c>
      <c r="W321">
        <v>251</v>
      </c>
      <c r="X321">
        <v>2600</v>
      </c>
      <c r="Y321">
        <v>652600</v>
      </c>
      <c r="Z321">
        <v>1</v>
      </c>
      <c r="AA321">
        <v>297</v>
      </c>
      <c r="AB321">
        <v>2440</v>
      </c>
      <c r="AC321">
        <v>724680</v>
      </c>
      <c r="AD321">
        <v>35</v>
      </c>
      <c r="AE321">
        <v>342</v>
      </c>
      <c r="AF321">
        <v>2390</v>
      </c>
      <c r="AG321">
        <v>847257</v>
      </c>
      <c r="AP321">
        <v>4</v>
      </c>
      <c r="AQ321">
        <v>544</v>
      </c>
      <c r="AR321">
        <v>2470</v>
      </c>
      <c r="AS321">
        <v>1342210</v>
      </c>
    </row>
    <row r="322" spans="1:45" ht="15" x14ac:dyDescent="0.2">
      <c r="A322" s="79">
        <v>40840</v>
      </c>
      <c r="B322">
        <v>14</v>
      </c>
      <c r="C322">
        <v>120</v>
      </c>
      <c r="D322">
        <v>2900</v>
      </c>
      <c r="E322">
        <v>326486</v>
      </c>
      <c r="F322">
        <v>53</v>
      </c>
      <c r="G322">
        <v>143</v>
      </c>
      <c r="H322">
        <v>2495</v>
      </c>
      <c r="I322">
        <v>359422</v>
      </c>
      <c r="J322">
        <v>114</v>
      </c>
      <c r="K322">
        <v>163</v>
      </c>
      <c r="L322">
        <v>2679</v>
      </c>
      <c r="M322">
        <v>444656</v>
      </c>
      <c r="N322">
        <v>261</v>
      </c>
      <c r="O322">
        <v>200</v>
      </c>
      <c r="P322">
        <v>2712</v>
      </c>
      <c r="Q322">
        <v>547496</v>
      </c>
      <c r="V322">
        <v>26</v>
      </c>
      <c r="W322">
        <v>258</v>
      </c>
      <c r="X322">
        <v>2575</v>
      </c>
      <c r="Y322">
        <v>705529</v>
      </c>
      <c r="Z322">
        <v>17</v>
      </c>
      <c r="AA322">
        <v>298</v>
      </c>
      <c r="AB322">
        <v>2862</v>
      </c>
      <c r="AC322">
        <v>837324</v>
      </c>
      <c r="AD322">
        <v>4</v>
      </c>
      <c r="AE322">
        <v>332</v>
      </c>
      <c r="AF322">
        <v>2700</v>
      </c>
      <c r="AG322">
        <v>888075</v>
      </c>
      <c r="AH322">
        <v>15</v>
      </c>
      <c r="AI322">
        <v>395</v>
      </c>
      <c r="AJ322">
        <v>2490</v>
      </c>
      <c r="AK322">
        <v>987335</v>
      </c>
      <c r="AP322">
        <v>4</v>
      </c>
      <c r="AQ322">
        <v>590</v>
      </c>
      <c r="AR322">
        <v>2478</v>
      </c>
      <c r="AS322">
        <v>1450940</v>
      </c>
    </row>
    <row r="323" spans="1:45" ht="15" x14ac:dyDescent="0.2">
      <c r="A323" s="79">
        <v>40841</v>
      </c>
      <c r="B323">
        <v>26</v>
      </c>
      <c r="C323">
        <v>118</v>
      </c>
      <c r="D323">
        <v>2481</v>
      </c>
      <c r="E323">
        <v>317198</v>
      </c>
      <c r="F323">
        <v>14</v>
      </c>
      <c r="G323">
        <v>138</v>
      </c>
      <c r="H323">
        <v>2640</v>
      </c>
      <c r="I323">
        <v>365371</v>
      </c>
      <c r="J323">
        <v>50</v>
      </c>
      <c r="K323">
        <v>163</v>
      </c>
      <c r="L323">
        <v>2750</v>
      </c>
      <c r="M323">
        <v>458666</v>
      </c>
      <c r="N323">
        <v>24</v>
      </c>
      <c r="O323">
        <v>207</v>
      </c>
      <c r="P323">
        <v>2707</v>
      </c>
      <c r="Q323">
        <v>563880</v>
      </c>
      <c r="R323">
        <v>11</v>
      </c>
      <c r="S323">
        <v>228</v>
      </c>
      <c r="T323">
        <v>2530</v>
      </c>
      <c r="U323">
        <v>612378</v>
      </c>
      <c r="V323">
        <v>3</v>
      </c>
      <c r="W323">
        <v>263</v>
      </c>
      <c r="X323">
        <v>2433</v>
      </c>
      <c r="Y323">
        <v>638300</v>
      </c>
      <c r="AD323">
        <v>5</v>
      </c>
      <c r="AE323">
        <v>346</v>
      </c>
      <c r="AF323">
        <v>2500</v>
      </c>
      <c r="AG323">
        <v>864000</v>
      </c>
      <c r="AP323">
        <v>6</v>
      </c>
      <c r="AQ323">
        <v>525</v>
      </c>
      <c r="AR323">
        <v>2517</v>
      </c>
      <c r="AS323">
        <v>1322437</v>
      </c>
    </row>
    <row r="324" spans="1:45" ht="15" x14ac:dyDescent="0.2">
      <c r="A324" s="82">
        <v>40847</v>
      </c>
      <c r="B324" s="1">
        <v>36</v>
      </c>
      <c r="C324" s="1">
        <v>102</v>
      </c>
      <c r="D324" s="1">
        <v>2315</v>
      </c>
      <c r="E324" s="4">
        <v>239147</v>
      </c>
      <c r="F324" s="4">
        <v>26</v>
      </c>
      <c r="G324" s="4">
        <v>140</v>
      </c>
      <c r="H324" s="4">
        <v>2459</v>
      </c>
      <c r="I324" s="4">
        <v>353458</v>
      </c>
      <c r="J324" s="4">
        <v>72</v>
      </c>
      <c r="K324" s="4">
        <v>161</v>
      </c>
      <c r="L324" s="4">
        <v>2628</v>
      </c>
      <c r="M324" s="4">
        <v>434207</v>
      </c>
      <c r="N324" s="4">
        <v>28</v>
      </c>
      <c r="O324" s="4">
        <v>196</v>
      </c>
      <c r="P324" s="4">
        <v>2476</v>
      </c>
      <c r="Q324" s="4">
        <v>492818</v>
      </c>
      <c r="R324" s="4">
        <v>11</v>
      </c>
      <c r="S324" s="4">
        <v>239</v>
      </c>
      <c r="T324" s="4">
        <v>2422</v>
      </c>
      <c r="U324" s="4">
        <v>592271</v>
      </c>
      <c r="V324" s="4">
        <v>5</v>
      </c>
      <c r="W324" s="4">
        <v>270</v>
      </c>
      <c r="X324" s="4">
        <v>2530</v>
      </c>
      <c r="Y324" s="4">
        <v>675660</v>
      </c>
      <c r="Z324" s="4">
        <v>11</v>
      </c>
      <c r="AA324" s="4">
        <v>299</v>
      </c>
      <c r="AB324" s="4">
        <v>2717</v>
      </c>
      <c r="AC324" s="4">
        <v>830818</v>
      </c>
      <c r="AD324" s="4">
        <v>1</v>
      </c>
      <c r="AE324" s="4">
        <v>346</v>
      </c>
      <c r="AF324" s="4">
        <v>2550</v>
      </c>
      <c r="AG324" s="4">
        <v>882300</v>
      </c>
      <c r="AH324" s="4">
        <v>1</v>
      </c>
      <c r="AI324" s="4">
        <v>397</v>
      </c>
      <c r="AJ324" s="4">
        <v>2300</v>
      </c>
      <c r="AK324" s="4">
        <v>913100</v>
      </c>
      <c r="AL324" s="4">
        <v>14</v>
      </c>
      <c r="AM324" s="4">
        <v>421</v>
      </c>
      <c r="AN324" s="4">
        <v>2590</v>
      </c>
      <c r="AO324" s="4">
        <v>1092481</v>
      </c>
      <c r="AP324" s="4">
        <v>10</v>
      </c>
      <c r="AQ324" s="4">
        <v>586</v>
      </c>
      <c r="AR324" s="4">
        <v>2243</v>
      </c>
      <c r="AS324" s="4">
        <v>1311095</v>
      </c>
    </row>
    <row r="325" spans="1:4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5" x14ac:dyDescent="0.2">
      <c r="A326" s="79">
        <v>40848</v>
      </c>
      <c r="B326">
        <v>21</v>
      </c>
      <c r="C326">
        <v>120</v>
      </c>
      <c r="D326">
        <v>2612</v>
      </c>
      <c r="E326">
        <v>310062</v>
      </c>
      <c r="F326">
        <v>54</v>
      </c>
      <c r="G326">
        <v>139</v>
      </c>
      <c r="H326">
        <v>2607</v>
      </c>
      <c r="I326">
        <v>386189</v>
      </c>
      <c r="J326">
        <v>39</v>
      </c>
      <c r="K326">
        <v>162</v>
      </c>
      <c r="L326">
        <v>2520</v>
      </c>
      <c r="M326">
        <v>401494</v>
      </c>
      <c r="N326">
        <v>28</v>
      </c>
      <c r="O326">
        <v>194</v>
      </c>
      <c r="P326">
        <v>2750</v>
      </c>
      <c r="Q326">
        <v>522391</v>
      </c>
      <c r="R326">
        <v>13</v>
      </c>
      <c r="S326">
        <v>247</v>
      </c>
      <c r="T326">
        <v>2560</v>
      </c>
      <c r="U326">
        <v>632320</v>
      </c>
      <c r="Z326">
        <v>20</v>
      </c>
      <c r="AA326">
        <v>299</v>
      </c>
      <c r="AB326">
        <v>2620</v>
      </c>
      <c r="AC326">
        <v>783249</v>
      </c>
      <c r="AP326">
        <v>1</v>
      </c>
      <c r="AQ326">
        <v>432</v>
      </c>
      <c r="AR326">
        <v>2420</v>
      </c>
      <c r="AS326">
        <v>1045440</v>
      </c>
    </row>
    <row r="327" spans="1:45" ht="15" x14ac:dyDescent="0.2">
      <c r="A327" s="79">
        <v>40854</v>
      </c>
      <c r="B327">
        <v>52</v>
      </c>
      <c r="C327">
        <v>104</v>
      </c>
      <c r="D327">
        <v>2195</v>
      </c>
      <c r="E327">
        <v>237752</v>
      </c>
      <c r="F327">
        <v>107</v>
      </c>
      <c r="G327">
        <v>138</v>
      </c>
      <c r="H327">
        <v>2481</v>
      </c>
      <c r="I327">
        <v>342536</v>
      </c>
      <c r="J327">
        <v>74</v>
      </c>
      <c r="K327">
        <v>165</v>
      </c>
      <c r="L327">
        <v>2456</v>
      </c>
      <c r="M327">
        <v>410771</v>
      </c>
      <c r="N327">
        <v>112</v>
      </c>
      <c r="O327">
        <v>202</v>
      </c>
      <c r="P327">
        <v>2456</v>
      </c>
      <c r="Q327">
        <v>507159</v>
      </c>
      <c r="R327">
        <v>45</v>
      </c>
      <c r="S327">
        <v>240</v>
      </c>
      <c r="T327">
        <v>2588</v>
      </c>
      <c r="U327">
        <v>638349</v>
      </c>
      <c r="V327">
        <v>69</v>
      </c>
      <c r="W327">
        <v>267</v>
      </c>
      <c r="X327">
        <v>2436</v>
      </c>
      <c r="Y327">
        <v>689486</v>
      </c>
      <c r="Z327">
        <v>21</v>
      </c>
      <c r="AA327">
        <v>296</v>
      </c>
      <c r="AB327">
        <v>2415</v>
      </c>
      <c r="AC327">
        <v>689627</v>
      </c>
      <c r="AD327">
        <v>1</v>
      </c>
      <c r="AE327">
        <v>324</v>
      </c>
      <c r="AF327">
        <v>2450</v>
      </c>
      <c r="AG327">
        <v>793800</v>
      </c>
      <c r="AH327">
        <v>6</v>
      </c>
      <c r="AI327">
        <v>367</v>
      </c>
      <c r="AJ327">
        <v>2400</v>
      </c>
      <c r="AK327">
        <v>881600</v>
      </c>
      <c r="AP327">
        <v>2</v>
      </c>
      <c r="AQ327">
        <v>518</v>
      </c>
      <c r="AR327">
        <v>2600</v>
      </c>
      <c r="AS327">
        <v>1347430</v>
      </c>
    </row>
    <row r="328" spans="1:45" ht="15" x14ac:dyDescent="0.2">
      <c r="A328" s="79">
        <v>40855</v>
      </c>
      <c r="B328">
        <v>29</v>
      </c>
      <c r="C328">
        <v>109</v>
      </c>
      <c r="D328">
        <v>2665</v>
      </c>
      <c r="E328">
        <v>285107</v>
      </c>
      <c r="F328">
        <v>64</v>
      </c>
      <c r="G328">
        <v>142</v>
      </c>
      <c r="H328">
        <v>2700</v>
      </c>
      <c r="I328">
        <v>383673</v>
      </c>
      <c r="J328">
        <v>47</v>
      </c>
      <c r="K328">
        <v>160</v>
      </c>
      <c r="L328">
        <v>2580</v>
      </c>
      <c r="M328">
        <v>428728</v>
      </c>
      <c r="N328">
        <v>40</v>
      </c>
      <c r="O328">
        <v>200</v>
      </c>
      <c r="P328">
        <v>2713</v>
      </c>
      <c r="Q328">
        <v>543323</v>
      </c>
      <c r="R328">
        <v>4</v>
      </c>
      <c r="S328">
        <v>228</v>
      </c>
      <c r="T328">
        <v>2573</v>
      </c>
      <c r="U328">
        <v>592470</v>
      </c>
      <c r="Z328">
        <v>1</v>
      </c>
      <c r="AA328">
        <v>304</v>
      </c>
      <c r="AB328">
        <v>2700</v>
      </c>
      <c r="AC328">
        <v>820800</v>
      </c>
      <c r="AP328">
        <v>9</v>
      </c>
      <c r="AQ328">
        <v>487</v>
      </c>
      <c r="AR328">
        <v>2480</v>
      </c>
      <c r="AS328">
        <v>1206262</v>
      </c>
    </row>
    <row r="329" spans="1:45" ht="15" x14ac:dyDescent="0.2">
      <c r="A329" s="79">
        <v>40861</v>
      </c>
      <c r="B329">
        <v>53</v>
      </c>
      <c r="C329">
        <v>109</v>
      </c>
      <c r="D329">
        <v>2348</v>
      </c>
      <c r="E329">
        <v>263215</v>
      </c>
      <c r="F329">
        <v>60</v>
      </c>
      <c r="G329">
        <v>141</v>
      </c>
      <c r="H329">
        <v>2565</v>
      </c>
      <c r="I329">
        <v>369243</v>
      </c>
      <c r="J329">
        <v>177</v>
      </c>
      <c r="K329">
        <v>162</v>
      </c>
      <c r="L329">
        <v>2581</v>
      </c>
      <c r="M329">
        <v>426717</v>
      </c>
      <c r="N329">
        <v>75</v>
      </c>
      <c r="O329">
        <v>204</v>
      </c>
      <c r="P329">
        <v>2626</v>
      </c>
      <c r="Q329">
        <v>534002</v>
      </c>
      <c r="R329">
        <v>35</v>
      </c>
      <c r="S329">
        <v>234</v>
      </c>
      <c r="T329">
        <v>2614</v>
      </c>
      <c r="U329">
        <v>638186</v>
      </c>
      <c r="V329">
        <v>9</v>
      </c>
      <c r="W329">
        <v>261</v>
      </c>
      <c r="X329">
        <v>2564</v>
      </c>
      <c r="Y329">
        <v>679853</v>
      </c>
      <c r="Z329">
        <v>3</v>
      </c>
      <c r="AA329">
        <v>280</v>
      </c>
      <c r="AB329">
        <v>2600</v>
      </c>
      <c r="AC329">
        <v>728867</v>
      </c>
      <c r="AD329">
        <v>3</v>
      </c>
      <c r="AE329">
        <v>342</v>
      </c>
      <c r="AF329">
        <v>2553</v>
      </c>
      <c r="AG329">
        <v>874047</v>
      </c>
      <c r="AH329">
        <v>1</v>
      </c>
      <c r="AI329">
        <v>360</v>
      </c>
      <c r="AJ329">
        <v>2520</v>
      </c>
      <c r="AK329">
        <v>907200</v>
      </c>
      <c r="AP329">
        <v>12</v>
      </c>
      <c r="AQ329">
        <v>551</v>
      </c>
      <c r="AR329">
        <v>2403</v>
      </c>
      <c r="AS329">
        <v>1322165</v>
      </c>
    </row>
    <row r="330" spans="1:45" ht="15" x14ac:dyDescent="0.2">
      <c r="A330" s="81">
        <v>40862</v>
      </c>
      <c r="B330">
        <v>50</v>
      </c>
      <c r="C330">
        <v>118</v>
      </c>
      <c r="D330">
        <v>2408</v>
      </c>
      <c r="E330">
        <v>289334</v>
      </c>
      <c r="F330">
        <v>28</v>
      </c>
      <c r="G330">
        <v>140</v>
      </c>
      <c r="H330">
        <v>2657</v>
      </c>
      <c r="I330">
        <v>368416</v>
      </c>
      <c r="J330">
        <v>25</v>
      </c>
      <c r="K330">
        <v>162</v>
      </c>
      <c r="L330">
        <v>2680</v>
      </c>
      <c r="M330">
        <v>431598</v>
      </c>
      <c r="N330">
        <v>43</v>
      </c>
      <c r="O330">
        <v>196</v>
      </c>
      <c r="P330">
        <v>2728</v>
      </c>
      <c r="Q330">
        <v>541392</v>
      </c>
      <c r="R330">
        <v>66</v>
      </c>
      <c r="S330">
        <v>231</v>
      </c>
      <c r="T330">
        <v>2715</v>
      </c>
      <c r="U330">
        <v>629568</v>
      </c>
      <c r="V330">
        <v>1</v>
      </c>
      <c r="W330">
        <v>279</v>
      </c>
      <c r="X330">
        <v>2350</v>
      </c>
      <c r="Y330">
        <v>655650</v>
      </c>
      <c r="AP330">
        <v>5</v>
      </c>
      <c r="AQ330">
        <v>548</v>
      </c>
      <c r="AR330">
        <v>2504</v>
      </c>
      <c r="AS330">
        <v>1370880</v>
      </c>
    </row>
    <row r="331" spans="1:45" ht="15" x14ac:dyDescent="0.2">
      <c r="A331" s="79">
        <v>40868</v>
      </c>
      <c r="B331">
        <v>29</v>
      </c>
      <c r="C331">
        <v>110</v>
      </c>
      <c r="D331">
        <v>2340</v>
      </c>
      <c r="E331">
        <v>259776</v>
      </c>
      <c r="F331">
        <v>34</v>
      </c>
      <c r="G331">
        <v>145</v>
      </c>
      <c r="H331">
        <v>2595</v>
      </c>
      <c r="I331">
        <v>385783</v>
      </c>
      <c r="J331">
        <v>20</v>
      </c>
      <c r="K331">
        <v>174</v>
      </c>
      <c r="L331">
        <v>2730</v>
      </c>
      <c r="M331">
        <v>486088</v>
      </c>
      <c r="N331">
        <v>43</v>
      </c>
      <c r="O331">
        <v>200</v>
      </c>
      <c r="P331">
        <v>2603</v>
      </c>
      <c r="Q331">
        <v>538758</v>
      </c>
      <c r="R331">
        <v>3</v>
      </c>
      <c r="S331">
        <v>236</v>
      </c>
      <c r="T331">
        <v>2467</v>
      </c>
      <c r="U331">
        <v>580800</v>
      </c>
      <c r="V331">
        <v>32</v>
      </c>
      <c r="W331">
        <v>257</v>
      </c>
      <c r="X331">
        <v>2880</v>
      </c>
      <c r="Y331">
        <v>722302</v>
      </c>
      <c r="Z331">
        <v>1</v>
      </c>
      <c r="AA331">
        <v>314</v>
      </c>
      <c r="AB331">
        <v>2300</v>
      </c>
      <c r="AC331">
        <v>722200</v>
      </c>
      <c r="AD331">
        <v>4</v>
      </c>
      <c r="AE331">
        <v>332</v>
      </c>
      <c r="AF331">
        <v>2530</v>
      </c>
      <c r="AG331">
        <v>810985</v>
      </c>
      <c r="AP331">
        <v>4</v>
      </c>
      <c r="AQ331">
        <v>568</v>
      </c>
      <c r="AR331">
        <v>2585</v>
      </c>
      <c r="AS331">
        <v>1468570</v>
      </c>
    </row>
    <row r="332" spans="1:45" ht="15" x14ac:dyDescent="0.2">
      <c r="A332" s="79">
        <v>40869</v>
      </c>
      <c r="B332">
        <v>29</v>
      </c>
      <c r="C332">
        <v>114</v>
      </c>
      <c r="D332">
        <v>2656</v>
      </c>
      <c r="E332">
        <v>296548</v>
      </c>
      <c r="F332">
        <v>67</v>
      </c>
      <c r="G332">
        <v>144</v>
      </c>
      <c r="H332">
        <v>2600</v>
      </c>
      <c r="I332">
        <v>385579</v>
      </c>
      <c r="J332">
        <v>118</v>
      </c>
      <c r="K332">
        <v>164</v>
      </c>
      <c r="L332">
        <v>2769</v>
      </c>
      <c r="M332">
        <v>459964</v>
      </c>
      <c r="N332">
        <v>70</v>
      </c>
      <c r="O332">
        <v>200</v>
      </c>
      <c r="P332">
        <v>2726</v>
      </c>
      <c r="Q332">
        <v>554549</v>
      </c>
      <c r="R332">
        <v>4</v>
      </c>
      <c r="S332">
        <v>226</v>
      </c>
      <c r="T332">
        <v>2495</v>
      </c>
      <c r="U332">
        <v>564455</v>
      </c>
      <c r="AP332">
        <v>21</v>
      </c>
      <c r="AQ332">
        <v>567</v>
      </c>
      <c r="AR332">
        <v>2527</v>
      </c>
      <c r="AS332">
        <v>1426332</v>
      </c>
    </row>
    <row r="333" spans="1:45" ht="15" x14ac:dyDescent="0.2">
      <c r="A333" s="79">
        <v>40875</v>
      </c>
      <c r="B333">
        <v>36</v>
      </c>
      <c r="C333">
        <v>118</v>
      </c>
      <c r="D333">
        <v>2554</v>
      </c>
      <c r="E333">
        <v>308759</v>
      </c>
      <c r="F333">
        <v>25</v>
      </c>
      <c r="G333">
        <v>138</v>
      </c>
      <c r="H333">
        <v>2525</v>
      </c>
      <c r="I333">
        <v>359520</v>
      </c>
      <c r="J333">
        <v>53</v>
      </c>
      <c r="K333">
        <v>163</v>
      </c>
      <c r="L333">
        <v>2626</v>
      </c>
      <c r="M333">
        <v>433644</v>
      </c>
      <c r="N333">
        <v>90</v>
      </c>
      <c r="O333">
        <v>198</v>
      </c>
      <c r="P333">
        <v>2574</v>
      </c>
      <c r="Q333">
        <v>518707</v>
      </c>
      <c r="R333">
        <v>51</v>
      </c>
      <c r="S333">
        <v>230</v>
      </c>
      <c r="T333">
        <v>2537</v>
      </c>
      <c r="U333">
        <v>585264</v>
      </c>
      <c r="V333">
        <v>35</v>
      </c>
      <c r="W333">
        <v>270</v>
      </c>
      <c r="X333">
        <v>2542</v>
      </c>
      <c r="Y333">
        <v>697940</v>
      </c>
      <c r="Z333">
        <v>29</v>
      </c>
      <c r="AA333">
        <v>301</v>
      </c>
      <c r="AB333">
        <v>2468</v>
      </c>
      <c r="AC333">
        <v>746409</v>
      </c>
      <c r="AD333">
        <v>8</v>
      </c>
      <c r="AE333">
        <v>343</v>
      </c>
      <c r="AF333">
        <v>2530</v>
      </c>
      <c r="AG333">
        <v>849775</v>
      </c>
      <c r="AH333">
        <v>6</v>
      </c>
      <c r="AI333">
        <v>373</v>
      </c>
      <c r="AJ333">
        <v>2518</v>
      </c>
      <c r="AK333">
        <v>914325</v>
      </c>
      <c r="AP333">
        <v>8</v>
      </c>
      <c r="AQ333">
        <v>558</v>
      </c>
      <c r="AR333">
        <v>2498</v>
      </c>
      <c r="AS333">
        <v>1403535</v>
      </c>
    </row>
    <row r="334" spans="1:45" ht="15" x14ac:dyDescent="0.2">
      <c r="A334" s="79">
        <v>40876</v>
      </c>
      <c r="B334">
        <v>11</v>
      </c>
      <c r="C334">
        <v>104</v>
      </c>
      <c r="D334">
        <v>2450</v>
      </c>
      <c r="E334">
        <v>255768</v>
      </c>
      <c r="F334">
        <v>39</v>
      </c>
      <c r="G334">
        <v>137</v>
      </c>
      <c r="H334">
        <v>2675</v>
      </c>
      <c r="I334">
        <v>369537</v>
      </c>
      <c r="J334">
        <v>29</v>
      </c>
      <c r="K334">
        <v>164</v>
      </c>
      <c r="L334">
        <v>2689</v>
      </c>
      <c r="M334">
        <v>444420</v>
      </c>
      <c r="N334">
        <v>83</v>
      </c>
      <c r="O334">
        <v>202</v>
      </c>
      <c r="P334">
        <v>2718</v>
      </c>
      <c r="Q334">
        <v>558836</v>
      </c>
      <c r="R334">
        <v>15</v>
      </c>
      <c r="S334">
        <v>236</v>
      </c>
      <c r="T334">
        <v>2583</v>
      </c>
      <c r="U334">
        <v>628750</v>
      </c>
      <c r="V334">
        <v>2</v>
      </c>
      <c r="W334">
        <v>277</v>
      </c>
      <c r="X334">
        <v>2580</v>
      </c>
      <c r="Y334">
        <v>714660</v>
      </c>
      <c r="Z334">
        <v>3</v>
      </c>
      <c r="AA334">
        <v>292</v>
      </c>
      <c r="AB334">
        <v>2540</v>
      </c>
      <c r="AC334">
        <v>742527</v>
      </c>
      <c r="AD334">
        <v>3</v>
      </c>
      <c r="AE334">
        <v>339</v>
      </c>
      <c r="AF334">
        <v>2480</v>
      </c>
      <c r="AG334">
        <v>839893</v>
      </c>
      <c r="AH334">
        <v>3</v>
      </c>
      <c r="AI334">
        <v>393</v>
      </c>
      <c r="AJ334">
        <v>2573</v>
      </c>
      <c r="AK334">
        <v>1010727</v>
      </c>
      <c r="AP334">
        <v>11</v>
      </c>
      <c r="AQ334">
        <v>556</v>
      </c>
      <c r="AR334">
        <v>2542</v>
      </c>
      <c r="AS334">
        <v>1405931</v>
      </c>
    </row>
    <row r="335" spans="1:45" ht="15" x14ac:dyDescent="0.2">
      <c r="A335" s="79">
        <v>40882</v>
      </c>
      <c r="B335">
        <v>26</v>
      </c>
      <c r="C335">
        <v>113</v>
      </c>
      <c r="D335">
        <v>2120</v>
      </c>
      <c r="E335">
        <v>249932</v>
      </c>
      <c r="F335">
        <v>36</v>
      </c>
      <c r="G335">
        <v>139</v>
      </c>
      <c r="H335">
        <v>2474</v>
      </c>
      <c r="I335">
        <v>352650</v>
      </c>
      <c r="J335">
        <v>89</v>
      </c>
      <c r="K335">
        <v>168</v>
      </c>
      <c r="L335">
        <v>2553</v>
      </c>
      <c r="M335">
        <v>441531</v>
      </c>
      <c r="N335">
        <v>50</v>
      </c>
      <c r="O335">
        <v>195</v>
      </c>
      <c r="P335">
        <v>2588</v>
      </c>
      <c r="Q335">
        <v>505080</v>
      </c>
      <c r="R335">
        <v>3</v>
      </c>
      <c r="S335">
        <v>235</v>
      </c>
      <c r="T335">
        <v>2465</v>
      </c>
      <c r="U335">
        <v>564517</v>
      </c>
      <c r="V335">
        <v>7</v>
      </c>
      <c r="W335">
        <v>262</v>
      </c>
      <c r="X335">
        <v>2487</v>
      </c>
      <c r="Y335">
        <v>666986</v>
      </c>
      <c r="Z335">
        <v>3</v>
      </c>
      <c r="AA335">
        <v>286</v>
      </c>
      <c r="AB335">
        <v>2475</v>
      </c>
      <c r="AC335">
        <v>677083</v>
      </c>
      <c r="AD335">
        <v>1</v>
      </c>
      <c r="AE335">
        <v>331</v>
      </c>
      <c r="AF335">
        <v>2750</v>
      </c>
      <c r="AG335">
        <v>910250</v>
      </c>
      <c r="AH335">
        <v>1</v>
      </c>
      <c r="AI335">
        <v>395</v>
      </c>
      <c r="AJ335">
        <v>2500</v>
      </c>
      <c r="AK335">
        <v>987500</v>
      </c>
      <c r="AP335">
        <v>5</v>
      </c>
      <c r="AQ335">
        <v>647</v>
      </c>
      <c r="AR335">
        <v>2304</v>
      </c>
      <c r="AS335">
        <v>1490492</v>
      </c>
    </row>
    <row r="336" spans="1:45" ht="15" x14ac:dyDescent="0.2">
      <c r="A336" s="79">
        <v>40883</v>
      </c>
      <c r="B336">
        <v>30</v>
      </c>
      <c r="C336">
        <v>117</v>
      </c>
      <c r="D336">
        <v>2483</v>
      </c>
      <c r="E336">
        <v>309550</v>
      </c>
      <c r="F336">
        <v>54</v>
      </c>
      <c r="G336">
        <v>141</v>
      </c>
      <c r="H336">
        <v>2442</v>
      </c>
      <c r="I336">
        <v>368596</v>
      </c>
      <c r="J336">
        <v>121</v>
      </c>
      <c r="K336">
        <v>164</v>
      </c>
      <c r="L336">
        <v>2824</v>
      </c>
      <c r="M336">
        <v>464257</v>
      </c>
      <c r="N336">
        <v>41</v>
      </c>
      <c r="O336">
        <v>187</v>
      </c>
      <c r="P336">
        <v>2706</v>
      </c>
      <c r="Q336">
        <v>504029</v>
      </c>
      <c r="R336">
        <v>55</v>
      </c>
      <c r="S336">
        <v>236</v>
      </c>
      <c r="T336">
        <v>2666</v>
      </c>
      <c r="U336">
        <v>639338</v>
      </c>
      <c r="V336">
        <v>20</v>
      </c>
      <c r="W336">
        <v>265</v>
      </c>
      <c r="X336">
        <v>2600</v>
      </c>
      <c r="Y336">
        <v>688090</v>
      </c>
      <c r="Z336">
        <v>1</v>
      </c>
      <c r="AA336">
        <v>302</v>
      </c>
      <c r="AB336">
        <v>2580</v>
      </c>
      <c r="AC336">
        <v>779160</v>
      </c>
      <c r="AL336">
        <v>7</v>
      </c>
      <c r="AM336">
        <v>444</v>
      </c>
      <c r="AN336">
        <v>2660</v>
      </c>
      <c r="AO336">
        <v>1180280</v>
      </c>
      <c r="AP336">
        <v>13</v>
      </c>
      <c r="AQ336">
        <v>559</v>
      </c>
      <c r="AR336">
        <v>2614</v>
      </c>
      <c r="AS336">
        <v>1461780</v>
      </c>
    </row>
    <row r="337" spans="1:45" ht="15" x14ac:dyDescent="0.2">
      <c r="A337" s="79">
        <v>40889</v>
      </c>
      <c r="B337">
        <v>30</v>
      </c>
      <c r="C337">
        <v>110</v>
      </c>
      <c r="D337">
        <v>2137</v>
      </c>
      <c r="E337">
        <v>240246</v>
      </c>
      <c r="F337">
        <v>37</v>
      </c>
      <c r="G337">
        <v>141</v>
      </c>
      <c r="H337">
        <v>2562</v>
      </c>
      <c r="I337">
        <v>374818</v>
      </c>
      <c r="J337">
        <v>32</v>
      </c>
      <c r="K337">
        <v>165</v>
      </c>
      <c r="L337">
        <v>2503</v>
      </c>
      <c r="M337">
        <v>430416</v>
      </c>
      <c r="N337">
        <v>89</v>
      </c>
      <c r="O337">
        <v>192</v>
      </c>
      <c r="P337">
        <v>2500</v>
      </c>
      <c r="Q337">
        <v>494022</v>
      </c>
      <c r="R337">
        <v>133</v>
      </c>
      <c r="S337">
        <v>229</v>
      </c>
      <c r="T337">
        <v>2508</v>
      </c>
      <c r="U337">
        <v>583295</v>
      </c>
      <c r="V337">
        <v>2</v>
      </c>
      <c r="W337">
        <v>270</v>
      </c>
      <c r="X337">
        <v>2580</v>
      </c>
      <c r="Y337">
        <v>695440</v>
      </c>
      <c r="Z337">
        <v>29</v>
      </c>
      <c r="AA337">
        <v>295</v>
      </c>
      <c r="AB337">
        <v>2604</v>
      </c>
      <c r="AC337">
        <v>755568</v>
      </c>
      <c r="AH337">
        <v>20</v>
      </c>
      <c r="AI337">
        <v>376</v>
      </c>
      <c r="AJ337">
        <v>2537</v>
      </c>
      <c r="AK337">
        <v>1001532</v>
      </c>
      <c r="AL337">
        <v>1</v>
      </c>
      <c r="AM337">
        <v>417</v>
      </c>
      <c r="AN337">
        <v>2760</v>
      </c>
      <c r="AO337">
        <v>1150920</v>
      </c>
      <c r="AP337">
        <v>7</v>
      </c>
      <c r="AQ337">
        <v>541</v>
      </c>
      <c r="AR337">
        <v>2527</v>
      </c>
      <c r="AS337">
        <v>1360499</v>
      </c>
    </row>
    <row r="338" spans="1:45" ht="15" x14ac:dyDescent="0.2">
      <c r="A338" s="79">
        <v>40890</v>
      </c>
      <c r="B338">
        <v>41</v>
      </c>
      <c r="C338">
        <v>118</v>
      </c>
      <c r="D338">
        <v>2550</v>
      </c>
      <c r="E338">
        <v>304470</v>
      </c>
      <c r="F338">
        <v>35</v>
      </c>
      <c r="G338">
        <v>139</v>
      </c>
      <c r="H338">
        <v>2767</v>
      </c>
      <c r="I338">
        <v>387837</v>
      </c>
      <c r="J338">
        <v>54</v>
      </c>
      <c r="K338">
        <v>160</v>
      </c>
      <c r="L338">
        <v>2778</v>
      </c>
      <c r="M338">
        <v>448419</v>
      </c>
      <c r="N338">
        <v>3</v>
      </c>
      <c r="O338">
        <v>206</v>
      </c>
      <c r="P338">
        <v>2250</v>
      </c>
      <c r="Q338">
        <v>464250</v>
      </c>
      <c r="R338">
        <v>4</v>
      </c>
      <c r="S338">
        <v>242</v>
      </c>
      <c r="T338">
        <v>2500</v>
      </c>
      <c r="U338">
        <v>606250</v>
      </c>
      <c r="Z338">
        <v>1</v>
      </c>
      <c r="AA338">
        <v>301</v>
      </c>
      <c r="AB338">
        <v>2500</v>
      </c>
      <c r="AC338">
        <v>752500</v>
      </c>
      <c r="AD338">
        <v>1</v>
      </c>
      <c r="AE338">
        <v>322</v>
      </c>
      <c r="AF338">
        <v>2300</v>
      </c>
      <c r="AG338">
        <v>740600</v>
      </c>
      <c r="AH338">
        <v>2</v>
      </c>
      <c r="AI338">
        <v>382</v>
      </c>
      <c r="AJ338">
        <v>2540</v>
      </c>
      <c r="AK338">
        <v>968080</v>
      </c>
      <c r="AP338">
        <v>10</v>
      </c>
      <c r="AQ338">
        <v>570</v>
      </c>
      <c r="AR338">
        <v>2610</v>
      </c>
      <c r="AS338">
        <v>1488962</v>
      </c>
    </row>
    <row r="339" spans="1:45" ht="15" x14ac:dyDescent="0.2">
      <c r="A339" s="81">
        <v>40896</v>
      </c>
      <c r="B339">
        <v>16</v>
      </c>
      <c r="C339">
        <v>113</v>
      </c>
      <c r="D339">
        <v>2182</v>
      </c>
      <c r="E339">
        <v>244950</v>
      </c>
      <c r="F339">
        <v>95</v>
      </c>
      <c r="G339">
        <v>139</v>
      </c>
      <c r="H339">
        <v>2468</v>
      </c>
      <c r="I339">
        <v>372604</v>
      </c>
      <c r="J339">
        <v>73</v>
      </c>
      <c r="K339">
        <v>165</v>
      </c>
      <c r="L339">
        <v>2544</v>
      </c>
      <c r="M339">
        <v>431503</v>
      </c>
      <c r="N339">
        <v>105</v>
      </c>
      <c r="O339">
        <v>197</v>
      </c>
      <c r="P339">
        <v>2400</v>
      </c>
      <c r="Q339">
        <v>515331</v>
      </c>
      <c r="R339">
        <v>30</v>
      </c>
      <c r="S339">
        <v>223</v>
      </c>
      <c r="T339">
        <v>2548</v>
      </c>
      <c r="U339">
        <v>565189</v>
      </c>
      <c r="V339">
        <v>85</v>
      </c>
      <c r="W339">
        <v>263</v>
      </c>
      <c r="X339">
        <v>2534</v>
      </c>
      <c r="Y339">
        <v>705523</v>
      </c>
      <c r="AD339">
        <v>1</v>
      </c>
      <c r="AE339">
        <v>344</v>
      </c>
      <c r="AF339">
        <v>2550</v>
      </c>
      <c r="AG339">
        <v>877200</v>
      </c>
      <c r="AP339">
        <v>8</v>
      </c>
      <c r="AQ339">
        <v>540</v>
      </c>
      <c r="AR339">
        <v>2641</v>
      </c>
      <c r="AS339">
        <v>1419391</v>
      </c>
    </row>
    <row r="340" spans="1:45" ht="15" x14ac:dyDescent="0.2">
      <c r="A340" s="79">
        <v>40897</v>
      </c>
      <c r="B340">
        <v>11</v>
      </c>
      <c r="C340">
        <v>104</v>
      </c>
      <c r="D340">
        <v>2450</v>
      </c>
      <c r="E340">
        <v>255768</v>
      </c>
      <c r="F340">
        <v>39</v>
      </c>
      <c r="G340">
        <v>137</v>
      </c>
      <c r="H340">
        <v>2675</v>
      </c>
      <c r="I340">
        <v>369537</v>
      </c>
      <c r="J340">
        <v>29</v>
      </c>
      <c r="K340">
        <v>164</v>
      </c>
      <c r="L340">
        <v>2689</v>
      </c>
      <c r="M340">
        <v>444420</v>
      </c>
      <c r="N340">
        <v>83</v>
      </c>
      <c r="O340">
        <v>202</v>
      </c>
      <c r="P340">
        <v>2718</v>
      </c>
      <c r="Q340">
        <v>558836</v>
      </c>
      <c r="R340">
        <v>15</v>
      </c>
      <c r="S340">
        <v>236</v>
      </c>
      <c r="T340">
        <v>2583</v>
      </c>
      <c r="U340">
        <v>628750</v>
      </c>
      <c r="V340">
        <v>2</v>
      </c>
      <c r="W340">
        <v>277</v>
      </c>
      <c r="X340">
        <v>2580</v>
      </c>
      <c r="Y340">
        <v>714660</v>
      </c>
      <c r="Z340">
        <v>3</v>
      </c>
      <c r="AA340">
        <v>292</v>
      </c>
      <c r="AB340">
        <v>2540</v>
      </c>
      <c r="AC340">
        <v>742527</v>
      </c>
      <c r="AD340">
        <v>3</v>
      </c>
      <c r="AE340">
        <v>339</v>
      </c>
      <c r="AF340">
        <v>2480</v>
      </c>
      <c r="AG340">
        <v>839893</v>
      </c>
      <c r="AH340">
        <v>3</v>
      </c>
      <c r="AI340">
        <v>393</v>
      </c>
      <c r="AJ340">
        <v>2573</v>
      </c>
      <c r="AK340">
        <v>1010727</v>
      </c>
      <c r="AP340">
        <v>11</v>
      </c>
      <c r="AQ340">
        <v>556</v>
      </c>
      <c r="AR340">
        <v>2542</v>
      </c>
      <c r="AS340">
        <v>1405931</v>
      </c>
    </row>
    <row r="341" spans="1:4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5" x14ac:dyDescent="0.2">
      <c r="A342" s="79">
        <v>40917</v>
      </c>
      <c r="B342">
        <v>6</v>
      </c>
      <c r="C342">
        <v>113</v>
      </c>
      <c r="D342">
        <v>2425</v>
      </c>
      <c r="E342">
        <v>284067</v>
      </c>
      <c r="F342">
        <v>42</v>
      </c>
      <c r="G342">
        <v>139</v>
      </c>
      <c r="H342">
        <v>2543</v>
      </c>
      <c r="I342">
        <v>374093</v>
      </c>
      <c r="J342">
        <v>56</v>
      </c>
      <c r="K342">
        <v>157</v>
      </c>
      <c r="L342">
        <v>2876</v>
      </c>
      <c r="M342">
        <v>465624</v>
      </c>
      <c r="N342">
        <v>85</v>
      </c>
      <c r="O342">
        <v>204</v>
      </c>
      <c r="P342">
        <v>2597</v>
      </c>
      <c r="Q342">
        <v>542314</v>
      </c>
      <c r="R342">
        <v>15</v>
      </c>
      <c r="S342">
        <v>239</v>
      </c>
      <c r="T342">
        <v>2587</v>
      </c>
      <c r="U342">
        <v>602325</v>
      </c>
      <c r="V342">
        <v>8</v>
      </c>
      <c r="W342">
        <v>264</v>
      </c>
      <c r="X342">
        <v>2547</v>
      </c>
      <c r="Y342">
        <v>673768</v>
      </c>
      <c r="AH342">
        <v>1</v>
      </c>
      <c r="AI342">
        <v>361</v>
      </c>
      <c r="AJ342">
        <v>2620</v>
      </c>
      <c r="AK342">
        <v>945820</v>
      </c>
      <c r="AP342">
        <v>7</v>
      </c>
      <c r="AQ342">
        <v>570</v>
      </c>
      <c r="AR342">
        <v>2620</v>
      </c>
      <c r="AS342">
        <v>1484800</v>
      </c>
    </row>
    <row r="343" spans="1:45" ht="15" x14ac:dyDescent="0.2">
      <c r="A343" s="79">
        <v>40918</v>
      </c>
      <c r="B343">
        <v>18</v>
      </c>
      <c r="C343">
        <v>116</v>
      </c>
      <c r="D343">
        <v>2258</v>
      </c>
      <c r="E343">
        <v>279536</v>
      </c>
      <c r="F343">
        <v>48</v>
      </c>
      <c r="G343">
        <v>140</v>
      </c>
      <c r="H343">
        <v>2679</v>
      </c>
      <c r="I343">
        <v>385825</v>
      </c>
      <c r="J343">
        <v>66</v>
      </c>
      <c r="K343">
        <v>162</v>
      </c>
      <c r="L343">
        <v>2704</v>
      </c>
      <c r="M343">
        <v>431306</v>
      </c>
      <c r="N343">
        <v>36</v>
      </c>
      <c r="O343">
        <v>188</v>
      </c>
      <c r="P343">
        <v>2683</v>
      </c>
      <c r="Q343">
        <v>507579</v>
      </c>
      <c r="R343">
        <v>17</v>
      </c>
      <c r="S343">
        <v>234</v>
      </c>
      <c r="T343">
        <v>2593</v>
      </c>
      <c r="U343">
        <v>607055</v>
      </c>
      <c r="V343">
        <v>1</v>
      </c>
      <c r="W343">
        <v>274</v>
      </c>
      <c r="X343">
        <v>2300</v>
      </c>
      <c r="Y343">
        <v>630200</v>
      </c>
      <c r="Z343">
        <v>21</v>
      </c>
      <c r="AA343">
        <v>289</v>
      </c>
      <c r="AB343">
        <v>2570</v>
      </c>
      <c r="AC343">
        <v>761111</v>
      </c>
      <c r="AP343">
        <v>8</v>
      </c>
      <c r="AQ343">
        <v>573</v>
      </c>
      <c r="AR343">
        <v>2692</v>
      </c>
      <c r="AS343">
        <v>1549215</v>
      </c>
    </row>
    <row r="344" spans="1:45" ht="15" x14ac:dyDescent="0.2">
      <c r="A344" s="81">
        <v>40924</v>
      </c>
      <c r="B344">
        <v>28</v>
      </c>
      <c r="C344">
        <v>108</v>
      </c>
      <c r="D344">
        <v>2103</v>
      </c>
      <c r="E344">
        <v>230967</v>
      </c>
      <c r="F344">
        <v>125</v>
      </c>
      <c r="G344">
        <v>138</v>
      </c>
      <c r="H344">
        <v>2432</v>
      </c>
      <c r="I344">
        <v>360328</v>
      </c>
      <c r="J344">
        <v>155</v>
      </c>
      <c r="K344">
        <v>162</v>
      </c>
      <c r="L344">
        <v>2517</v>
      </c>
      <c r="M344">
        <v>435016</v>
      </c>
      <c r="N344">
        <v>137</v>
      </c>
      <c r="O344">
        <v>195</v>
      </c>
      <c r="P344">
        <v>2515</v>
      </c>
      <c r="Q344">
        <v>505097</v>
      </c>
      <c r="R344">
        <v>63</v>
      </c>
      <c r="S344">
        <v>234</v>
      </c>
      <c r="T344">
        <v>2577</v>
      </c>
      <c r="U344">
        <v>622334</v>
      </c>
      <c r="V344">
        <v>31</v>
      </c>
      <c r="W344">
        <v>266</v>
      </c>
      <c r="X344">
        <v>2405</v>
      </c>
      <c r="Y344">
        <v>703587</v>
      </c>
      <c r="Z344">
        <v>23</v>
      </c>
      <c r="AA344">
        <v>310</v>
      </c>
      <c r="AB344">
        <v>2370</v>
      </c>
      <c r="AC344">
        <v>806608</v>
      </c>
      <c r="AD344">
        <v>24</v>
      </c>
      <c r="AE344">
        <v>332</v>
      </c>
      <c r="AF344">
        <v>2705</v>
      </c>
      <c r="AG344">
        <v>898152</v>
      </c>
      <c r="AH344">
        <v>2</v>
      </c>
      <c r="AI344">
        <v>377</v>
      </c>
      <c r="AJ344">
        <v>2550</v>
      </c>
      <c r="AK344">
        <v>963040</v>
      </c>
      <c r="AP344">
        <v>12</v>
      </c>
      <c r="AQ344">
        <v>657</v>
      </c>
      <c r="AR344">
        <v>2663</v>
      </c>
      <c r="AS344">
        <v>1747983</v>
      </c>
    </row>
    <row r="345" spans="1:45" ht="15" x14ac:dyDescent="0.2">
      <c r="A345" s="79">
        <v>40925</v>
      </c>
      <c r="B345">
        <v>27</v>
      </c>
      <c r="C345">
        <v>123</v>
      </c>
      <c r="D345">
        <v>2631</v>
      </c>
      <c r="E345">
        <v>328341</v>
      </c>
      <c r="F345">
        <v>27</v>
      </c>
      <c r="G345">
        <v>138</v>
      </c>
      <c r="H345">
        <v>2810</v>
      </c>
      <c r="I345">
        <v>392404</v>
      </c>
      <c r="J345">
        <v>57</v>
      </c>
      <c r="K345">
        <v>162</v>
      </c>
      <c r="L345">
        <v>2730</v>
      </c>
      <c r="M345">
        <v>460767</v>
      </c>
      <c r="N345">
        <v>126</v>
      </c>
      <c r="O345">
        <v>198</v>
      </c>
      <c r="P345">
        <v>2728</v>
      </c>
      <c r="Q345">
        <v>552495</v>
      </c>
      <c r="R345">
        <v>51</v>
      </c>
      <c r="S345">
        <v>229</v>
      </c>
      <c r="T345">
        <v>2745</v>
      </c>
      <c r="U345">
        <v>642923</v>
      </c>
      <c r="V345">
        <v>2</v>
      </c>
      <c r="W345">
        <v>269</v>
      </c>
      <c r="X345">
        <v>2580</v>
      </c>
      <c r="Y345">
        <v>694020</v>
      </c>
      <c r="Z345">
        <v>2</v>
      </c>
      <c r="AA345">
        <v>300</v>
      </c>
      <c r="AB345">
        <v>2540</v>
      </c>
      <c r="AC345">
        <v>763270</v>
      </c>
      <c r="AH345">
        <v>2</v>
      </c>
      <c r="AI345">
        <v>379</v>
      </c>
      <c r="AJ345">
        <v>2380</v>
      </c>
      <c r="AK345">
        <v>902020</v>
      </c>
      <c r="AP345">
        <v>16</v>
      </c>
      <c r="AQ345">
        <v>591</v>
      </c>
      <c r="AR345">
        <v>2651</v>
      </c>
      <c r="AS345">
        <v>1563474</v>
      </c>
    </row>
    <row r="346" spans="1:45" ht="15" x14ac:dyDescent="0.2">
      <c r="A346" s="79">
        <v>40931</v>
      </c>
      <c r="B346">
        <v>107</v>
      </c>
      <c r="C346">
        <v>122</v>
      </c>
      <c r="D346">
        <v>2450</v>
      </c>
      <c r="E346">
        <v>303486</v>
      </c>
      <c r="F346">
        <v>56</v>
      </c>
      <c r="G346">
        <v>138</v>
      </c>
      <c r="H346">
        <v>2408</v>
      </c>
      <c r="I346">
        <v>322385</v>
      </c>
      <c r="J346">
        <v>26</v>
      </c>
      <c r="K346">
        <v>165</v>
      </c>
      <c r="L346">
        <v>2451</v>
      </c>
      <c r="M346">
        <v>408415</v>
      </c>
      <c r="N346">
        <v>91</v>
      </c>
      <c r="O346">
        <v>201</v>
      </c>
      <c r="P346">
        <v>2531</v>
      </c>
      <c r="Q346">
        <v>514664</v>
      </c>
      <c r="R346">
        <v>55</v>
      </c>
      <c r="S346">
        <v>227</v>
      </c>
      <c r="T346">
        <v>2497</v>
      </c>
      <c r="U346">
        <v>599882</v>
      </c>
      <c r="V346">
        <v>27</v>
      </c>
      <c r="W346">
        <v>254</v>
      </c>
      <c r="X346">
        <v>2442</v>
      </c>
      <c r="Y346">
        <v>662997</v>
      </c>
      <c r="Z346">
        <v>40</v>
      </c>
      <c r="AA346">
        <v>288</v>
      </c>
      <c r="AB346">
        <v>2655</v>
      </c>
      <c r="AC346">
        <v>787426</v>
      </c>
      <c r="AD346">
        <v>1</v>
      </c>
      <c r="AE346">
        <v>335</v>
      </c>
      <c r="AF346">
        <v>2550</v>
      </c>
      <c r="AG346">
        <v>854250</v>
      </c>
      <c r="AH346">
        <v>14</v>
      </c>
      <c r="AI346">
        <v>371</v>
      </c>
      <c r="AJ346">
        <v>2720</v>
      </c>
      <c r="AK346">
        <v>997869</v>
      </c>
      <c r="AP346">
        <v>10</v>
      </c>
      <c r="AQ346">
        <v>548</v>
      </c>
      <c r="AR346">
        <v>2600</v>
      </c>
      <c r="AS346">
        <v>1426768</v>
      </c>
    </row>
    <row r="347" spans="1:45" ht="15" x14ac:dyDescent="0.2">
      <c r="A347" s="83">
        <v>40932</v>
      </c>
      <c r="B347">
        <v>57</v>
      </c>
      <c r="C347">
        <v>113</v>
      </c>
      <c r="D347">
        <v>2357</v>
      </c>
      <c r="E347">
        <v>276765</v>
      </c>
      <c r="F347">
        <v>67</v>
      </c>
      <c r="G347">
        <v>136</v>
      </c>
      <c r="H347">
        <v>2396</v>
      </c>
      <c r="I347">
        <v>335278</v>
      </c>
      <c r="J347">
        <v>57</v>
      </c>
      <c r="K347">
        <v>163</v>
      </c>
      <c r="L347">
        <v>2458</v>
      </c>
      <c r="M347">
        <v>423664</v>
      </c>
      <c r="N347">
        <v>50</v>
      </c>
      <c r="O347">
        <v>190</v>
      </c>
      <c r="P347">
        <v>2609</v>
      </c>
      <c r="Q347">
        <v>513176</v>
      </c>
      <c r="R347">
        <v>35</v>
      </c>
      <c r="S347">
        <v>229</v>
      </c>
      <c r="T347">
        <v>2707</v>
      </c>
      <c r="U347">
        <v>630649</v>
      </c>
      <c r="Z347">
        <v>38</v>
      </c>
      <c r="AA347">
        <v>303</v>
      </c>
      <c r="AB347">
        <v>2740</v>
      </c>
      <c r="AC347">
        <v>830364</v>
      </c>
      <c r="AD347">
        <v>1</v>
      </c>
      <c r="AE347">
        <v>342</v>
      </c>
      <c r="AF347">
        <v>2500</v>
      </c>
      <c r="AG347">
        <v>855000</v>
      </c>
      <c r="AH347">
        <v>2</v>
      </c>
      <c r="AI347">
        <v>379</v>
      </c>
      <c r="AJ347">
        <v>2600</v>
      </c>
      <c r="AK347">
        <v>985400</v>
      </c>
      <c r="AP347">
        <v>19</v>
      </c>
      <c r="AQ347">
        <v>545</v>
      </c>
      <c r="AR347">
        <v>2579</v>
      </c>
      <c r="AS347">
        <v>1399685</v>
      </c>
    </row>
    <row r="348" spans="1:45" ht="15" x14ac:dyDescent="0.2">
      <c r="A348" s="79">
        <v>40938</v>
      </c>
      <c r="B348">
        <v>56</v>
      </c>
      <c r="C348">
        <v>120</v>
      </c>
      <c r="D348">
        <v>2281</v>
      </c>
      <c r="E348">
        <v>279371</v>
      </c>
      <c r="F348">
        <v>17</v>
      </c>
      <c r="G348">
        <v>141</v>
      </c>
      <c r="H348">
        <v>2368</v>
      </c>
      <c r="I348">
        <v>351210</v>
      </c>
      <c r="J348">
        <v>150</v>
      </c>
      <c r="K348">
        <v>164</v>
      </c>
      <c r="L348">
        <v>2484</v>
      </c>
      <c r="M348">
        <v>411305</v>
      </c>
      <c r="N348">
        <v>62</v>
      </c>
      <c r="O348">
        <v>196</v>
      </c>
      <c r="P348">
        <v>2539</v>
      </c>
      <c r="Q348">
        <v>503089</v>
      </c>
      <c r="R348">
        <v>47</v>
      </c>
      <c r="S348">
        <v>231</v>
      </c>
      <c r="T348">
        <v>2365</v>
      </c>
      <c r="U348">
        <v>576698</v>
      </c>
      <c r="V348">
        <v>13</v>
      </c>
      <c r="W348">
        <v>254</v>
      </c>
      <c r="X348">
        <v>2450</v>
      </c>
      <c r="Y348">
        <v>621735</v>
      </c>
      <c r="Z348">
        <v>8</v>
      </c>
      <c r="AA348">
        <v>306</v>
      </c>
      <c r="AB348">
        <v>2630</v>
      </c>
      <c r="AC348">
        <v>797970</v>
      </c>
      <c r="AD348">
        <v>1</v>
      </c>
      <c r="AE348">
        <v>349</v>
      </c>
      <c r="AF348">
        <v>2650</v>
      </c>
      <c r="AG348">
        <v>924850</v>
      </c>
      <c r="AH348">
        <v>1</v>
      </c>
      <c r="AI348">
        <v>362</v>
      </c>
      <c r="AJ348">
        <v>2680</v>
      </c>
      <c r="AK348">
        <v>970160</v>
      </c>
      <c r="AL348" s="1"/>
      <c r="AM348" s="1"/>
      <c r="AN348" s="1"/>
      <c r="AO348" s="1"/>
      <c r="AP348" s="1">
        <v>19</v>
      </c>
      <c r="AQ348" s="1">
        <v>593</v>
      </c>
      <c r="AR348" s="1">
        <v>2543</v>
      </c>
      <c r="AS348" s="4">
        <v>1478926</v>
      </c>
    </row>
    <row r="349" spans="1:45" ht="15" x14ac:dyDescent="0.2">
      <c r="A349" s="82">
        <v>40939</v>
      </c>
      <c r="B349" s="1">
        <v>104</v>
      </c>
      <c r="C349" s="1">
        <v>113</v>
      </c>
      <c r="D349" s="1">
        <v>2396</v>
      </c>
      <c r="E349" s="4">
        <v>306687</v>
      </c>
      <c r="F349" s="4">
        <v>44</v>
      </c>
      <c r="G349" s="4">
        <v>139</v>
      </c>
      <c r="H349" s="4">
        <v>2515</v>
      </c>
      <c r="I349" s="4">
        <v>354785</v>
      </c>
      <c r="J349" s="4">
        <v>55</v>
      </c>
      <c r="K349" s="4">
        <v>163</v>
      </c>
      <c r="L349" s="4">
        <v>2617</v>
      </c>
      <c r="M349" s="4">
        <v>429775</v>
      </c>
      <c r="N349" s="4">
        <v>32</v>
      </c>
      <c r="O349" s="4">
        <v>204</v>
      </c>
      <c r="P349" s="4">
        <v>2647</v>
      </c>
      <c r="Q349" s="4">
        <v>539435</v>
      </c>
      <c r="R349" s="4">
        <v>20</v>
      </c>
      <c r="S349" s="4">
        <v>238</v>
      </c>
      <c r="T349" s="4">
        <v>2473</v>
      </c>
      <c r="U349" s="4">
        <v>577864</v>
      </c>
      <c r="V349" s="4">
        <v>2</v>
      </c>
      <c r="W349" s="4">
        <v>276</v>
      </c>
      <c r="X349" s="4">
        <v>2440</v>
      </c>
      <c r="Y349" s="4">
        <v>672220</v>
      </c>
      <c r="Z349" s="4">
        <v>12</v>
      </c>
      <c r="AA349" s="4">
        <v>298</v>
      </c>
      <c r="AB349" s="4">
        <v>2485</v>
      </c>
      <c r="AC349" s="4">
        <v>754997</v>
      </c>
      <c r="AD349" s="1"/>
      <c r="AE349" s="1"/>
      <c r="AF349" s="1"/>
      <c r="AG349" s="1"/>
      <c r="AH349" s="1">
        <v>3</v>
      </c>
      <c r="AI349" s="1">
        <v>379</v>
      </c>
      <c r="AJ349" s="1">
        <v>2590</v>
      </c>
      <c r="AK349" s="4">
        <v>986433</v>
      </c>
      <c r="AL349" s="4">
        <v>11</v>
      </c>
      <c r="AM349" s="4">
        <v>551</v>
      </c>
      <c r="AN349" s="4">
        <v>2510</v>
      </c>
      <c r="AO349" s="4">
        <v>1383776</v>
      </c>
      <c r="AP349" s="4">
        <v>2</v>
      </c>
      <c r="AQ349" s="4">
        <v>642</v>
      </c>
      <c r="AR349" s="4">
        <v>2310</v>
      </c>
      <c r="AS349" s="4">
        <v>1497090</v>
      </c>
    </row>
    <row r="350" spans="1:45" ht="15" x14ac:dyDescent="0.2">
      <c r="A350" s="79">
        <v>40945</v>
      </c>
      <c r="B350">
        <v>73</v>
      </c>
      <c r="C350">
        <v>120</v>
      </c>
      <c r="D350">
        <v>2255</v>
      </c>
      <c r="E350">
        <v>292149</v>
      </c>
      <c r="F350">
        <v>83</v>
      </c>
      <c r="G350">
        <v>140</v>
      </c>
      <c r="H350">
        <v>2438</v>
      </c>
      <c r="I350">
        <v>359252</v>
      </c>
      <c r="J350">
        <v>60</v>
      </c>
      <c r="K350">
        <v>158</v>
      </c>
      <c r="L350">
        <v>2593</v>
      </c>
      <c r="M350">
        <v>413752</v>
      </c>
      <c r="N350">
        <v>20</v>
      </c>
      <c r="O350">
        <v>193</v>
      </c>
      <c r="P350">
        <v>2457</v>
      </c>
      <c r="Q350">
        <v>498136</v>
      </c>
      <c r="R350">
        <v>35</v>
      </c>
      <c r="S350">
        <v>228</v>
      </c>
      <c r="T350">
        <v>2593</v>
      </c>
      <c r="U350">
        <v>609596</v>
      </c>
      <c r="AP350">
        <v>5</v>
      </c>
      <c r="AQ350">
        <v>590</v>
      </c>
      <c r="AR350">
        <v>2800</v>
      </c>
      <c r="AS350">
        <v>1675472</v>
      </c>
    </row>
    <row r="351" spans="1:45" ht="15" x14ac:dyDescent="0.2">
      <c r="A351" s="79">
        <v>40946</v>
      </c>
      <c r="B351">
        <v>29</v>
      </c>
      <c r="C351">
        <v>126</v>
      </c>
      <c r="D351">
        <v>2700</v>
      </c>
      <c r="E351">
        <v>342890</v>
      </c>
      <c r="F351">
        <v>56</v>
      </c>
      <c r="G351">
        <v>141</v>
      </c>
      <c r="H351">
        <v>2678</v>
      </c>
      <c r="I351">
        <v>379496</v>
      </c>
      <c r="J351">
        <v>45</v>
      </c>
      <c r="K351">
        <v>165</v>
      </c>
      <c r="L351">
        <v>2656</v>
      </c>
      <c r="M351">
        <v>435419</v>
      </c>
      <c r="N351">
        <v>31</v>
      </c>
      <c r="O351">
        <v>197</v>
      </c>
      <c r="P351">
        <v>2510</v>
      </c>
      <c r="Q351">
        <v>509308</v>
      </c>
      <c r="R351">
        <v>20</v>
      </c>
      <c r="S351">
        <v>238</v>
      </c>
      <c r="T351">
        <v>2720</v>
      </c>
      <c r="U351">
        <v>648720</v>
      </c>
      <c r="AH351">
        <v>1</v>
      </c>
      <c r="AI351">
        <v>380</v>
      </c>
      <c r="AJ351">
        <v>2560</v>
      </c>
      <c r="AK351">
        <v>972800</v>
      </c>
      <c r="AL351">
        <v>4</v>
      </c>
      <c r="AM351">
        <v>457</v>
      </c>
      <c r="AN351">
        <v>2600</v>
      </c>
      <c r="AO351">
        <v>1193175</v>
      </c>
    </row>
    <row r="352" spans="1:45" ht="15" x14ac:dyDescent="0.2">
      <c r="A352" s="79">
        <v>40952</v>
      </c>
      <c r="B352">
        <v>44</v>
      </c>
      <c r="C352">
        <v>118</v>
      </c>
      <c r="D352">
        <v>2300</v>
      </c>
      <c r="E352">
        <v>291555</v>
      </c>
      <c r="F352">
        <v>38</v>
      </c>
      <c r="G352">
        <v>141</v>
      </c>
      <c r="H352">
        <v>2393</v>
      </c>
      <c r="I352">
        <v>360239</v>
      </c>
      <c r="J352">
        <v>65</v>
      </c>
      <c r="K352">
        <v>165</v>
      </c>
      <c r="L352">
        <v>2588</v>
      </c>
      <c r="M352">
        <v>429896</v>
      </c>
      <c r="N352">
        <v>56</v>
      </c>
      <c r="O352">
        <v>198</v>
      </c>
      <c r="P352">
        <v>2557</v>
      </c>
      <c r="Q352">
        <v>504261</v>
      </c>
      <c r="R352">
        <v>23</v>
      </c>
      <c r="S352">
        <v>245</v>
      </c>
      <c r="T352">
        <v>2537</v>
      </c>
      <c r="U352">
        <v>652481</v>
      </c>
      <c r="V352">
        <v>43</v>
      </c>
      <c r="W352">
        <v>257</v>
      </c>
      <c r="X352">
        <v>2595</v>
      </c>
      <c r="Y352">
        <v>668600</v>
      </c>
      <c r="Z352">
        <v>1</v>
      </c>
      <c r="AA352">
        <v>311</v>
      </c>
      <c r="AB352">
        <v>2550</v>
      </c>
      <c r="AC352">
        <v>793050</v>
      </c>
      <c r="AD352">
        <v>2</v>
      </c>
      <c r="AE352">
        <v>334</v>
      </c>
      <c r="AF352">
        <v>2730</v>
      </c>
      <c r="AG352">
        <v>913270</v>
      </c>
      <c r="AH352">
        <v>1</v>
      </c>
      <c r="AI352">
        <v>390</v>
      </c>
      <c r="AJ352">
        <v>2620</v>
      </c>
      <c r="AK352">
        <v>1021800</v>
      </c>
      <c r="AP352">
        <v>7</v>
      </c>
      <c r="AQ352">
        <v>560</v>
      </c>
      <c r="AR352">
        <v>2637</v>
      </c>
      <c r="AS352">
        <v>1464977</v>
      </c>
    </row>
    <row r="353" spans="1:45" ht="15" x14ac:dyDescent="0.2">
      <c r="A353" s="79">
        <v>40953</v>
      </c>
      <c r="B353">
        <v>54</v>
      </c>
      <c r="C353">
        <v>109</v>
      </c>
      <c r="D353">
        <v>2327</v>
      </c>
      <c r="E353">
        <v>258880</v>
      </c>
      <c r="F353">
        <v>49</v>
      </c>
      <c r="G353">
        <v>129</v>
      </c>
      <c r="H353">
        <v>2589</v>
      </c>
      <c r="I353">
        <v>349401</v>
      </c>
      <c r="J353">
        <v>94</v>
      </c>
      <c r="K353">
        <v>160</v>
      </c>
      <c r="L353">
        <v>2638</v>
      </c>
      <c r="M353">
        <v>420102</v>
      </c>
      <c r="N353">
        <v>76</v>
      </c>
      <c r="O353">
        <v>198</v>
      </c>
      <c r="P353">
        <v>2664</v>
      </c>
      <c r="Q353">
        <v>524714</v>
      </c>
      <c r="R353">
        <v>2</v>
      </c>
      <c r="S353">
        <v>236</v>
      </c>
      <c r="T353">
        <v>2490</v>
      </c>
      <c r="U353">
        <v>587340</v>
      </c>
      <c r="V353">
        <v>2</v>
      </c>
      <c r="W353">
        <v>277</v>
      </c>
      <c r="X353">
        <v>2420</v>
      </c>
      <c r="Y353">
        <v>670320</v>
      </c>
      <c r="Z353">
        <v>1</v>
      </c>
      <c r="AA353">
        <v>312</v>
      </c>
      <c r="AB353">
        <v>2400</v>
      </c>
      <c r="AC353">
        <v>748800</v>
      </c>
      <c r="AD353" s="1"/>
      <c r="AE353" s="1"/>
      <c r="AF353" s="1"/>
      <c r="AG353" s="1"/>
      <c r="AH353">
        <v>3</v>
      </c>
      <c r="AI353">
        <v>379</v>
      </c>
      <c r="AJ353">
        <v>2493</v>
      </c>
      <c r="AK353">
        <v>945813</v>
      </c>
      <c r="AP353">
        <v>10</v>
      </c>
      <c r="AQ353">
        <v>516</v>
      </c>
      <c r="AR353">
        <v>2632</v>
      </c>
      <c r="AS353">
        <v>1358170</v>
      </c>
    </row>
    <row r="354" spans="1:45" ht="15" x14ac:dyDescent="0.2">
      <c r="A354" s="81">
        <v>40959</v>
      </c>
      <c r="B354">
        <v>16</v>
      </c>
      <c r="C354">
        <v>111</v>
      </c>
      <c r="D354">
        <v>2036</v>
      </c>
      <c r="E354">
        <v>246521</v>
      </c>
      <c r="F354">
        <v>20</v>
      </c>
      <c r="G354">
        <v>140</v>
      </c>
      <c r="H354">
        <v>2467</v>
      </c>
      <c r="I354">
        <v>348000</v>
      </c>
      <c r="J354">
        <v>56</v>
      </c>
      <c r="K354">
        <v>172</v>
      </c>
      <c r="L354">
        <v>2406</v>
      </c>
      <c r="M354">
        <v>445359</v>
      </c>
      <c r="N354">
        <v>74</v>
      </c>
      <c r="O354">
        <v>200</v>
      </c>
      <c r="P354">
        <v>2448</v>
      </c>
      <c r="Q354">
        <v>508877</v>
      </c>
      <c r="R354">
        <v>38</v>
      </c>
      <c r="S354">
        <v>242</v>
      </c>
      <c r="T354">
        <v>2400</v>
      </c>
      <c r="U354">
        <v>575918</v>
      </c>
      <c r="V354">
        <v>30</v>
      </c>
      <c r="W354">
        <v>258</v>
      </c>
      <c r="X354">
        <v>2295</v>
      </c>
      <c r="Y354">
        <v>588546</v>
      </c>
      <c r="Z354">
        <v>2</v>
      </c>
      <c r="AA354">
        <v>314</v>
      </c>
      <c r="AB354">
        <v>2550</v>
      </c>
      <c r="AC354">
        <v>799480</v>
      </c>
      <c r="AD354">
        <v>7</v>
      </c>
      <c r="AE354">
        <v>347</v>
      </c>
      <c r="AF354">
        <v>2653</v>
      </c>
      <c r="AG354">
        <v>938680</v>
      </c>
      <c r="AH354">
        <v>1</v>
      </c>
      <c r="AI354">
        <v>394</v>
      </c>
      <c r="AJ354">
        <v>2580</v>
      </c>
      <c r="AK354">
        <v>1016520</v>
      </c>
      <c r="AP354">
        <v>8</v>
      </c>
      <c r="AQ354">
        <v>547</v>
      </c>
      <c r="AR354">
        <v>2789</v>
      </c>
      <c r="AS354">
        <v>1519244</v>
      </c>
    </row>
    <row r="355" spans="1:45" ht="15" x14ac:dyDescent="0.2">
      <c r="A355" s="79">
        <v>40960</v>
      </c>
      <c r="B355">
        <v>33</v>
      </c>
      <c r="C355">
        <v>110</v>
      </c>
      <c r="D355">
        <v>2421</v>
      </c>
      <c r="E355">
        <v>267161</v>
      </c>
      <c r="F355">
        <v>24</v>
      </c>
      <c r="G355">
        <v>138</v>
      </c>
      <c r="H355">
        <v>2410</v>
      </c>
      <c r="I355">
        <v>302446</v>
      </c>
      <c r="J355">
        <v>102</v>
      </c>
      <c r="K355">
        <v>169</v>
      </c>
      <c r="L355">
        <v>2653</v>
      </c>
      <c r="M355">
        <v>447691</v>
      </c>
      <c r="N355">
        <v>31</v>
      </c>
      <c r="O355">
        <v>196</v>
      </c>
      <c r="P355">
        <v>2588</v>
      </c>
      <c r="Q355">
        <v>516438</v>
      </c>
      <c r="R355">
        <v>1</v>
      </c>
      <c r="S355">
        <v>225</v>
      </c>
      <c r="T355">
        <v>2500</v>
      </c>
      <c r="U355">
        <v>562500</v>
      </c>
      <c r="V355">
        <v>11</v>
      </c>
      <c r="W355">
        <v>255</v>
      </c>
      <c r="X355">
        <v>2580</v>
      </c>
      <c r="Y355">
        <v>659273</v>
      </c>
      <c r="AD355">
        <v>2</v>
      </c>
      <c r="AE355">
        <v>332</v>
      </c>
      <c r="AF355">
        <v>2320</v>
      </c>
      <c r="AG355">
        <v>769880</v>
      </c>
      <c r="AH355">
        <v>1</v>
      </c>
      <c r="AI355">
        <v>393</v>
      </c>
      <c r="AJ355">
        <v>2380</v>
      </c>
      <c r="AK355">
        <v>935340</v>
      </c>
      <c r="AP355">
        <v>12</v>
      </c>
      <c r="AQ355">
        <v>540</v>
      </c>
      <c r="AR355">
        <v>2499</v>
      </c>
      <c r="AS355">
        <v>1351753</v>
      </c>
    </row>
    <row r="356" spans="1:45" ht="15" x14ac:dyDescent="0.2">
      <c r="A356" s="79">
        <v>40966</v>
      </c>
      <c r="B356">
        <v>25</v>
      </c>
      <c r="C356">
        <v>116</v>
      </c>
      <c r="D356">
        <v>2393</v>
      </c>
      <c r="E356">
        <v>293554</v>
      </c>
      <c r="F356">
        <v>12</v>
      </c>
      <c r="G356">
        <v>137</v>
      </c>
      <c r="H356">
        <v>2542</v>
      </c>
      <c r="I356">
        <v>346188</v>
      </c>
      <c r="J356">
        <v>66</v>
      </c>
      <c r="K356">
        <v>165</v>
      </c>
      <c r="L356">
        <v>2516</v>
      </c>
      <c r="M356">
        <v>431635</v>
      </c>
      <c r="N356">
        <v>14</v>
      </c>
      <c r="O356">
        <v>201</v>
      </c>
      <c r="P356">
        <v>2444</v>
      </c>
      <c r="Q356">
        <v>494892</v>
      </c>
      <c r="R356">
        <v>6</v>
      </c>
      <c r="S356">
        <v>232</v>
      </c>
      <c r="T356">
        <v>2334</v>
      </c>
      <c r="U356">
        <v>536005</v>
      </c>
      <c r="Z356">
        <v>2</v>
      </c>
      <c r="AA356">
        <v>290</v>
      </c>
      <c r="AB356">
        <v>2150</v>
      </c>
      <c r="AC356">
        <v>623525</v>
      </c>
      <c r="AD356">
        <v>1</v>
      </c>
      <c r="AE356">
        <v>357</v>
      </c>
      <c r="AF356">
        <v>2500</v>
      </c>
      <c r="AG356">
        <v>892500</v>
      </c>
      <c r="AP356">
        <v>9</v>
      </c>
      <c r="AQ356">
        <v>514</v>
      </c>
      <c r="AR356">
        <v>2701</v>
      </c>
      <c r="AS356">
        <v>1394310</v>
      </c>
    </row>
    <row r="357" spans="1:45" ht="15" x14ac:dyDescent="0.2">
      <c r="A357" s="79">
        <v>40967</v>
      </c>
      <c r="B357">
        <v>46</v>
      </c>
      <c r="C357">
        <v>118</v>
      </c>
      <c r="D357">
        <v>2414</v>
      </c>
      <c r="E357">
        <v>295975</v>
      </c>
      <c r="F357">
        <v>23</v>
      </c>
      <c r="G357">
        <v>144</v>
      </c>
      <c r="H357">
        <v>2475</v>
      </c>
      <c r="I357">
        <v>348770</v>
      </c>
      <c r="J357">
        <v>31</v>
      </c>
      <c r="K357">
        <v>162</v>
      </c>
      <c r="L357">
        <v>2567</v>
      </c>
      <c r="M357">
        <v>415400</v>
      </c>
      <c r="N357">
        <v>16</v>
      </c>
      <c r="O357">
        <v>200</v>
      </c>
      <c r="P357">
        <v>2588</v>
      </c>
      <c r="Q357">
        <v>521337</v>
      </c>
      <c r="R357">
        <v>6</v>
      </c>
      <c r="S357">
        <v>230</v>
      </c>
      <c r="T357">
        <v>2400</v>
      </c>
      <c r="U357">
        <v>581767</v>
      </c>
      <c r="Z357">
        <v>3</v>
      </c>
      <c r="AA357">
        <v>287</v>
      </c>
      <c r="AB357">
        <v>2560</v>
      </c>
      <c r="AC357">
        <v>734720</v>
      </c>
      <c r="AP357">
        <v>9</v>
      </c>
      <c r="AQ357">
        <v>548</v>
      </c>
      <c r="AR357">
        <v>2769</v>
      </c>
      <c r="AS357">
        <v>1516753</v>
      </c>
    </row>
    <row r="358" spans="1:4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5" x14ac:dyDescent="0.2">
      <c r="A359" s="79">
        <v>40973</v>
      </c>
      <c r="B359">
        <v>11</v>
      </c>
      <c r="C359">
        <v>105</v>
      </c>
      <c r="D359">
        <v>2556</v>
      </c>
      <c r="E359">
        <v>270329</v>
      </c>
      <c r="F359">
        <v>27</v>
      </c>
      <c r="G359">
        <v>141</v>
      </c>
      <c r="H359">
        <v>2605</v>
      </c>
      <c r="I359">
        <v>367244</v>
      </c>
      <c r="J359">
        <v>19</v>
      </c>
      <c r="K359">
        <v>170</v>
      </c>
      <c r="L359">
        <v>2374</v>
      </c>
      <c r="M359">
        <v>409349</v>
      </c>
      <c r="N359">
        <v>29</v>
      </c>
      <c r="O359">
        <v>187</v>
      </c>
      <c r="P359">
        <v>2242</v>
      </c>
      <c r="Q359">
        <v>440550</v>
      </c>
      <c r="R359">
        <v>3</v>
      </c>
      <c r="S359">
        <v>237</v>
      </c>
      <c r="T359">
        <v>2220</v>
      </c>
      <c r="U359">
        <v>525400</v>
      </c>
      <c r="AD359">
        <v>1</v>
      </c>
      <c r="AE359">
        <v>388</v>
      </c>
      <c r="AF359">
        <v>2500</v>
      </c>
      <c r="AG359">
        <v>845000</v>
      </c>
      <c r="AP359">
        <v>3</v>
      </c>
      <c r="AQ359">
        <v>612</v>
      </c>
      <c r="AR359">
        <v>2660</v>
      </c>
      <c r="AS359">
        <v>1631713</v>
      </c>
    </row>
    <row r="360" spans="1:45" ht="15" x14ac:dyDescent="0.2">
      <c r="A360" s="79">
        <v>40974</v>
      </c>
      <c r="B360">
        <v>44</v>
      </c>
      <c r="C360">
        <v>119</v>
      </c>
      <c r="D360">
        <v>2693</v>
      </c>
      <c r="E360">
        <v>321516</v>
      </c>
      <c r="F360">
        <v>5</v>
      </c>
      <c r="G360">
        <v>143</v>
      </c>
      <c r="H360">
        <v>2775</v>
      </c>
      <c r="I360">
        <v>395490</v>
      </c>
      <c r="J360">
        <v>25</v>
      </c>
      <c r="K360">
        <v>170</v>
      </c>
      <c r="L360">
        <v>2608</v>
      </c>
      <c r="M360">
        <v>438726</v>
      </c>
      <c r="N360">
        <v>32</v>
      </c>
      <c r="O360">
        <v>190</v>
      </c>
      <c r="P360">
        <v>2692</v>
      </c>
      <c r="Q360">
        <v>506180</v>
      </c>
      <c r="R360">
        <v>20</v>
      </c>
      <c r="S360">
        <v>224</v>
      </c>
      <c r="T360">
        <v>2460</v>
      </c>
      <c r="U360">
        <v>552147</v>
      </c>
      <c r="V360">
        <v>1</v>
      </c>
      <c r="W360">
        <v>251</v>
      </c>
      <c r="X360">
        <v>2560</v>
      </c>
      <c r="Y360">
        <v>642560</v>
      </c>
      <c r="AH360">
        <v>1</v>
      </c>
      <c r="AI360">
        <v>360</v>
      </c>
      <c r="AJ360">
        <v>2300</v>
      </c>
      <c r="AK360">
        <v>828000</v>
      </c>
      <c r="AP360">
        <v>6</v>
      </c>
      <c r="AQ360">
        <v>570</v>
      </c>
      <c r="AR360">
        <v>2617</v>
      </c>
      <c r="AS360">
        <v>1488937</v>
      </c>
    </row>
    <row r="361" spans="1:45" ht="15" x14ac:dyDescent="0.2">
      <c r="A361" s="79">
        <v>40980</v>
      </c>
      <c r="B361">
        <v>11</v>
      </c>
      <c r="C361">
        <v>105</v>
      </c>
      <c r="D361">
        <v>2556</v>
      </c>
      <c r="E361">
        <v>270329</v>
      </c>
      <c r="F361">
        <v>27</v>
      </c>
      <c r="G361">
        <v>141</v>
      </c>
      <c r="H361">
        <v>2605</v>
      </c>
      <c r="I361">
        <v>367244</v>
      </c>
      <c r="J361">
        <v>19</v>
      </c>
      <c r="K361">
        <v>170</v>
      </c>
      <c r="L361">
        <v>2374</v>
      </c>
      <c r="M361">
        <v>409349</v>
      </c>
      <c r="N361">
        <v>29</v>
      </c>
      <c r="O361">
        <v>187</v>
      </c>
      <c r="P361">
        <v>2242</v>
      </c>
      <c r="Q361">
        <v>440550</v>
      </c>
      <c r="R361">
        <v>3</v>
      </c>
      <c r="S361">
        <v>237</v>
      </c>
      <c r="T361">
        <v>2220</v>
      </c>
      <c r="U361">
        <v>525400</v>
      </c>
      <c r="AD361">
        <v>1</v>
      </c>
      <c r="AE361">
        <v>388</v>
      </c>
      <c r="AF361">
        <v>2500</v>
      </c>
      <c r="AG361">
        <v>845000</v>
      </c>
      <c r="AP361">
        <v>3</v>
      </c>
      <c r="AQ361">
        <v>612</v>
      </c>
      <c r="AR361">
        <v>2660</v>
      </c>
      <c r="AS361">
        <v>1631713</v>
      </c>
    </row>
    <row r="362" spans="1:45" ht="15" x14ac:dyDescent="0.2">
      <c r="A362" s="79">
        <v>40981</v>
      </c>
      <c r="B362">
        <v>15</v>
      </c>
      <c r="C362">
        <v>118</v>
      </c>
      <c r="D362">
        <v>2498</v>
      </c>
      <c r="E362">
        <v>290621</v>
      </c>
      <c r="F362">
        <v>44</v>
      </c>
      <c r="G362">
        <v>145</v>
      </c>
      <c r="H362">
        <v>2558</v>
      </c>
      <c r="I362">
        <v>367561</v>
      </c>
      <c r="J362">
        <v>23</v>
      </c>
      <c r="K362">
        <v>163</v>
      </c>
      <c r="L362">
        <v>2631</v>
      </c>
      <c r="M362">
        <v>430833</v>
      </c>
      <c r="N362">
        <v>31</v>
      </c>
      <c r="O362">
        <v>199</v>
      </c>
      <c r="P362">
        <v>2640</v>
      </c>
      <c r="Q362">
        <v>535969</v>
      </c>
      <c r="R362">
        <v>2</v>
      </c>
      <c r="S362">
        <v>238</v>
      </c>
      <c r="T362">
        <v>2640</v>
      </c>
      <c r="U362">
        <v>628320</v>
      </c>
      <c r="Z362">
        <v>1</v>
      </c>
      <c r="AA362">
        <v>294</v>
      </c>
      <c r="AB362">
        <v>2280</v>
      </c>
      <c r="AC362">
        <v>670320</v>
      </c>
      <c r="AH362">
        <v>1</v>
      </c>
      <c r="AI362">
        <v>365</v>
      </c>
      <c r="AJ362">
        <v>2460</v>
      </c>
      <c r="AK362">
        <v>897900</v>
      </c>
      <c r="AL362">
        <v>1</v>
      </c>
      <c r="AM362">
        <v>433</v>
      </c>
      <c r="AN362">
        <v>2620</v>
      </c>
      <c r="AO362">
        <v>1134460</v>
      </c>
      <c r="AP362">
        <v>6</v>
      </c>
      <c r="AQ362">
        <v>546</v>
      </c>
      <c r="AR362">
        <v>2520</v>
      </c>
      <c r="AS362">
        <v>1398327</v>
      </c>
    </row>
    <row r="363" spans="1:45" ht="15" x14ac:dyDescent="0.2">
      <c r="A363" s="81">
        <v>40987</v>
      </c>
      <c r="B363">
        <v>24</v>
      </c>
      <c r="C363">
        <v>114</v>
      </c>
      <c r="D363">
        <v>2320</v>
      </c>
      <c r="E363">
        <v>258045</v>
      </c>
      <c r="F363">
        <v>8</v>
      </c>
      <c r="G363">
        <v>137</v>
      </c>
      <c r="H363">
        <v>2415</v>
      </c>
      <c r="I363">
        <v>349320</v>
      </c>
      <c r="J363">
        <v>5</v>
      </c>
      <c r="K363">
        <v>167</v>
      </c>
      <c r="L363">
        <v>2467</v>
      </c>
      <c r="M363">
        <v>414060</v>
      </c>
      <c r="N363">
        <v>8</v>
      </c>
      <c r="O363">
        <v>202</v>
      </c>
      <c r="P363">
        <v>2530</v>
      </c>
      <c r="Q363">
        <v>496695</v>
      </c>
      <c r="R363">
        <v>1</v>
      </c>
      <c r="S363">
        <v>220</v>
      </c>
      <c r="T363">
        <v>2050</v>
      </c>
      <c r="U363">
        <v>451000</v>
      </c>
      <c r="V363">
        <v>2</v>
      </c>
      <c r="W363">
        <v>278</v>
      </c>
      <c r="X363">
        <v>2660</v>
      </c>
      <c r="Y363">
        <v>739480</v>
      </c>
      <c r="AP363">
        <v>6</v>
      </c>
      <c r="AQ363">
        <v>560</v>
      </c>
      <c r="AR363">
        <v>2890</v>
      </c>
      <c r="AS363">
        <v>1628183</v>
      </c>
    </row>
    <row r="364" spans="1:45" ht="15" x14ac:dyDescent="0.2">
      <c r="A364" s="79">
        <v>40988</v>
      </c>
      <c r="B364">
        <v>15</v>
      </c>
      <c r="C364">
        <v>117</v>
      </c>
      <c r="D364">
        <v>2593</v>
      </c>
      <c r="E364">
        <v>304747</v>
      </c>
      <c r="F364">
        <v>11</v>
      </c>
      <c r="G364">
        <v>135</v>
      </c>
      <c r="H364">
        <v>2712</v>
      </c>
      <c r="I364">
        <v>369450</v>
      </c>
      <c r="J364">
        <v>11</v>
      </c>
      <c r="K364">
        <v>156</v>
      </c>
      <c r="L364">
        <v>2725</v>
      </c>
      <c r="M364">
        <v>424732</v>
      </c>
      <c r="N364">
        <v>5</v>
      </c>
      <c r="O364">
        <v>181</v>
      </c>
      <c r="P364">
        <v>2650</v>
      </c>
      <c r="Q364">
        <v>480180</v>
      </c>
      <c r="R364">
        <v>7</v>
      </c>
      <c r="S364">
        <v>223</v>
      </c>
      <c r="T364">
        <v>2460</v>
      </c>
      <c r="U364">
        <v>549634</v>
      </c>
      <c r="Z364">
        <v>1</v>
      </c>
      <c r="AA364">
        <v>296</v>
      </c>
      <c r="AB364">
        <v>2300</v>
      </c>
      <c r="AC364">
        <v>680800</v>
      </c>
      <c r="AH364">
        <v>2</v>
      </c>
      <c r="AI364">
        <v>382</v>
      </c>
      <c r="AJ364">
        <v>2520</v>
      </c>
      <c r="AK364">
        <v>962640</v>
      </c>
      <c r="AP364">
        <v>4</v>
      </c>
      <c r="AQ364">
        <v>527</v>
      </c>
      <c r="AR364">
        <v>2790</v>
      </c>
      <c r="AS364">
        <v>1473655</v>
      </c>
    </row>
    <row r="365" spans="1:45" ht="15" x14ac:dyDescent="0.2">
      <c r="A365" s="79">
        <v>40994</v>
      </c>
      <c r="B365">
        <v>3</v>
      </c>
      <c r="C365">
        <v>108</v>
      </c>
      <c r="D365">
        <v>2375</v>
      </c>
      <c r="E365">
        <v>261833</v>
      </c>
      <c r="F365">
        <v>33</v>
      </c>
      <c r="G365">
        <v>142</v>
      </c>
      <c r="H365">
        <v>2602</v>
      </c>
      <c r="I365">
        <v>380099</v>
      </c>
      <c r="J365">
        <v>19</v>
      </c>
      <c r="K365">
        <v>167</v>
      </c>
      <c r="L365">
        <v>2517</v>
      </c>
      <c r="M365">
        <v>426087</v>
      </c>
      <c r="N365">
        <v>19</v>
      </c>
      <c r="O365">
        <v>190</v>
      </c>
      <c r="P365">
        <v>2250</v>
      </c>
      <c r="Q365">
        <v>457121</v>
      </c>
      <c r="R365">
        <v>1</v>
      </c>
      <c r="S365">
        <v>227</v>
      </c>
      <c r="T365">
        <v>2860</v>
      </c>
      <c r="U365">
        <v>649220</v>
      </c>
      <c r="V365">
        <v>60</v>
      </c>
      <c r="W365">
        <v>256</v>
      </c>
      <c r="X365">
        <v>2630</v>
      </c>
      <c r="Y365">
        <v>667951</v>
      </c>
      <c r="Z365">
        <v>2</v>
      </c>
      <c r="AA365">
        <v>290</v>
      </c>
      <c r="AB365">
        <v>2640</v>
      </c>
      <c r="AC365">
        <v>766920</v>
      </c>
      <c r="AP365">
        <v>6</v>
      </c>
      <c r="AQ365">
        <v>577</v>
      </c>
      <c r="AR365">
        <v>2757</v>
      </c>
      <c r="AS365">
        <v>1589247</v>
      </c>
    </row>
    <row r="366" spans="1:45" ht="15" x14ac:dyDescent="0.2">
      <c r="A366" s="79">
        <v>40995</v>
      </c>
      <c r="B366">
        <v>42</v>
      </c>
      <c r="C366">
        <v>117</v>
      </c>
      <c r="D366">
        <v>2731</v>
      </c>
      <c r="E366">
        <v>320847</v>
      </c>
      <c r="F366">
        <v>29</v>
      </c>
      <c r="G366">
        <v>140</v>
      </c>
      <c r="H366">
        <v>2779</v>
      </c>
      <c r="I366">
        <v>385045</v>
      </c>
      <c r="J366">
        <v>5</v>
      </c>
      <c r="K366">
        <v>171</v>
      </c>
      <c r="L366">
        <v>2775</v>
      </c>
      <c r="M366">
        <v>466920</v>
      </c>
      <c r="N366">
        <v>15</v>
      </c>
      <c r="O366">
        <v>194</v>
      </c>
      <c r="P366">
        <v>2775</v>
      </c>
      <c r="Q366">
        <v>531940</v>
      </c>
      <c r="R366">
        <v>1</v>
      </c>
      <c r="S366">
        <v>231</v>
      </c>
      <c r="T366">
        <v>2760</v>
      </c>
      <c r="U366">
        <v>637560</v>
      </c>
      <c r="V366">
        <v>1</v>
      </c>
      <c r="W366">
        <v>316</v>
      </c>
      <c r="X366">
        <v>2640</v>
      </c>
      <c r="Y366">
        <v>834240</v>
      </c>
      <c r="AP366">
        <v>11</v>
      </c>
      <c r="AQ366">
        <v>571</v>
      </c>
      <c r="AR366">
        <v>2769</v>
      </c>
      <c r="AS366">
        <v>1575476</v>
      </c>
    </row>
    <row r="367" spans="1:4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5" x14ac:dyDescent="0.2">
      <c r="A368" s="79">
        <v>41001</v>
      </c>
    </row>
    <row r="369" spans="1:45" ht="15" x14ac:dyDescent="0.2">
      <c r="A369" s="79">
        <v>41002</v>
      </c>
      <c r="B369">
        <v>6</v>
      </c>
      <c r="C369">
        <v>118</v>
      </c>
      <c r="D369">
        <v>2500</v>
      </c>
      <c r="E369">
        <v>294583</v>
      </c>
      <c r="F369">
        <v>35</v>
      </c>
      <c r="G369">
        <v>340</v>
      </c>
      <c r="H369">
        <v>2529</v>
      </c>
      <c r="I369">
        <v>373537</v>
      </c>
      <c r="J369">
        <v>2</v>
      </c>
      <c r="K369">
        <v>161</v>
      </c>
      <c r="L369">
        <v>2800</v>
      </c>
      <c r="M369">
        <v>450800</v>
      </c>
      <c r="N369">
        <v>8</v>
      </c>
      <c r="O369">
        <v>192</v>
      </c>
      <c r="P369">
        <v>2610</v>
      </c>
      <c r="Q369">
        <v>502204</v>
      </c>
      <c r="R369">
        <v>2</v>
      </c>
      <c r="S369">
        <v>242</v>
      </c>
      <c r="T369">
        <v>2420</v>
      </c>
      <c r="U369">
        <v>584430</v>
      </c>
      <c r="Z369">
        <v>1</v>
      </c>
      <c r="AA369">
        <v>319</v>
      </c>
      <c r="AB369">
        <v>2480</v>
      </c>
      <c r="AC369">
        <v>791120</v>
      </c>
      <c r="AP369">
        <v>7</v>
      </c>
      <c r="AQ369">
        <v>508</v>
      </c>
      <c r="AR369">
        <v>2680</v>
      </c>
      <c r="AS369">
        <v>1361937</v>
      </c>
    </row>
    <row r="370" spans="1:45" ht="15" x14ac:dyDescent="0.2">
      <c r="A370" s="79">
        <v>41008</v>
      </c>
      <c r="B370">
        <v>14</v>
      </c>
      <c r="C370">
        <v>111</v>
      </c>
      <c r="D370">
        <v>2523</v>
      </c>
      <c r="E370">
        <v>285494</v>
      </c>
      <c r="F370">
        <v>4</v>
      </c>
      <c r="G370">
        <v>145</v>
      </c>
      <c r="H370">
        <v>2407</v>
      </c>
      <c r="I370">
        <v>358045</v>
      </c>
      <c r="J370">
        <v>36</v>
      </c>
      <c r="K370">
        <v>160</v>
      </c>
      <c r="L370">
        <v>2374</v>
      </c>
      <c r="M370">
        <v>384323</v>
      </c>
      <c r="N370">
        <v>28</v>
      </c>
      <c r="O370">
        <v>199</v>
      </c>
      <c r="P370">
        <v>2322</v>
      </c>
      <c r="Q370">
        <v>463535</v>
      </c>
      <c r="R370">
        <v>60</v>
      </c>
      <c r="S370">
        <v>229</v>
      </c>
      <c r="T370">
        <v>2685</v>
      </c>
      <c r="U370">
        <v>608932</v>
      </c>
      <c r="AP370">
        <v>2</v>
      </c>
      <c r="AQ370">
        <v>482</v>
      </c>
      <c r="AR370">
        <v>2540</v>
      </c>
      <c r="AS370">
        <v>1225550</v>
      </c>
    </row>
    <row r="371" spans="1:45" ht="15" x14ac:dyDescent="0.2">
      <c r="A371" s="79">
        <v>41009</v>
      </c>
      <c r="B371">
        <v>16</v>
      </c>
      <c r="C371">
        <v>112</v>
      </c>
      <c r="D371">
        <v>2500</v>
      </c>
      <c r="E371">
        <v>281647</v>
      </c>
      <c r="F371">
        <v>37</v>
      </c>
      <c r="G371">
        <v>144</v>
      </c>
      <c r="H371">
        <v>2620</v>
      </c>
      <c r="I371">
        <v>376793</v>
      </c>
      <c r="J371">
        <v>32</v>
      </c>
      <c r="K371">
        <v>160</v>
      </c>
      <c r="L371">
        <v>2650</v>
      </c>
      <c r="M371">
        <v>425677</v>
      </c>
      <c r="N371">
        <v>8</v>
      </c>
      <c r="O371">
        <v>208</v>
      </c>
      <c r="P371">
        <v>2660</v>
      </c>
      <c r="Q371">
        <v>566568</v>
      </c>
      <c r="V371">
        <v>7</v>
      </c>
      <c r="W371">
        <v>255</v>
      </c>
      <c r="X371">
        <v>2700</v>
      </c>
      <c r="Y371">
        <v>688500</v>
      </c>
      <c r="Z371">
        <v>2</v>
      </c>
      <c r="AA371">
        <v>295</v>
      </c>
      <c r="AB371">
        <v>2580</v>
      </c>
      <c r="AC371">
        <v>761360</v>
      </c>
      <c r="AD371">
        <v>1</v>
      </c>
      <c r="AE371">
        <v>332</v>
      </c>
      <c r="AF371">
        <v>2700</v>
      </c>
      <c r="AG371">
        <v>896400</v>
      </c>
      <c r="AP371">
        <v>2</v>
      </c>
      <c r="AQ371">
        <v>564</v>
      </c>
      <c r="AR371">
        <v>2790</v>
      </c>
      <c r="AS371">
        <v>1577460</v>
      </c>
    </row>
    <row r="372" spans="1:45" ht="15" x14ac:dyDescent="0.2">
      <c r="A372" s="81">
        <v>41015</v>
      </c>
      <c r="B372">
        <v>4</v>
      </c>
      <c r="C372">
        <v>115</v>
      </c>
      <c r="D372">
        <v>2485</v>
      </c>
      <c r="E372">
        <v>287788</v>
      </c>
      <c r="F372">
        <v>15</v>
      </c>
      <c r="G372">
        <v>140</v>
      </c>
      <c r="H372">
        <v>2255</v>
      </c>
      <c r="I372">
        <v>327485</v>
      </c>
      <c r="J372">
        <v>27</v>
      </c>
      <c r="K372">
        <v>169</v>
      </c>
      <c r="L372">
        <v>2657</v>
      </c>
      <c r="M372">
        <v>450336</v>
      </c>
      <c r="N372">
        <v>38</v>
      </c>
      <c r="O372">
        <v>202</v>
      </c>
      <c r="P372">
        <v>2707</v>
      </c>
      <c r="Q372">
        <v>566962</v>
      </c>
      <c r="R372">
        <v>39</v>
      </c>
      <c r="S372">
        <v>232</v>
      </c>
      <c r="T372">
        <v>2823</v>
      </c>
      <c r="U372">
        <v>662490</v>
      </c>
      <c r="V372">
        <v>2</v>
      </c>
      <c r="W372">
        <v>253</v>
      </c>
      <c r="X372">
        <v>2670</v>
      </c>
      <c r="Y372">
        <v>675170</v>
      </c>
      <c r="Z372">
        <v>1</v>
      </c>
      <c r="AA372">
        <v>314</v>
      </c>
      <c r="AB372">
        <v>2700</v>
      </c>
      <c r="AC372">
        <v>847800</v>
      </c>
      <c r="AD372">
        <v>1</v>
      </c>
      <c r="AE372">
        <v>355</v>
      </c>
      <c r="AF372">
        <v>2850</v>
      </c>
      <c r="AG372">
        <v>1011750</v>
      </c>
      <c r="AP372">
        <v>7</v>
      </c>
      <c r="AQ372">
        <v>658</v>
      </c>
      <c r="AR372">
        <v>3091</v>
      </c>
      <c r="AS372">
        <v>2113954</v>
      </c>
    </row>
    <row r="373" spans="1:45" ht="15" x14ac:dyDescent="0.2">
      <c r="A373" s="79">
        <v>41016</v>
      </c>
      <c r="B373">
        <v>35</v>
      </c>
      <c r="C373">
        <v>125</v>
      </c>
      <c r="D373">
        <v>2750</v>
      </c>
      <c r="E373">
        <v>358847</v>
      </c>
      <c r="F373">
        <v>20</v>
      </c>
      <c r="G373">
        <v>139</v>
      </c>
      <c r="H373">
        <v>2833</v>
      </c>
      <c r="I373">
        <v>397662</v>
      </c>
      <c r="J373">
        <v>30</v>
      </c>
      <c r="K373">
        <v>156</v>
      </c>
      <c r="L373">
        <v>2738</v>
      </c>
      <c r="M373">
        <v>458242</v>
      </c>
      <c r="R373">
        <v>1</v>
      </c>
      <c r="S373">
        <v>245</v>
      </c>
      <c r="T373">
        <v>2320</v>
      </c>
      <c r="U373">
        <v>568400</v>
      </c>
      <c r="V373">
        <v>1</v>
      </c>
      <c r="W373">
        <v>253</v>
      </c>
      <c r="X373">
        <v>2620</v>
      </c>
      <c r="Y373">
        <v>662860</v>
      </c>
      <c r="Z373">
        <v>1</v>
      </c>
      <c r="AA373">
        <v>299</v>
      </c>
      <c r="AB373">
        <v>2580</v>
      </c>
      <c r="AC373">
        <v>771420</v>
      </c>
      <c r="AH373">
        <v>1</v>
      </c>
      <c r="AI373">
        <v>371</v>
      </c>
      <c r="AJ373">
        <v>2780</v>
      </c>
      <c r="AK373">
        <v>1031380</v>
      </c>
      <c r="AP373">
        <v>11</v>
      </c>
      <c r="AQ373">
        <v>445</v>
      </c>
      <c r="AR373">
        <v>2935</v>
      </c>
      <c r="AS373">
        <v>1296196</v>
      </c>
    </row>
    <row r="374" spans="1:45" ht="15" x14ac:dyDescent="0.2">
      <c r="A374" s="79">
        <v>41022</v>
      </c>
      <c r="B374">
        <v>15</v>
      </c>
      <c r="C374">
        <v>117</v>
      </c>
      <c r="D374">
        <v>2430</v>
      </c>
      <c r="E374">
        <v>323243</v>
      </c>
      <c r="F374">
        <v>12</v>
      </c>
      <c r="G374">
        <v>138</v>
      </c>
      <c r="H374">
        <v>2348</v>
      </c>
      <c r="I374">
        <v>327544</v>
      </c>
      <c r="J374">
        <v>28</v>
      </c>
      <c r="K374">
        <v>163</v>
      </c>
      <c r="L374">
        <v>2614</v>
      </c>
      <c r="M374">
        <v>447874</v>
      </c>
      <c r="N374">
        <v>11</v>
      </c>
      <c r="O374">
        <v>192</v>
      </c>
      <c r="P374">
        <v>2382</v>
      </c>
      <c r="Q374">
        <v>457517</v>
      </c>
      <c r="R374">
        <v>14</v>
      </c>
      <c r="S374">
        <v>232</v>
      </c>
      <c r="T374">
        <v>2880</v>
      </c>
      <c r="U374">
        <v>696750</v>
      </c>
      <c r="V374">
        <v>1</v>
      </c>
      <c r="W374">
        <v>256</v>
      </c>
      <c r="X374">
        <v>2450</v>
      </c>
      <c r="Y374">
        <v>627200</v>
      </c>
      <c r="Z374">
        <v>2</v>
      </c>
      <c r="AA374">
        <v>298</v>
      </c>
      <c r="AB374">
        <v>2750</v>
      </c>
      <c r="AC374">
        <v>820350</v>
      </c>
      <c r="AD374">
        <v>1</v>
      </c>
      <c r="AE374">
        <v>345</v>
      </c>
      <c r="AF374">
        <v>2920</v>
      </c>
      <c r="AG374">
        <v>1007400</v>
      </c>
      <c r="AH374">
        <v>2</v>
      </c>
      <c r="AI374">
        <v>366</v>
      </c>
      <c r="AJ374">
        <v>2680</v>
      </c>
      <c r="AK374">
        <v>982670</v>
      </c>
      <c r="AP374">
        <v>3</v>
      </c>
      <c r="AQ374">
        <v>550</v>
      </c>
      <c r="AR374">
        <v>2807</v>
      </c>
      <c r="AS374">
        <v>1537000</v>
      </c>
    </row>
    <row r="375" spans="1:45" ht="15" x14ac:dyDescent="0.2">
      <c r="A375" s="79">
        <v>41023</v>
      </c>
      <c r="B375">
        <v>35</v>
      </c>
      <c r="C375">
        <v>124</v>
      </c>
      <c r="D375">
        <v>2680</v>
      </c>
      <c r="E375">
        <v>356809</v>
      </c>
      <c r="F375">
        <v>14</v>
      </c>
      <c r="G375">
        <v>138</v>
      </c>
      <c r="H375">
        <v>2817</v>
      </c>
      <c r="I375">
        <v>401093</v>
      </c>
      <c r="J375">
        <v>21</v>
      </c>
      <c r="K375">
        <v>156</v>
      </c>
      <c r="L375">
        <v>2788</v>
      </c>
      <c r="M375">
        <v>452021</v>
      </c>
      <c r="N375">
        <v>24</v>
      </c>
      <c r="O375">
        <v>189</v>
      </c>
      <c r="P375">
        <v>2787</v>
      </c>
      <c r="Q375">
        <v>535732</v>
      </c>
      <c r="R375">
        <v>1</v>
      </c>
      <c r="S375">
        <v>236</v>
      </c>
      <c r="T375">
        <v>2620</v>
      </c>
      <c r="U375">
        <v>618320</v>
      </c>
      <c r="V375">
        <v>1</v>
      </c>
      <c r="W375">
        <v>255</v>
      </c>
      <c r="X375">
        <v>2300</v>
      </c>
      <c r="Y375">
        <v>586500</v>
      </c>
      <c r="AH375">
        <v>1</v>
      </c>
      <c r="AI375">
        <v>367</v>
      </c>
      <c r="AJ375">
        <v>2600</v>
      </c>
      <c r="AK375">
        <v>954200</v>
      </c>
      <c r="AP375">
        <v>6</v>
      </c>
      <c r="AQ375">
        <v>510</v>
      </c>
      <c r="AR375">
        <v>3053</v>
      </c>
      <c r="AS375">
        <v>1558870</v>
      </c>
    </row>
    <row r="376" spans="1:45" ht="15" x14ac:dyDescent="0.2">
      <c r="A376" s="79">
        <v>41029</v>
      </c>
      <c r="B376">
        <v>6</v>
      </c>
      <c r="C376">
        <v>105</v>
      </c>
      <c r="D376">
        <v>2050</v>
      </c>
      <c r="E376">
        <v>213333</v>
      </c>
      <c r="F376">
        <v>4</v>
      </c>
      <c r="G376">
        <v>140</v>
      </c>
      <c r="H376">
        <v>2427</v>
      </c>
      <c r="I376">
        <v>335875</v>
      </c>
      <c r="J376">
        <v>10</v>
      </c>
      <c r="K376">
        <v>168</v>
      </c>
      <c r="L376">
        <v>2568</v>
      </c>
      <c r="M376">
        <v>436840</v>
      </c>
      <c r="N376">
        <v>10</v>
      </c>
      <c r="O376">
        <v>202</v>
      </c>
      <c r="P376">
        <v>2510</v>
      </c>
      <c r="Q376">
        <v>503290</v>
      </c>
      <c r="R376" s="1"/>
      <c r="S376" s="1"/>
      <c r="T376" s="1"/>
      <c r="U376" s="1"/>
      <c r="V376">
        <v>1</v>
      </c>
      <c r="W376">
        <v>262</v>
      </c>
      <c r="X376">
        <v>2840</v>
      </c>
      <c r="Y376">
        <v>744080</v>
      </c>
      <c r="Z376">
        <v>2</v>
      </c>
      <c r="AA376">
        <v>293</v>
      </c>
      <c r="AB376">
        <v>2600</v>
      </c>
      <c r="AC376">
        <v>761800</v>
      </c>
      <c r="AP376">
        <v>2</v>
      </c>
      <c r="AQ376">
        <v>593</v>
      </c>
      <c r="AR376">
        <v>2910</v>
      </c>
      <c r="AS376">
        <v>1726440</v>
      </c>
    </row>
    <row r="378" spans="1:45" ht="15" x14ac:dyDescent="0.2">
      <c r="A378" s="79">
        <v>41030</v>
      </c>
      <c r="B378">
        <v>68</v>
      </c>
      <c r="C378">
        <v>117</v>
      </c>
      <c r="D378">
        <v>2850</v>
      </c>
      <c r="E378">
        <v>336743</v>
      </c>
      <c r="F378">
        <v>62</v>
      </c>
      <c r="G378">
        <v>137</v>
      </c>
      <c r="H378">
        <v>2850</v>
      </c>
      <c r="I378">
        <v>391706</v>
      </c>
      <c r="J378">
        <v>57</v>
      </c>
      <c r="K378">
        <v>161</v>
      </c>
      <c r="L378">
        <v>2840</v>
      </c>
      <c r="M378">
        <v>457491</v>
      </c>
      <c r="N378">
        <v>74</v>
      </c>
      <c r="O378">
        <v>185</v>
      </c>
      <c r="P378">
        <v>2806</v>
      </c>
      <c r="Q378">
        <v>515955</v>
      </c>
      <c r="R378">
        <v>6</v>
      </c>
      <c r="S378">
        <v>236</v>
      </c>
      <c r="T378">
        <v>2500</v>
      </c>
      <c r="U378">
        <v>590833</v>
      </c>
      <c r="Z378">
        <v>1</v>
      </c>
      <c r="AA378">
        <v>288</v>
      </c>
      <c r="AB378">
        <v>2700</v>
      </c>
      <c r="AC378">
        <v>777600</v>
      </c>
      <c r="AH378">
        <v>1</v>
      </c>
      <c r="AI378">
        <v>398</v>
      </c>
      <c r="AJ378">
        <v>3060</v>
      </c>
      <c r="AK378">
        <v>1217880</v>
      </c>
      <c r="AP378">
        <v>10</v>
      </c>
      <c r="AQ378">
        <v>527</v>
      </c>
      <c r="AR378">
        <v>2998</v>
      </c>
      <c r="AS378">
        <v>1581396</v>
      </c>
    </row>
    <row r="379" spans="1:45" ht="15" x14ac:dyDescent="0.2">
      <c r="A379" s="79">
        <v>41036</v>
      </c>
      <c r="B379">
        <v>1</v>
      </c>
      <c r="C379">
        <v>101</v>
      </c>
      <c r="D379">
        <v>2400</v>
      </c>
      <c r="E379">
        <v>242400</v>
      </c>
      <c r="J379">
        <v>39</v>
      </c>
      <c r="K379">
        <v>168</v>
      </c>
      <c r="L379">
        <v>2450</v>
      </c>
      <c r="M379">
        <v>445841</v>
      </c>
      <c r="N379">
        <v>89</v>
      </c>
      <c r="O379">
        <v>195</v>
      </c>
      <c r="P379">
        <v>2754</v>
      </c>
      <c r="Q379">
        <v>547507</v>
      </c>
      <c r="R379">
        <v>17</v>
      </c>
      <c r="S379">
        <v>231</v>
      </c>
      <c r="T379">
        <v>2597</v>
      </c>
      <c r="U379">
        <v>630315</v>
      </c>
      <c r="V379">
        <v>3</v>
      </c>
      <c r="W379">
        <v>264</v>
      </c>
      <c r="X379">
        <v>2400</v>
      </c>
      <c r="Y379">
        <v>634400</v>
      </c>
      <c r="Z379">
        <v>2</v>
      </c>
      <c r="AA379">
        <v>290</v>
      </c>
      <c r="AB379">
        <v>2700</v>
      </c>
      <c r="AC379">
        <v>781650</v>
      </c>
      <c r="AP379">
        <v>2</v>
      </c>
      <c r="AQ379">
        <v>565</v>
      </c>
      <c r="AR379">
        <v>2840</v>
      </c>
      <c r="AS379">
        <v>1605800</v>
      </c>
    </row>
    <row r="380" spans="1:45" ht="15" x14ac:dyDescent="0.2">
      <c r="A380" s="79">
        <v>41037</v>
      </c>
      <c r="B380">
        <v>22</v>
      </c>
      <c r="C380">
        <v>105</v>
      </c>
      <c r="D380">
        <v>2557</v>
      </c>
      <c r="E380">
        <v>271977</v>
      </c>
      <c r="F380">
        <v>64</v>
      </c>
      <c r="G380">
        <v>139</v>
      </c>
      <c r="H380">
        <v>2683</v>
      </c>
      <c r="I380">
        <v>379538</v>
      </c>
      <c r="J380">
        <v>43</v>
      </c>
      <c r="K380">
        <v>162</v>
      </c>
      <c r="L380">
        <v>2772</v>
      </c>
      <c r="M380">
        <v>448840</v>
      </c>
      <c r="N380">
        <v>67</v>
      </c>
      <c r="O380">
        <v>198</v>
      </c>
      <c r="P380">
        <v>2762</v>
      </c>
      <c r="Q380">
        <v>551592</v>
      </c>
      <c r="R380">
        <v>8</v>
      </c>
      <c r="S380">
        <v>236</v>
      </c>
      <c r="T380">
        <v>2700</v>
      </c>
      <c r="U380">
        <v>644882</v>
      </c>
      <c r="V380">
        <v>3</v>
      </c>
      <c r="W380">
        <v>273</v>
      </c>
      <c r="X380">
        <v>2720</v>
      </c>
      <c r="Y380">
        <v>742560</v>
      </c>
      <c r="Z380">
        <v>1</v>
      </c>
      <c r="AA380">
        <v>305</v>
      </c>
      <c r="AB380">
        <v>2600</v>
      </c>
      <c r="AC380">
        <v>793000</v>
      </c>
      <c r="AH380">
        <v>15</v>
      </c>
      <c r="AI380">
        <v>522</v>
      </c>
      <c r="AJ380">
        <v>2969</v>
      </c>
      <c r="AK380">
        <v>1552745</v>
      </c>
    </row>
    <row r="381" spans="1:45" ht="15" x14ac:dyDescent="0.2">
      <c r="A381" s="81">
        <v>41043</v>
      </c>
      <c r="B381">
        <v>4</v>
      </c>
      <c r="C381">
        <v>114</v>
      </c>
      <c r="D381">
        <v>2787</v>
      </c>
      <c r="E381">
        <v>318310</v>
      </c>
      <c r="F381">
        <v>21</v>
      </c>
      <c r="G381">
        <v>142</v>
      </c>
      <c r="H381">
        <v>2448</v>
      </c>
      <c r="I381">
        <v>376327</v>
      </c>
      <c r="J381">
        <v>36</v>
      </c>
      <c r="K381">
        <v>163</v>
      </c>
      <c r="L381">
        <v>2620</v>
      </c>
      <c r="M381">
        <v>402538</v>
      </c>
      <c r="N381">
        <v>10</v>
      </c>
      <c r="O381">
        <v>187</v>
      </c>
      <c r="P381">
        <v>2567</v>
      </c>
      <c r="Q381">
        <v>493758</v>
      </c>
      <c r="R381">
        <v>3</v>
      </c>
      <c r="S381">
        <v>227</v>
      </c>
      <c r="T381">
        <v>2540</v>
      </c>
      <c r="U381">
        <v>577427</v>
      </c>
      <c r="AD381">
        <v>1</v>
      </c>
      <c r="AE381">
        <v>359</v>
      </c>
      <c r="AF381">
        <v>3080</v>
      </c>
      <c r="AG381">
        <v>1105720</v>
      </c>
      <c r="AH381">
        <v>1</v>
      </c>
      <c r="AI381">
        <v>368</v>
      </c>
      <c r="AJ381">
        <v>2950</v>
      </c>
      <c r="AK381">
        <v>1085600</v>
      </c>
      <c r="AP381">
        <v>6</v>
      </c>
      <c r="AQ381">
        <v>636</v>
      </c>
      <c r="AR381">
        <v>3023</v>
      </c>
      <c r="AS381">
        <v>1930483</v>
      </c>
    </row>
    <row r="382" spans="1:45" ht="15" x14ac:dyDescent="0.2">
      <c r="A382" s="79">
        <v>41044</v>
      </c>
      <c r="B382">
        <v>24</v>
      </c>
      <c r="C382">
        <v>120</v>
      </c>
      <c r="D382">
        <v>2638</v>
      </c>
      <c r="E382">
        <v>317112</v>
      </c>
      <c r="F382">
        <v>46</v>
      </c>
      <c r="G382">
        <v>139</v>
      </c>
      <c r="H382">
        <v>2564</v>
      </c>
      <c r="I382">
        <v>375161</v>
      </c>
      <c r="J382">
        <v>24</v>
      </c>
      <c r="K382">
        <v>162</v>
      </c>
      <c r="L382">
        <v>2725</v>
      </c>
      <c r="M382">
        <v>441891</v>
      </c>
      <c r="N382">
        <v>86</v>
      </c>
      <c r="O382">
        <v>190</v>
      </c>
      <c r="P382">
        <v>2774</v>
      </c>
      <c r="Q382">
        <v>528923</v>
      </c>
      <c r="R382">
        <v>12</v>
      </c>
      <c r="S382">
        <v>244</v>
      </c>
      <c r="T382">
        <v>2707</v>
      </c>
      <c r="U382">
        <v>672522</v>
      </c>
      <c r="V382">
        <v>9</v>
      </c>
      <c r="W382">
        <v>269</v>
      </c>
      <c r="X382">
        <v>2727</v>
      </c>
      <c r="Y382">
        <v>737078</v>
      </c>
      <c r="Z382">
        <v>1</v>
      </c>
      <c r="AA382">
        <v>303</v>
      </c>
      <c r="AB382">
        <v>2480</v>
      </c>
      <c r="AC382">
        <v>751440</v>
      </c>
      <c r="AH382">
        <v>15</v>
      </c>
      <c r="AI382">
        <v>514</v>
      </c>
      <c r="AJ382">
        <v>3107</v>
      </c>
      <c r="AK382">
        <v>1593257</v>
      </c>
    </row>
    <row r="383" spans="1:45" ht="15" x14ac:dyDescent="0.2">
      <c r="A383" s="79">
        <v>41050</v>
      </c>
      <c r="B383">
        <v>17</v>
      </c>
      <c r="C383">
        <v>112</v>
      </c>
      <c r="D383">
        <v>2553</v>
      </c>
      <c r="E383">
        <v>274092</v>
      </c>
      <c r="F383">
        <v>18</v>
      </c>
      <c r="G383">
        <v>140</v>
      </c>
      <c r="H383">
        <v>2725</v>
      </c>
      <c r="I383">
        <v>383361</v>
      </c>
      <c r="J383">
        <v>7</v>
      </c>
      <c r="K383">
        <v>166</v>
      </c>
      <c r="L383">
        <v>2690</v>
      </c>
      <c r="M383">
        <v>446343</v>
      </c>
      <c r="N383">
        <v>32</v>
      </c>
      <c r="O383">
        <v>196</v>
      </c>
      <c r="P383">
        <v>2540</v>
      </c>
      <c r="Q383">
        <v>509344</v>
      </c>
      <c r="R383">
        <v>7</v>
      </c>
      <c r="S383">
        <v>230</v>
      </c>
      <c r="T383">
        <v>2760</v>
      </c>
      <c r="U383">
        <v>630274</v>
      </c>
      <c r="V383">
        <v>1</v>
      </c>
      <c r="W383">
        <v>266</v>
      </c>
      <c r="X383">
        <v>2400</v>
      </c>
      <c r="Y383">
        <v>638400</v>
      </c>
      <c r="AH383">
        <v>4</v>
      </c>
      <c r="AI383">
        <v>391</v>
      </c>
      <c r="AJ383">
        <v>3020</v>
      </c>
      <c r="AK383">
        <v>1181575</v>
      </c>
      <c r="AP383">
        <v>7</v>
      </c>
      <c r="AQ383">
        <v>518</v>
      </c>
      <c r="AR383">
        <v>2913</v>
      </c>
      <c r="AS383">
        <v>1508320</v>
      </c>
    </row>
    <row r="384" spans="1:45" ht="15" x14ac:dyDescent="0.2">
      <c r="A384" s="79">
        <v>41051</v>
      </c>
      <c r="B384">
        <v>9</v>
      </c>
      <c r="C384">
        <v>125</v>
      </c>
      <c r="D384">
        <v>2733</v>
      </c>
      <c r="E384">
        <v>341078</v>
      </c>
      <c r="F384">
        <v>34</v>
      </c>
      <c r="G384">
        <v>144</v>
      </c>
      <c r="H384">
        <v>2730</v>
      </c>
      <c r="I384">
        <v>391999</v>
      </c>
      <c r="J384">
        <v>62</v>
      </c>
      <c r="K384">
        <v>165</v>
      </c>
      <c r="L384">
        <v>2843</v>
      </c>
      <c r="M384">
        <v>467097</v>
      </c>
      <c r="N384">
        <v>4</v>
      </c>
      <c r="O384">
        <v>208</v>
      </c>
      <c r="P384">
        <v>2835</v>
      </c>
      <c r="Q384">
        <v>588765</v>
      </c>
      <c r="AP384">
        <v>15</v>
      </c>
      <c r="AQ384">
        <v>612</v>
      </c>
      <c r="AR384">
        <v>2937</v>
      </c>
      <c r="AS384">
        <v>1791672</v>
      </c>
    </row>
    <row r="385" spans="1:45" ht="15" x14ac:dyDescent="0.2">
      <c r="A385" s="79">
        <v>41057</v>
      </c>
      <c r="B385">
        <v>8</v>
      </c>
      <c r="C385">
        <v>126</v>
      </c>
      <c r="D385">
        <v>2467</v>
      </c>
      <c r="E385">
        <v>311331</v>
      </c>
      <c r="F385">
        <v>39</v>
      </c>
      <c r="G385">
        <v>144</v>
      </c>
      <c r="H385">
        <v>2586</v>
      </c>
      <c r="I385">
        <v>399786</v>
      </c>
      <c r="J385">
        <v>47</v>
      </c>
      <c r="K385">
        <v>166</v>
      </c>
      <c r="L385">
        <v>2562</v>
      </c>
      <c r="M385">
        <v>434911</v>
      </c>
      <c r="N385">
        <v>42</v>
      </c>
      <c r="O385">
        <v>197</v>
      </c>
      <c r="P385">
        <v>2606</v>
      </c>
      <c r="Q385">
        <v>507156</v>
      </c>
      <c r="R385">
        <v>12</v>
      </c>
      <c r="S385">
        <v>231</v>
      </c>
      <c r="T385">
        <v>2575</v>
      </c>
      <c r="U385">
        <v>591912</v>
      </c>
      <c r="V385">
        <v>3</v>
      </c>
      <c r="W385">
        <v>261</v>
      </c>
      <c r="X385">
        <v>2495</v>
      </c>
      <c r="Y385">
        <v>655200</v>
      </c>
      <c r="Z385">
        <v>2</v>
      </c>
      <c r="AA385">
        <v>291</v>
      </c>
      <c r="AB385">
        <v>1910</v>
      </c>
      <c r="AC385">
        <v>559220</v>
      </c>
      <c r="AP385">
        <v>5</v>
      </c>
      <c r="AQ385">
        <v>606</v>
      </c>
      <c r="AR385">
        <v>2962</v>
      </c>
      <c r="AS385">
        <v>1813526</v>
      </c>
    </row>
    <row r="386" spans="1:45" ht="15" x14ac:dyDescent="0.2">
      <c r="A386" s="79">
        <v>41058</v>
      </c>
      <c r="B386">
        <v>3</v>
      </c>
      <c r="C386">
        <v>114</v>
      </c>
      <c r="D386">
        <v>2550</v>
      </c>
      <c r="E386">
        <v>826233</v>
      </c>
      <c r="F386">
        <v>23</v>
      </c>
      <c r="G386">
        <v>139</v>
      </c>
      <c r="H386">
        <v>2750</v>
      </c>
      <c r="I386">
        <v>375965</v>
      </c>
      <c r="J386">
        <v>41</v>
      </c>
      <c r="K386">
        <v>160</v>
      </c>
      <c r="L386">
        <v>2811</v>
      </c>
      <c r="M386">
        <v>462268</v>
      </c>
      <c r="N386">
        <v>23</v>
      </c>
      <c r="O386">
        <v>198</v>
      </c>
      <c r="P386">
        <v>2792</v>
      </c>
      <c r="Q386">
        <v>543152</v>
      </c>
      <c r="R386">
        <v>4</v>
      </c>
      <c r="S386">
        <v>224</v>
      </c>
      <c r="T386">
        <v>2890</v>
      </c>
      <c r="U386">
        <v>648835</v>
      </c>
      <c r="V386">
        <v>22</v>
      </c>
      <c r="W386">
        <v>252</v>
      </c>
      <c r="X386">
        <v>2760</v>
      </c>
      <c r="Y386">
        <v>695989</v>
      </c>
      <c r="AH386">
        <v>1</v>
      </c>
      <c r="AI386">
        <v>364</v>
      </c>
      <c r="AJ386">
        <v>2600</v>
      </c>
      <c r="AK386">
        <v>946400</v>
      </c>
      <c r="AP386">
        <v>14</v>
      </c>
      <c r="AQ386">
        <v>535</v>
      </c>
      <c r="AR386">
        <v>2904</v>
      </c>
      <c r="AS386">
        <v>1558074</v>
      </c>
    </row>
    <row r="387" spans="1:4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5" x14ac:dyDescent="0.2">
      <c r="A388" s="79">
        <v>41064</v>
      </c>
      <c r="B388">
        <v>28</v>
      </c>
      <c r="C388">
        <v>117</v>
      </c>
      <c r="D388">
        <v>2706</v>
      </c>
      <c r="E388">
        <v>320954</v>
      </c>
      <c r="F388">
        <v>43</v>
      </c>
      <c r="G388">
        <v>139</v>
      </c>
      <c r="H388">
        <v>2608</v>
      </c>
      <c r="I388">
        <v>370331</v>
      </c>
      <c r="J388">
        <v>11</v>
      </c>
      <c r="K388">
        <v>165</v>
      </c>
      <c r="L388">
        <v>2732</v>
      </c>
      <c r="M388">
        <v>451454</v>
      </c>
      <c r="N388">
        <v>20</v>
      </c>
      <c r="O388">
        <v>197</v>
      </c>
      <c r="P388">
        <v>2780</v>
      </c>
      <c r="Q388">
        <v>543824</v>
      </c>
      <c r="R388">
        <v>21</v>
      </c>
      <c r="S388">
        <v>235</v>
      </c>
      <c r="T388">
        <v>2668</v>
      </c>
      <c r="U388">
        <v>673064</v>
      </c>
      <c r="V388">
        <v>37</v>
      </c>
      <c r="W388">
        <v>260</v>
      </c>
      <c r="X388">
        <v>2895</v>
      </c>
      <c r="Y388">
        <v>763172</v>
      </c>
      <c r="Z388">
        <v>2</v>
      </c>
      <c r="AA388">
        <v>286</v>
      </c>
      <c r="AB388">
        <v>2670</v>
      </c>
      <c r="AC388">
        <v>762310</v>
      </c>
      <c r="AD388">
        <v>3</v>
      </c>
      <c r="AE388">
        <v>343</v>
      </c>
      <c r="AF388">
        <v>2827</v>
      </c>
      <c r="AG388">
        <v>967900</v>
      </c>
      <c r="AH388">
        <v>1</v>
      </c>
      <c r="AI388">
        <v>391</v>
      </c>
      <c r="AJ388">
        <v>2880</v>
      </c>
      <c r="AK388">
        <v>1126080</v>
      </c>
      <c r="AP388">
        <v>1</v>
      </c>
      <c r="AQ388">
        <v>368</v>
      </c>
      <c r="AR388">
        <v>3480</v>
      </c>
      <c r="AS388">
        <v>1280640</v>
      </c>
    </row>
    <row r="389" spans="1:45" ht="15" x14ac:dyDescent="0.2">
      <c r="A389" s="79">
        <v>41065</v>
      </c>
      <c r="B389">
        <v>24</v>
      </c>
      <c r="C389">
        <v>122</v>
      </c>
      <c r="D389">
        <v>2940</v>
      </c>
      <c r="E389">
        <v>360248</v>
      </c>
      <c r="F389">
        <v>28</v>
      </c>
      <c r="G389">
        <v>147</v>
      </c>
      <c r="H389">
        <v>2925</v>
      </c>
      <c r="I389">
        <v>427150</v>
      </c>
      <c r="J389">
        <v>79</v>
      </c>
      <c r="K389">
        <v>163</v>
      </c>
      <c r="L389">
        <v>2875</v>
      </c>
      <c r="M389">
        <v>475624</v>
      </c>
      <c r="N389">
        <v>25</v>
      </c>
      <c r="O389">
        <v>187</v>
      </c>
      <c r="P389">
        <v>2975</v>
      </c>
      <c r="Q389">
        <v>559368</v>
      </c>
      <c r="R389">
        <v>9</v>
      </c>
      <c r="S389">
        <v>227</v>
      </c>
      <c r="T389">
        <v>2827</v>
      </c>
      <c r="U389">
        <v>640386</v>
      </c>
      <c r="V389">
        <v>1</v>
      </c>
      <c r="W389">
        <v>263</v>
      </c>
      <c r="X389">
        <v>2780</v>
      </c>
      <c r="Y389">
        <v>731740</v>
      </c>
      <c r="AP389">
        <v>17</v>
      </c>
      <c r="AQ389">
        <v>533</v>
      </c>
      <c r="AR389">
        <v>2916</v>
      </c>
      <c r="AS389">
        <v>1551969</v>
      </c>
    </row>
    <row r="390" spans="1:45" ht="15" x14ac:dyDescent="0.2">
      <c r="A390" s="79">
        <v>41071</v>
      </c>
      <c r="B390">
        <v>41</v>
      </c>
      <c r="C390">
        <v>126</v>
      </c>
      <c r="D390">
        <v>2578</v>
      </c>
      <c r="E390">
        <v>354776</v>
      </c>
      <c r="F390">
        <v>45</v>
      </c>
      <c r="G390">
        <v>140</v>
      </c>
      <c r="H390">
        <v>2843</v>
      </c>
      <c r="I390">
        <v>404314</v>
      </c>
      <c r="J390">
        <v>38</v>
      </c>
      <c r="K390">
        <v>166</v>
      </c>
      <c r="L390">
        <v>2691</v>
      </c>
      <c r="M390">
        <v>449372</v>
      </c>
      <c r="N390">
        <v>60</v>
      </c>
      <c r="O390">
        <v>201</v>
      </c>
      <c r="P390">
        <v>2585</v>
      </c>
      <c r="Q390">
        <v>542419</v>
      </c>
      <c r="R390">
        <v>15</v>
      </c>
      <c r="S390">
        <v>231</v>
      </c>
      <c r="T390">
        <v>2493</v>
      </c>
      <c r="U390">
        <v>592859</v>
      </c>
      <c r="V390">
        <v>11</v>
      </c>
      <c r="W390">
        <v>261</v>
      </c>
      <c r="X390">
        <v>2740</v>
      </c>
      <c r="Y390">
        <v>740764</v>
      </c>
      <c r="Z390">
        <v>1</v>
      </c>
      <c r="AA390">
        <v>317</v>
      </c>
      <c r="AB390">
        <v>2880</v>
      </c>
      <c r="AC390">
        <v>912960</v>
      </c>
      <c r="AP390">
        <v>7</v>
      </c>
      <c r="AQ390">
        <v>528</v>
      </c>
      <c r="AR390">
        <v>2724</v>
      </c>
      <c r="AS390">
        <v>1446724</v>
      </c>
    </row>
    <row r="391" spans="1:45" ht="15" x14ac:dyDescent="0.2">
      <c r="A391" s="81">
        <v>41072</v>
      </c>
      <c r="B391">
        <v>23</v>
      </c>
      <c r="C391">
        <v>120</v>
      </c>
      <c r="D391">
        <v>2622</v>
      </c>
      <c r="E391">
        <v>333311</v>
      </c>
      <c r="F391">
        <v>46</v>
      </c>
      <c r="G391">
        <v>143</v>
      </c>
      <c r="H391">
        <v>2820</v>
      </c>
      <c r="I391">
        <v>401412</v>
      </c>
      <c r="J391">
        <v>62</v>
      </c>
      <c r="K391">
        <v>170</v>
      </c>
      <c r="L391">
        <v>2883</v>
      </c>
      <c r="M391">
        <v>490140</v>
      </c>
      <c r="N391">
        <v>77</v>
      </c>
      <c r="O391">
        <v>200</v>
      </c>
      <c r="P391">
        <v>2878</v>
      </c>
      <c r="Q391">
        <v>578480</v>
      </c>
      <c r="R391">
        <v>2</v>
      </c>
      <c r="S391">
        <v>221</v>
      </c>
      <c r="T391">
        <v>2880</v>
      </c>
      <c r="U391">
        <v>636480</v>
      </c>
      <c r="AH391">
        <v>1</v>
      </c>
      <c r="AI391">
        <v>365</v>
      </c>
      <c r="AJ391">
        <v>2700</v>
      </c>
      <c r="AK391">
        <v>985500</v>
      </c>
      <c r="AP391">
        <v>13</v>
      </c>
      <c r="AQ391">
        <v>579</v>
      </c>
      <c r="AR391">
        <v>2719</v>
      </c>
      <c r="AS391">
        <v>1572064</v>
      </c>
    </row>
    <row r="392" spans="1:45" ht="15" x14ac:dyDescent="0.2">
      <c r="A392" s="79">
        <v>41078</v>
      </c>
      <c r="B392">
        <v>11</v>
      </c>
      <c r="C392">
        <v>97</v>
      </c>
      <c r="D392">
        <v>2579</v>
      </c>
      <c r="E392">
        <v>248791</v>
      </c>
      <c r="F392">
        <v>78</v>
      </c>
      <c r="G392">
        <v>141</v>
      </c>
      <c r="H392">
        <v>2768</v>
      </c>
      <c r="I392">
        <v>397430</v>
      </c>
      <c r="J392">
        <v>94</v>
      </c>
      <c r="K392">
        <v>164</v>
      </c>
      <c r="L392">
        <v>2768</v>
      </c>
      <c r="M392">
        <v>476340</v>
      </c>
      <c r="N392">
        <v>49</v>
      </c>
      <c r="O392">
        <v>193</v>
      </c>
      <c r="P392">
        <v>2848</v>
      </c>
      <c r="Q392">
        <v>558220</v>
      </c>
      <c r="R392">
        <v>2</v>
      </c>
      <c r="S392">
        <v>221</v>
      </c>
      <c r="T392">
        <v>2620</v>
      </c>
      <c r="U392">
        <v>579020</v>
      </c>
      <c r="V392">
        <v>6</v>
      </c>
      <c r="W392">
        <v>263</v>
      </c>
      <c r="X392">
        <v>2865</v>
      </c>
      <c r="Y392">
        <v>749010</v>
      </c>
      <c r="Z392">
        <v>1</v>
      </c>
      <c r="AA392">
        <v>293</v>
      </c>
      <c r="AB392">
        <v>2820</v>
      </c>
      <c r="AC392">
        <v>826260</v>
      </c>
      <c r="AD392">
        <v>1</v>
      </c>
      <c r="AE392">
        <v>347</v>
      </c>
      <c r="AF392">
        <v>2820</v>
      </c>
      <c r="AG392">
        <v>978540</v>
      </c>
      <c r="AH392">
        <v>2</v>
      </c>
      <c r="AI392">
        <v>370</v>
      </c>
      <c r="AJ392">
        <v>2740</v>
      </c>
      <c r="AK392">
        <v>1015770</v>
      </c>
      <c r="AP392">
        <v>10</v>
      </c>
      <c r="AQ392">
        <v>537</v>
      </c>
      <c r="AR392">
        <v>2895</v>
      </c>
      <c r="AS392">
        <v>1550969</v>
      </c>
    </row>
    <row r="393" spans="1:45" ht="15" x14ac:dyDescent="0.2">
      <c r="A393" s="79">
        <v>41079</v>
      </c>
      <c r="B393">
        <v>13</v>
      </c>
      <c r="C393">
        <v>119</v>
      </c>
      <c r="D393">
        <v>2790</v>
      </c>
      <c r="E393">
        <v>330615</v>
      </c>
      <c r="F393">
        <v>52</v>
      </c>
      <c r="G393">
        <v>140</v>
      </c>
      <c r="H393">
        <v>2855</v>
      </c>
      <c r="I393">
        <v>401838</v>
      </c>
      <c r="J393">
        <v>49</v>
      </c>
      <c r="K393">
        <v>162</v>
      </c>
      <c r="L393">
        <v>2917</v>
      </c>
      <c r="M393">
        <v>466649</v>
      </c>
      <c r="N393">
        <v>14</v>
      </c>
      <c r="O393">
        <v>199</v>
      </c>
      <c r="P393">
        <v>2905</v>
      </c>
      <c r="Q393">
        <v>571596</v>
      </c>
      <c r="R393">
        <v>2</v>
      </c>
      <c r="S393">
        <v>226</v>
      </c>
      <c r="T393">
        <v>2780</v>
      </c>
      <c r="U393">
        <v>626890</v>
      </c>
      <c r="V393">
        <v>1</v>
      </c>
      <c r="W393">
        <v>263</v>
      </c>
      <c r="X393">
        <v>2660</v>
      </c>
      <c r="Y393">
        <v>699580</v>
      </c>
      <c r="Z393">
        <v>1</v>
      </c>
      <c r="AA393">
        <v>309</v>
      </c>
      <c r="AB393">
        <v>2620</v>
      </c>
      <c r="AC393">
        <v>809580</v>
      </c>
      <c r="AP393">
        <v>9</v>
      </c>
      <c r="AQ393">
        <v>558</v>
      </c>
      <c r="AR393">
        <v>2887</v>
      </c>
      <c r="AS393">
        <v>1604324</v>
      </c>
    </row>
    <row r="394" spans="1:45" ht="15" x14ac:dyDescent="0.2">
      <c r="A394" s="79">
        <v>41085</v>
      </c>
      <c r="B394">
        <v>23</v>
      </c>
      <c r="C394">
        <v>114</v>
      </c>
      <c r="D394">
        <v>2747</v>
      </c>
      <c r="E394">
        <v>332947</v>
      </c>
      <c r="F394">
        <v>46</v>
      </c>
      <c r="G394">
        <v>139</v>
      </c>
      <c r="H394">
        <v>2913</v>
      </c>
      <c r="I394">
        <v>407760</v>
      </c>
      <c r="J394">
        <v>71</v>
      </c>
      <c r="K394">
        <v>167</v>
      </c>
      <c r="L394">
        <v>2639</v>
      </c>
      <c r="M394">
        <v>474874</v>
      </c>
      <c r="N394">
        <v>45</v>
      </c>
      <c r="O394">
        <v>209</v>
      </c>
      <c r="P394">
        <v>2917</v>
      </c>
      <c r="Q394">
        <v>601374</v>
      </c>
      <c r="R394">
        <v>34</v>
      </c>
      <c r="S394">
        <v>230</v>
      </c>
      <c r="T394">
        <v>2882</v>
      </c>
      <c r="U394">
        <v>675911</v>
      </c>
      <c r="V394">
        <v>13</v>
      </c>
      <c r="W394">
        <v>265</v>
      </c>
      <c r="X394">
        <v>2827</v>
      </c>
      <c r="Y394">
        <v>742366</v>
      </c>
      <c r="Z394">
        <v>1</v>
      </c>
      <c r="AA394">
        <v>280</v>
      </c>
      <c r="AB394">
        <v>2650</v>
      </c>
      <c r="AC394">
        <v>742000</v>
      </c>
      <c r="AP394">
        <v>7</v>
      </c>
      <c r="AQ394">
        <v>639</v>
      </c>
      <c r="AR394">
        <v>2877</v>
      </c>
      <c r="AS394">
        <v>1825761</v>
      </c>
    </row>
    <row r="395" spans="1:45" ht="15" x14ac:dyDescent="0.2">
      <c r="A395" s="79">
        <v>41086</v>
      </c>
      <c r="B395">
        <v>4</v>
      </c>
      <c r="C395">
        <v>115</v>
      </c>
      <c r="D395">
        <v>2925</v>
      </c>
      <c r="E395">
        <v>336975</v>
      </c>
      <c r="J395">
        <v>15</v>
      </c>
      <c r="K395">
        <v>164</v>
      </c>
      <c r="L395">
        <v>2967</v>
      </c>
      <c r="M395">
        <v>463337</v>
      </c>
      <c r="N395">
        <v>23</v>
      </c>
      <c r="O395">
        <v>196</v>
      </c>
      <c r="P395">
        <v>2925</v>
      </c>
      <c r="Q395">
        <v>572578</v>
      </c>
      <c r="V395">
        <v>3</v>
      </c>
      <c r="W395">
        <v>263</v>
      </c>
      <c r="X395">
        <v>2550</v>
      </c>
      <c r="Y395">
        <v>671607</v>
      </c>
      <c r="AP395">
        <v>4</v>
      </c>
      <c r="AQ395">
        <v>506</v>
      </c>
      <c r="AR395">
        <v>2770</v>
      </c>
      <c r="AS395">
        <v>1401910</v>
      </c>
    </row>
    <row r="396" spans="1:4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5" x14ac:dyDescent="0.2">
      <c r="A397" s="79">
        <v>41092</v>
      </c>
      <c r="B397">
        <v>15</v>
      </c>
      <c r="C397">
        <v>115</v>
      </c>
      <c r="D397">
        <v>2798</v>
      </c>
      <c r="E397">
        <v>327128</v>
      </c>
      <c r="F397">
        <v>98</v>
      </c>
      <c r="G397">
        <v>138</v>
      </c>
      <c r="H397">
        <v>2754</v>
      </c>
      <c r="I397">
        <v>393985</v>
      </c>
      <c r="J397">
        <v>98</v>
      </c>
      <c r="K397">
        <v>159</v>
      </c>
      <c r="L397">
        <v>2610</v>
      </c>
      <c r="M397">
        <v>431689</v>
      </c>
      <c r="N397">
        <v>64</v>
      </c>
      <c r="O397">
        <v>193</v>
      </c>
      <c r="P397">
        <v>2751</v>
      </c>
      <c r="Q397">
        <v>537041</v>
      </c>
      <c r="R397">
        <v>7</v>
      </c>
      <c r="S397">
        <v>227</v>
      </c>
      <c r="T397">
        <v>2830</v>
      </c>
      <c r="U397">
        <v>656397</v>
      </c>
      <c r="V397">
        <v>9</v>
      </c>
      <c r="W397">
        <v>267</v>
      </c>
      <c r="X397">
        <v>2964</v>
      </c>
      <c r="Y397">
        <v>789367</v>
      </c>
      <c r="Z397">
        <v>3</v>
      </c>
      <c r="AA397">
        <v>303</v>
      </c>
      <c r="AB397">
        <v>2880</v>
      </c>
      <c r="AC397">
        <v>873387</v>
      </c>
      <c r="AD397">
        <v>2</v>
      </c>
      <c r="AE397">
        <v>328</v>
      </c>
      <c r="AF397">
        <v>2820</v>
      </c>
      <c r="AG397">
        <v>926220</v>
      </c>
      <c r="AH397">
        <v>3</v>
      </c>
      <c r="AI397">
        <v>386</v>
      </c>
      <c r="AJ397">
        <v>2880</v>
      </c>
      <c r="AK397">
        <v>1112640</v>
      </c>
      <c r="AP397">
        <v>22</v>
      </c>
      <c r="AQ397">
        <v>496</v>
      </c>
      <c r="AR397">
        <v>2914</v>
      </c>
      <c r="AS397">
        <v>1451001</v>
      </c>
    </row>
    <row r="398" spans="1:45" ht="15" x14ac:dyDescent="0.2">
      <c r="A398" s="79">
        <v>41093</v>
      </c>
      <c r="B398">
        <v>22</v>
      </c>
      <c r="C398">
        <v>115</v>
      </c>
      <c r="D398">
        <v>2779</v>
      </c>
      <c r="E398">
        <v>322320</v>
      </c>
      <c r="F398">
        <v>32</v>
      </c>
      <c r="G398">
        <v>135</v>
      </c>
      <c r="H398">
        <v>2840</v>
      </c>
      <c r="I398">
        <v>386217</v>
      </c>
      <c r="J398">
        <v>42</v>
      </c>
      <c r="K398">
        <v>160</v>
      </c>
      <c r="L398">
        <v>2880</v>
      </c>
      <c r="M398">
        <v>463467</v>
      </c>
      <c r="N398">
        <v>7</v>
      </c>
      <c r="O398">
        <v>202</v>
      </c>
      <c r="P398">
        <v>2807</v>
      </c>
      <c r="Q398">
        <v>567669</v>
      </c>
      <c r="R398">
        <v>28</v>
      </c>
      <c r="S398">
        <v>231</v>
      </c>
      <c r="T398">
        <v>2834</v>
      </c>
      <c r="U398">
        <v>665380</v>
      </c>
      <c r="V398">
        <v>8</v>
      </c>
      <c r="W398">
        <v>267</v>
      </c>
      <c r="X398">
        <v>2920</v>
      </c>
      <c r="Y398">
        <v>778545</v>
      </c>
      <c r="Z398">
        <v>1</v>
      </c>
      <c r="AA398">
        <v>301</v>
      </c>
      <c r="AB398">
        <v>2350</v>
      </c>
      <c r="AC398">
        <v>707350</v>
      </c>
      <c r="AH398">
        <v>2</v>
      </c>
      <c r="AI398">
        <v>394</v>
      </c>
      <c r="AJ398">
        <v>2850</v>
      </c>
      <c r="AK398">
        <v>1123110</v>
      </c>
      <c r="AP398">
        <v>9</v>
      </c>
      <c r="AQ398">
        <v>562</v>
      </c>
      <c r="AR398">
        <v>2753</v>
      </c>
      <c r="AS398">
        <v>1538998</v>
      </c>
    </row>
    <row r="399" spans="1:45" ht="15" x14ac:dyDescent="0.2">
      <c r="A399" s="79">
        <v>41099</v>
      </c>
      <c r="B399">
        <v>18</v>
      </c>
      <c r="C399">
        <v>115</v>
      </c>
      <c r="D399">
        <v>2868</v>
      </c>
      <c r="E399">
        <v>326649</v>
      </c>
      <c r="F399">
        <v>27</v>
      </c>
      <c r="G399">
        <v>143</v>
      </c>
      <c r="H399">
        <v>2700</v>
      </c>
      <c r="I399">
        <v>383683</v>
      </c>
      <c r="J399">
        <v>51</v>
      </c>
      <c r="K399">
        <v>168</v>
      </c>
      <c r="L399">
        <v>2723</v>
      </c>
      <c r="M399">
        <v>497790</v>
      </c>
      <c r="N399">
        <v>49</v>
      </c>
      <c r="O399">
        <v>201</v>
      </c>
      <c r="P399">
        <v>2820</v>
      </c>
      <c r="Q399">
        <v>614990</v>
      </c>
      <c r="R399">
        <v>28</v>
      </c>
      <c r="S399">
        <v>237</v>
      </c>
      <c r="T399">
        <v>2780</v>
      </c>
      <c r="U399">
        <v>689835</v>
      </c>
      <c r="V399">
        <v>15</v>
      </c>
      <c r="W399">
        <v>264</v>
      </c>
      <c r="X399">
        <v>2920</v>
      </c>
      <c r="Y399">
        <v>769517</v>
      </c>
      <c r="AD399">
        <v>2</v>
      </c>
      <c r="AE399">
        <v>352</v>
      </c>
      <c r="AF399">
        <v>2715</v>
      </c>
      <c r="AG399">
        <v>956940</v>
      </c>
      <c r="AH399">
        <v>4</v>
      </c>
      <c r="AI399">
        <v>372</v>
      </c>
      <c r="AJ399">
        <v>2820</v>
      </c>
      <c r="AK399">
        <v>1100110</v>
      </c>
      <c r="AP399">
        <v>25</v>
      </c>
      <c r="AQ399">
        <v>471</v>
      </c>
      <c r="AR399">
        <v>3039</v>
      </c>
      <c r="AS399">
        <v>1425301</v>
      </c>
    </row>
    <row r="400" spans="1:45" ht="15" x14ac:dyDescent="0.2">
      <c r="A400" s="81">
        <v>41100</v>
      </c>
      <c r="B400">
        <v>19</v>
      </c>
      <c r="C400">
        <v>124</v>
      </c>
      <c r="D400">
        <v>2950</v>
      </c>
      <c r="E400">
        <v>364137</v>
      </c>
      <c r="F400">
        <v>17</v>
      </c>
      <c r="G400">
        <v>141</v>
      </c>
      <c r="H400">
        <v>2960</v>
      </c>
      <c r="I400">
        <v>411500</v>
      </c>
      <c r="J400">
        <v>55</v>
      </c>
      <c r="K400">
        <v>167</v>
      </c>
      <c r="L400">
        <v>2883</v>
      </c>
      <c r="M400">
        <v>482016</v>
      </c>
      <c r="N400">
        <v>94</v>
      </c>
      <c r="O400">
        <v>194</v>
      </c>
      <c r="P400">
        <v>2893</v>
      </c>
      <c r="Q400">
        <v>559014</v>
      </c>
      <c r="R400">
        <v>10</v>
      </c>
      <c r="S400">
        <v>304</v>
      </c>
      <c r="T400">
        <v>2684</v>
      </c>
      <c r="U400">
        <v>819451</v>
      </c>
      <c r="V400">
        <v>1</v>
      </c>
      <c r="W400">
        <v>366</v>
      </c>
      <c r="X400">
        <v>2460</v>
      </c>
      <c r="Y400">
        <v>900360</v>
      </c>
      <c r="AP400">
        <v>15</v>
      </c>
      <c r="AQ400">
        <v>482</v>
      </c>
      <c r="AR400">
        <v>2669</v>
      </c>
      <c r="AS400">
        <v>1281948</v>
      </c>
    </row>
    <row r="401" spans="1:45" ht="15" x14ac:dyDescent="0.2">
      <c r="A401" s="79">
        <v>41106</v>
      </c>
      <c r="B401">
        <v>13</v>
      </c>
      <c r="C401">
        <v>118</v>
      </c>
      <c r="D401">
        <v>2667</v>
      </c>
      <c r="E401">
        <v>316600</v>
      </c>
      <c r="F401">
        <v>14</v>
      </c>
      <c r="G401">
        <v>143</v>
      </c>
      <c r="H401">
        <v>2590</v>
      </c>
      <c r="I401">
        <v>361480</v>
      </c>
      <c r="J401">
        <v>76</v>
      </c>
      <c r="K401">
        <v>164</v>
      </c>
      <c r="L401">
        <v>2739</v>
      </c>
      <c r="M401">
        <v>466956</v>
      </c>
      <c r="N401">
        <v>85</v>
      </c>
      <c r="O401">
        <v>202</v>
      </c>
      <c r="P401">
        <v>2725</v>
      </c>
      <c r="Q401">
        <v>594026</v>
      </c>
      <c r="R401">
        <v>8</v>
      </c>
      <c r="S401">
        <v>226</v>
      </c>
      <c r="T401">
        <v>2840</v>
      </c>
      <c r="U401">
        <v>642610</v>
      </c>
      <c r="V401">
        <v>3</v>
      </c>
      <c r="W401">
        <v>263</v>
      </c>
      <c r="X401">
        <v>2843</v>
      </c>
      <c r="Y401">
        <v>747997</v>
      </c>
      <c r="Z401">
        <v>5</v>
      </c>
      <c r="AA401">
        <v>296</v>
      </c>
      <c r="AB401">
        <v>2810</v>
      </c>
      <c r="AC401">
        <v>814508</v>
      </c>
      <c r="AD401">
        <v>2</v>
      </c>
      <c r="AE401">
        <v>339</v>
      </c>
      <c r="AF401">
        <v>2425</v>
      </c>
      <c r="AG401">
        <v>823825</v>
      </c>
      <c r="AH401">
        <v>3</v>
      </c>
      <c r="AI401">
        <v>377</v>
      </c>
      <c r="AJ401">
        <v>2740</v>
      </c>
      <c r="AK401">
        <v>1069293</v>
      </c>
      <c r="AP401">
        <v>13</v>
      </c>
      <c r="AQ401">
        <v>571</v>
      </c>
      <c r="AR401">
        <v>2940</v>
      </c>
      <c r="AS401">
        <v>1669295</v>
      </c>
    </row>
    <row r="402" spans="1:45" ht="15" x14ac:dyDescent="0.2">
      <c r="A402" s="79">
        <v>41107</v>
      </c>
      <c r="B402">
        <v>7</v>
      </c>
      <c r="C402">
        <v>121</v>
      </c>
      <c r="D402">
        <v>2883</v>
      </c>
      <c r="E402">
        <v>349314</v>
      </c>
      <c r="F402">
        <v>45</v>
      </c>
      <c r="G402">
        <v>137</v>
      </c>
      <c r="H402">
        <v>2949</v>
      </c>
      <c r="I402">
        <v>404078</v>
      </c>
      <c r="J402">
        <v>48</v>
      </c>
      <c r="K402">
        <v>164</v>
      </c>
      <c r="L402">
        <v>2882</v>
      </c>
      <c r="M402">
        <v>467588</v>
      </c>
      <c r="N402">
        <v>33</v>
      </c>
      <c r="O402">
        <v>196</v>
      </c>
      <c r="P402">
        <v>2870</v>
      </c>
      <c r="Q402">
        <v>564958</v>
      </c>
      <c r="R402">
        <v>5</v>
      </c>
      <c r="S402">
        <v>231</v>
      </c>
      <c r="T402">
        <v>2760</v>
      </c>
      <c r="U402">
        <v>638664</v>
      </c>
      <c r="V402">
        <v>1</v>
      </c>
      <c r="W402">
        <v>252</v>
      </c>
      <c r="X402">
        <v>2700</v>
      </c>
      <c r="Y402">
        <v>680400</v>
      </c>
      <c r="AH402">
        <v>1</v>
      </c>
      <c r="AI402">
        <v>378</v>
      </c>
      <c r="AJ402">
        <v>2780</v>
      </c>
      <c r="AK402">
        <v>1050840</v>
      </c>
      <c r="AP402">
        <v>10</v>
      </c>
      <c r="AQ402">
        <v>543</v>
      </c>
      <c r="AR402">
        <v>2726</v>
      </c>
      <c r="AS402">
        <v>1481270</v>
      </c>
    </row>
    <row r="403" spans="1:45" ht="15" x14ac:dyDescent="0.2">
      <c r="A403" s="79">
        <v>41113</v>
      </c>
      <c r="B403">
        <v>8</v>
      </c>
      <c r="C403">
        <v>112</v>
      </c>
      <c r="D403">
        <v>2535</v>
      </c>
      <c r="E403">
        <v>286982</v>
      </c>
      <c r="F403">
        <v>13</v>
      </c>
      <c r="G403">
        <v>138</v>
      </c>
      <c r="H403">
        <v>2608</v>
      </c>
      <c r="I403">
        <v>362035</v>
      </c>
      <c r="J403">
        <v>165</v>
      </c>
      <c r="K403">
        <v>163</v>
      </c>
      <c r="L403">
        <v>2699</v>
      </c>
      <c r="M403">
        <v>469255</v>
      </c>
      <c r="N403">
        <v>97</v>
      </c>
      <c r="O403">
        <v>192</v>
      </c>
      <c r="P403">
        <v>2726</v>
      </c>
      <c r="Q403">
        <v>563506</v>
      </c>
      <c r="R403">
        <v>11</v>
      </c>
      <c r="S403">
        <v>232</v>
      </c>
      <c r="T403">
        <v>2442</v>
      </c>
      <c r="U403">
        <v>570839</v>
      </c>
      <c r="V403">
        <v>20</v>
      </c>
      <c r="W403">
        <v>251</v>
      </c>
      <c r="X403">
        <v>2847</v>
      </c>
      <c r="Y403">
        <v>710694</v>
      </c>
      <c r="AD403">
        <v>8</v>
      </c>
      <c r="AE403">
        <v>343</v>
      </c>
      <c r="AF403">
        <v>2692</v>
      </c>
      <c r="AG403">
        <v>944448</v>
      </c>
      <c r="AH403">
        <v>4</v>
      </c>
      <c r="AI403">
        <v>372</v>
      </c>
      <c r="AJ403">
        <v>2827</v>
      </c>
      <c r="AK403">
        <v>1048065</v>
      </c>
      <c r="AP403">
        <v>9</v>
      </c>
      <c r="AQ403">
        <v>643</v>
      </c>
      <c r="AR403">
        <v>2699</v>
      </c>
      <c r="AS403">
        <v>1723931</v>
      </c>
    </row>
    <row r="404" spans="1:45" ht="15" x14ac:dyDescent="0.2">
      <c r="A404" s="79">
        <v>41114</v>
      </c>
      <c r="B404">
        <v>11</v>
      </c>
      <c r="C404">
        <v>124</v>
      </c>
      <c r="D404">
        <v>2983</v>
      </c>
      <c r="E404">
        <v>367727</v>
      </c>
      <c r="F404">
        <v>4</v>
      </c>
      <c r="G404">
        <v>138</v>
      </c>
      <c r="H404">
        <v>3000</v>
      </c>
      <c r="I404">
        <v>412500</v>
      </c>
      <c r="J404">
        <v>38</v>
      </c>
      <c r="K404">
        <v>161</v>
      </c>
      <c r="L404">
        <v>2785</v>
      </c>
      <c r="M404">
        <v>453878</v>
      </c>
      <c r="N404">
        <v>48</v>
      </c>
      <c r="O404">
        <v>210</v>
      </c>
      <c r="P404">
        <v>2839</v>
      </c>
      <c r="Q404">
        <v>603009</v>
      </c>
      <c r="R404">
        <v>26</v>
      </c>
      <c r="S404">
        <v>226</v>
      </c>
      <c r="T404">
        <v>2870</v>
      </c>
      <c r="U404">
        <v>654439</v>
      </c>
      <c r="AH404">
        <v>5</v>
      </c>
      <c r="AI404">
        <v>391</v>
      </c>
      <c r="AJ404">
        <v>2780</v>
      </c>
      <c r="AK404">
        <v>1088092</v>
      </c>
      <c r="AP404">
        <v>10</v>
      </c>
      <c r="AQ404">
        <v>567</v>
      </c>
      <c r="AR404">
        <v>2628</v>
      </c>
      <c r="AS404">
        <v>1489181</v>
      </c>
    </row>
    <row r="405" spans="1:45" ht="15" x14ac:dyDescent="0.2">
      <c r="A405" s="79">
        <v>41120</v>
      </c>
      <c r="B405">
        <v>6</v>
      </c>
      <c r="C405">
        <v>116</v>
      </c>
      <c r="D405">
        <v>3120</v>
      </c>
      <c r="E405">
        <v>361920</v>
      </c>
      <c r="F405">
        <v>31</v>
      </c>
      <c r="G405">
        <v>139</v>
      </c>
      <c r="H405">
        <v>2978</v>
      </c>
      <c r="I405">
        <v>419401</v>
      </c>
      <c r="J405">
        <v>48</v>
      </c>
      <c r="K405">
        <v>163</v>
      </c>
      <c r="L405">
        <v>2748</v>
      </c>
      <c r="M405">
        <v>449627</v>
      </c>
      <c r="N405">
        <v>46</v>
      </c>
      <c r="O405">
        <v>204</v>
      </c>
      <c r="P405">
        <v>2703</v>
      </c>
      <c r="Q405">
        <v>588901</v>
      </c>
      <c r="R405">
        <v>4</v>
      </c>
      <c r="S405">
        <v>225</v>
      </c>
      <c r="T405">
        <v>2820</v>
      </c>
      <c r="U405">
        <v>628350</v>
      </c>
      <c r="V405">
        <v>11</v>
      </c>
      <c r="W405">
        <v>273</v>
      </c>
      <c r="X405">
        <v>2850</v>
      </c>
      <c r="Y405">
        <v>767127</v>
      </c>
      <c r="Z405">
        <v>20</v>
      </c>
      <c r="AA405">
        <v>298</v>
      </c>
      <c r="AB405">
        <v>2920</v>
      </c>
      <c r="AC405">
        <v>869576</v>
      </c>
      <c r="AH405">
        <v>1</v>
      </c>
      <c r="AI405">
        <v>364</v>
      </c>
      <c r="AJ405">
        <v>2680</v>
      </c>
      <c r="AK405">
        <v>975520</v>
      </c>
      <c r="AP405">
        <v>7</v>
      </c>
      <c r="AQ405">
        <v>600</v>
      </c>
      <c r="AR405">
        <v>2704</v>
      </c>
      <c r="AS405">
        <v>1605339</v>
      </c>
    </row>
    <row r="406" spans="1:45" ht="15" x14ac:dyDescent="0.2">
      <c r="A406" s="79">
        <v>41121</v>
      </c>
      <c r="B406">
        <v>16</v>
      </c>
      <c r="C406">
        <v>110</v>
      </c>
      <c r="D406">
        <v>3110</v>
      </c>
      <c r="E406">
        <v>341878</v>
      </c>
      <c r="F406">
        <v>8</v>
      </c>
      <c r="G406">
        <v>140</v>
      </c>
      <c r="H406">
        <v>2950</v>
      </c>
      <c r="I406">
        <v>411481</v>
      </c>
      <c r="J406">
        <v>28</v>
      </c>
      <c r="K406">
        <v>171</v>
      </c>
      <c r="L406">
        <v>2899</v>
      </c>
      <c r="M406">
        <v>489227</v>
      </c>
      <c r="N406">
        <v>26</v>
      </c>
      <c r="O406">
        <v>187</v>
      </c>
      <c r="P406">
        <v>2952</v>
      </c>
      <c r="Q406">
        <v>551215</v>
      </c>
      <c r="R406">
        <v>9</v>
      </c>
      <c r="S406">
        <v>247</v>
      </c>
      <c r="T406">
        <v>2920</v>
      </c>
      <c r="U406">
        <v>721564</v>
      </c>
      <c r="V406">
        <v>4</v>
      </c>
      <c r="W406">
        <v>260</v>
      </c>
      <c r="X406">
        <v>2765</v>
      </c>
      <c r="Y406">
        <v>719870</v>
      </c>
      <c r="AH406">
        <v>18</v>
      </c>
      <c r="AI406">
        <v>535</v>
      </c>
      <c r="AJ406">
        <v>2829</v>
      </c>
      <c r="AK406">
        <v>1518703</v>
      </c>
    </row>
    <row r="407" spans="1:4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5" x14ac:dyDescent="0.2">
      <c r="A408" s="79">
        <v>41127</v>
      </c>
      <c r="B408">
        <v>4</v>
      </c>
      <c r="C408">
        <v>109</v>
      </c>
      <c r="D408">
        <v>2937</v>
      </c>
      <c r="E408">
        <v>324402</v>
      </c>
      <c r="F408">
        <v>8</v>
      </c>
      <c r="G408">
        <v>144</v>
      </c>
      <c r="H408">
        <v>2620</v>
      </c>
      <c r="I408">
        <v>369488</v>
      </c>
      <c r="J408">
        <v>114</v>
      </c>
      <c r="K408">
        <v>169</v>
      </c>
      <c r="L408">
        <v>2759</v>
      </c>
      <c r="M408">
        <v>483856</v>
      </c>
      <c r="N408">
        <v>88</v>
      </c>
      <c r="O408">
        <v>194</v>
      </c>
      <c r="P408">
        <v>2691</v>
      </c>
      <c r="Q408">
        <v>545199</v>
      </c>
      <c r="R408">
        <v>37</v>
      </c>
      <c r="S408">
        <v>237</v>
      </c>
      <c r="T408">
        <v>2678</v>
      </c>
      <c r="U408">
        <v>630778</v>
      </c>
      <c r="V408">
        <v>58</v>
      </c>
      <c r="W408">
        <v>264</v>
      </c>
      <c r="X408">
        <v>2727</v>
      </c>
      <c r="Y408">
        <v>734645</v>
      </c>
      <c r="Z408">
        <v>59</v>
      </c>
      <c r="AA408">
        <v>287</v>
      </c>
      <c r="AB408">
        <v>2795</v>
      </c>
      <c r="AC408">
        <v>809578</v>
      </c>
      <c r="AH408">
        <v>1</v>
      </c>
      <c r="AI408">
        <v>362</v>
      </c>
      <c r="AJ408">
        <v>2780</v>
      </c>
      <c r="AK408">
        <v>1006360</v>
      </c>
      <c r="AP408">
        <v>6</v>
      </c>
      <c r="AQ408">
        <v>580</v>
      </c>
      <c r="AR408">
        <v>2628</v>
      </c>
      <c r="AS408">
        <v>1521018</v>
      </c>
    </row>
    <row r="409" spans="1:45" ht="15" x14ac:dyDescent="0.2">
      <c r="A409" s="79">
        <v>41128</v>
      </c>
      <c r="B409">
        <v>11</v>
      </c>
      <c r="C409">
        <v>118</v>
      </c>
      <c r="D409">
        <v>2833</v>
      </c>
      <c r="E409">
        <v>338845</v>
      </c>
      <c r="F409">
        <v>19</v>
      </c>
      <c r="G409">
        <v>145</v>
      </c>
      <c r="H409">
        <v>2946</v>
      </c>
      <c r="I409">
        <v>431979</v>
      </c>
      <c r="J409">
        <v>32</v>
      </c>
      <c r="K409">
        <v>162</v>
      </c>
      <c r="L409">
        <v>2975</v>
      </c>
      <c r="M409">
        <v>482333</v>
      </c>
      <c r="N409">
        <v>9</v>
      </c>
      <c r="O409">
        <v>197</v>
      </c>
      <c r="P409">
        <v>2888</v>
      </c>
      <c r="Q409">
        <v>567050</v>
      </c>
      <c r="R409">
        <v>2</v>
      </c>
      <c r="S409">
        <v>242</v>
      </c>
      <c r="T409">
        <v>2870</v>
      </c>
      <c r="U409">
        <v>694190</v>
      </c>
      <c r="V409">
        <v>1</v>
      </c>
      <c r="W409">
        <v>252</v>
      </c>
      <c r="X409">
        <v>2700</v>
      </c>
      <c r="Y409">
        <v>680400</v>
      </c>
      <c r="Z409">
        <v>2</v>
      </c>
      <c r="AA409">
        <v>294</v>
      </c>
      <c r="AB409">
        <v>2610</v>
      </c>
      <c r="AC409">
        <v>767400</v>
      </c>
      <c r="AP409">
        <v>12</v>
      </c>
      <c r="AQ409">
        <v>551</v>
      </c>
      <c r="AR409">
        <v>2796</v>
      </c>
      <c r="AS409">
        <v>1541618</v>
      </c>
    </row>
    <row r="410" spans="1:45" ht="15" x14ac:dyDescent="0.2">
      <c r="A410" s="79">
        <v>41134</v>
      </c>
      <c r="B410">
        <v>6</v>
      </c>
      <c r="C410">
        <v>113</v>
      </c>
      <c r="D410">
        <v>2957</v>
      </c>
      <c r="E410">
        <v>317655</v>
      </c>
      <c r="F410">
        <v>24</v>
      </c>
      <c r="G410">
        <v>146</v>
      </c>
      <c r="H410">
        <v>2758</v>
      </c>
      <c r="I410">
        <v>412988</v>
      </c>
      <c r="J410">
        <v>51</v>
      </c>
      <c r="K410">
        <v>163</v>
      </c>
      <c r="L410">
        <v>2849</v>
      </c>
      <c r="M410">
        <v>459428</v>
      </c>
      <c r="N410">
        <v>79</v>
      </c>
      <c r="O410">
        <v>204</v>
      </c>
      <c r="P410">
        <v>2875</v>
      </c>
      <c r="Q410">
        <v>588427</v>
      </c>
      <c r="R410">
        <v>38</v>
      </c>
      <c r="S410">
        <v>233</v>
      </c>
      <c r="T410">
        <v>2735</v>
      </c>
      <c r="U410">
        <v>646469</v>
      </c>
      <c r="V410">
        <v>1</v>
      </c>
      <c r="W410">
        <v>262</v>
      </c>
      <c r="X410">
        <v>2550</v>
      </c>
      <c r="Y410">
        <v>668100</v>
      </c>
      <c r="AD410">
        <v>9</v>
      </c>
      <c r="AE410">
        <v>341</v>
      </c>
      <c r="AF410">
        <v>2720</v>
      </c>
      <c r="AG410">
        <v>926613</v>
      </c>
      <c r="AP410">
        <v>7</v>
      </c>
      <c r="AQ410">
        <v>524</v>
      </c>
      <c r="AR410">
        <v>3066</v>
      </c>
      <c r="AS410">
        <v>1606134</v>
      </c>
    </row>
    <row r="411" spans="1:45" ht="15" x14ac:dyDescent="0.2">
      <c r="A411" s="81">
        <v>41135</v>
      </c>
      <c r="B411">
        <v>18</v>
      </c>
      <c r="C411">
        <v>104</v>
      </c>
      <c r="D411">
        <v>2810</v>
      </c>
      <c r="E411">
        <v>291858</v>
      </c>
      <c r="F411">
        <v>32</v>
      </c>
      <c r="G411">
        <v>139</v>
      </c>
      <c r="H411">
        <v>2930</v>
      </c>
      <c r="I411">
        <v>410669</v>
      </c>
      <c r="J411">
        <v>111</v>
      </c>
      <c r="K411">
        <v>166</v>
      </c>
      <c r="L411">
        <v>2968</v>
      </c>
      <c r="M411">
        <v>493212</v>
      </c>
      <c r="N411">
        <v>65</v>
      </c>
      <c r="O411">
        <v>189</v>
      </c>
      <c r="P411">
        <v>2987</v>
      </c>
      <c r="Q411">
        <v>571922</v>
      </c>
      <c r="R411">
        <v>42</v>
      </c>
      <c r="S411">
        <v>227</v>
      </c>
      <c r="T411">
        <v>2834</v>
      </c>
      <c r="U411">
        <v>641671</v>
      </c>
      <c r="Z411">
        <v>1</v>
      </c>
      <c r="AA411">
        <v>284</v>
      </c>
      <c r="AB411">
        <v>2600</v>
      </c>
      <c r="AC411">
        <v>738400</v>
      </c>
      <c r="AH411">
        <v>1</v>
      </c>
      <c r="AI411">
        <v>370</v>
      </c>
      <c r="AJ411">
        <v>2720</v>
      </c>
      <c r="AK411">
        <v>1006400</v>
      </c>
      <c r="AL411">
        <v>6</v>
      </c>
      <c r="AM411">
        <v>410</v>
      </c>
      <c r="AN411">
        <v>2960</v>
      </c>
      <c r="AO411">
        <v>1214587</v>
      </c>
      <c r="AP411">
        <v>14</v>
      </c>
      <c r="AQ411">
        <v>522</v>
      </c>
      <c r="AR411">
        <v>2772</v>
      </c>
      <c r="AS411">
        <v>1444019</v>
      </c>
    </row>
    <row r="412" spans="1:45" ht="15" x14ac:dyDescent="0.2">
      <c r="A412" s="79">
        <v>41141</v>
      </c>
      <c r="B412">
        <v>32</v>
      </c>
      <c r="C412">
        <v>108</v>
      </c>
      <c r="D412">
        <v>266</v>
      </c>
      <c r="E412">
        <v>323438</v>
      </c>
      <c r="F412">
        <v>17</v>
      </c>
      <c r="G412">
        <v>136</v>
      </c>
      <c r="H412">
        <v>2732</v>
      </c>
      <c r="I412">
        <v>396877</v>
      </c>
      <c r="J412">
        <v>20</v>
      </c>
      <c r="K412">
        <v>157</v>
      </c>
      <c r="L412">
        <v>2717</v>
      </c>
      <c r="M412">
        <v>432258</v>
      </c>
      <c r="N412">
        <v>97</v>
      </c>
      <c r="O412">
        <v>195</v>
      </c>
      <c r="P412">
        <v>2813</v>
      </c>
      <c r="Q412">
        <v>560209</v>
      </c>
      <c r="R412">
        <v>13</v>
      </c>
      <c r="S412">
        <v>224</v>
      </c>
      <c r="T412">
        <v>2780</v>
      </c>
      <c r="U412">
        <v>649695</v>
      </c>
      <c r="Z412">
        <v>5</v>
      </c>
      <c r="AA412">
        <v>307</v>
      </c>
      <c r="AB412">
        <v>2630</v>
      </c>
      <c r="AC412">
        <v>829100</v>
      </c>
      <c r="AD412">
        <v>1</v>
      </c>
      <c r="AE412">
        <v>354</v>
      </c>
      <c r="AF412">
        <v>2860</v>
      </c>
      <c r="AG412">
        <v>1012440</v>
      </c>
      <c r="AP412">
        <v>11</v>
      </c>
      <c r="AQ412">
        <v>505</v>
      </c>
      <c r="AR412">
        <v>2962</v>
      </c>
      <c r="AS412">
        <v>1490186</v>
      </c>
    </row>
    <row r="413" spans="1:45" ht="15" x14ac:dyDescent="0.2">
      <c r="A413" s="79">
        <v>41142</v>
      </c>
      <c r="B413">
        <v>19</v>
      </c>
      <c r="C413">
        <v>120</v>
      </c>
      <c r="D413">
        <v>2807</v>
      </c>
      <c r="E413">
        <v>343968</v>
      </c>
      <c r="F413">
        <v>2</v>
      </c>
      <c r="G413">
        <v>136</v>
      </c>
      <c r="H413">
        <v>2800</v>
      </c>
      <c r="I413">
        <v>379400</v>
      </c>
      <c r="J413">
        <v>47</v>
      </c>
      <c r="K413">
        <v>166</v>
      </c>
      <c r="L413">
        <v>2922</v>
      </c>
      <c r="M413">
        <v>483663</v>
      </c>
      <c r="N413">
        <v>24</v>
      </c>
      <c r="O413">
        <v>207</v>
      </c>
      <c r="P413">
        <v>2872</v>
      </c>
      <c r="Q413">
        <v>576508</v>
      </c>
      <c r="R413">
        <v>13</v>
      </c>
      <c r="S413">
        <v>237</v>
      </c>
      <c r="T413">
        <v>2840</v>
      </c>
      <c r="U413">
        <v>674668</v>
      </c>
      <c r="V413">
        <v>4</v>
      </c>
      <c r="W413">
        <v>265</v>
      </c>
      <c r="X413">
        <v>2760</v>
      </c>
      <c r="Y413">
        <v>732090</v>
      </c>
      <c r="Z413">
        <v>1</v>
      </c>
      <c r="AA413">
        <v>297</v>
      </c>
      <c r="AB413">
        <v>2600</v>
      </c>
      <c r="AC413">
        <v>772200</v>
      </c>
      <c r="AP413">
        <v>4</v>
      </c>
      <c r="AQ413">
        <v>475</v>
      </c>
      <c r="AR413">
        <v>2840</v>
      </c>
      <c r="AS413">
        <v>1348420</v>
      </c>
    </row>
    <row r="414" spans="1:45" ht="15" x14ac:dyDescent="0.2">
      <c r="A414" s="79">
        <v>41148</v>
      </c>
      <c r="B414">
        <v>28</v>
      </c>
      <c r="C414">
        <v>119</v>
      </c>
      <c r="D414">
        <v>2617</v>
      </c>
      <c r="E414">
        <v>329986</v>
      </c>
      <c r="F414">
        <v>37</v>
      </c>
      <c r="G414">
        <v>140</v>
      </c>
      <c r="H414">
        <v>2705</v>
      </c>
      <c r="I414">
        <v>383227</v>
      </c>
      <c r="J414">
        <v>40</v>
      </c>
      <c r="K414">
        <v>159</v>
      </c>
      <c r="L414">
        <v>2673</v>
      </c>
      <c r="M414">
        <v>425638</v>
      </c>
      <c r="N414">
        <v>27</v>
      </c>
      <c r="O414">
        <v>194</v>
      </c>
      <c r="P414">
        <v>2751</v>
      </c>
      <c r="Q414">
        <v>547226</v>
      </c>
      <c r="R414">
        <v>5</v>
      </c>
      <c r="S414">
        <v>229</v>
      </c>
      <c r="T414">
        <v>2820</v>
      </c>
      <c r="U414">
        <v>634948</v>
      </c>
      <c r="V414">
        <v>8</v>
      </c>
      <c r="W414">
        <v>259</v>
      </c>
      <c r="X414">
        <v>2703</v>
      </c>
      <c r="Y414">
        <v>713918</v>
      </c>
      <c r="Z414">
        <v>4</v>
      </c>
      <c r="AA414">
        <v>303</v>
      </c>
      <c r="AB414">
        <v>2650</v>
      </c>
      <c r="AC414">
        <v>802950</v>
      </c>
      <c r="AD414">
        <v>1</v>
      </c>
      <c r="AE414">
        <v>339</v>
      </c>
      <c r="AF414">
        <v>2820</v>
      </c>
      <c r="AG414">
        <v>955980</v>
      </c>
      <c r="AP414">
        <v>7</v>
      </c>
      <c r="AQ414">
        <v>590</v>
      </c>
      <c r="AR414">
        <v>2680</v>
      </c>
      <c r="AS414">
        <v>1592074</v>
      </c>
    </row>
    <row r="415" spans="1:45" ht="15" x14ac:dyDescent="0.2">
      <c r="A415" s="79">
        <v>41149</v>
      </c>
      <c r="B415">
        <v>12</v>
      </c>
      <c r="C415">
        <v>121</v>
      </c>
      <c r="D415">
        <v>2950</v>
      </c>
      <c r="E415">
        <v>357979</v>
      </c>
      <c r="F415">
        <v>20</v>
      </c>
      <c r="G415">
        <v>142</v>
      </c>
      <c r="H415">
        <v>2912</v>
      </c>
      <c r="I415">
        <v>413220</v>
      </c>
      <c r="J415">
        <v>38</v>
      </c>
      <c r="K415">
        <v>164</v>
      </c>
      <c r="L415">
        <v>2930</v>
      </c>
      <c r="M415">
        <v>492361</v>
      </c>
      <c r="N415">
        <v>58</v>
      </c>
      <c r="O415">
        <v>196</v>
      </c>
      <c r="P415">
        <v>2861</v>
      </c>
      <c r="Q415">
        <v>564557</v>
      </c>
      <c r="R415">
        <v>19</v>
      </c>
      <c r="S415">
        <v>230</v>
      </c>
      <c r="T415">
        <v>2790</v>
      </c>
      <c r="U415">
        <v>641009</v>
      </c>
      <c r="Z415">
        <v>6</v>
      </c>
      <c r="AA415">
        <v>313</v>
      </c>
      <c r="AB415">
        <v>2340</v>
      </c>
      <c r="AC415">
        <v>732810</v>
      </c>
      <c r="AP415">
        <v>14</v>
      </c>
      <c r="AQ415">
        <v>568</v>
      </c>
      <c r="AR415">
        <v>2656</v>
      </c>
      <c r="AS415">
        <v>1506529</v>
      </c>
    </row>
    <row r="416" spans="1:4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5" x14ac:dyDescent="0.2">
      <c r="A417" s="79">
        <v>41155</v>
      </c>
      <c r="B417">
        <v>10</v>
      </c>
      <c r="C417">
        <v>120</v>
      </c>
      <c r="D417">
        <v>2723</v>
      </c>
      <c r="E417">
        <v>364173</v>
      </c>
      <c r="F417">
        <v>6</v>
      </c>
      <c r="G417">
        <v>139</v>
      </c>
      <c r="H417">
        <v>2835</v>
      </c>
      <c r="I417">
        <v>393570</v>
      </c>
      <c r="J417">
        <v>61</v>
      </c>
      <c r="K417">
        <v>163</v>
      </c>
      <c r="L417">
        <v>2919</v>
      </c>
      <c r="M417">
        <v>485210</v>
      </c>
      <c r="N417">
        <v>16</v>
      </c>
      <c r="O417">
        <v>188</v>
      </c>
      <c r="P417">
        <v>2860</v>
      </c>
      <c r="Q417">
        <v>537174</v>
      </c>
      <c r="R417">
        <v>11</v>
      </c>
      <c r="S417">
        <v>237</v>
      </c>
      <c r="T417">
        <v>2753</v>
      </c>
      <c r="U417">
        <v>667955</v>
      </c>
      <c r="V417">
        <v>1</v>
      </c>
      <c r="W417">
        <v>251</v>
      </c>
      <c r="X417">
        <v>2680</v>
      </c>
      <c r="Y417">
        <v>672680</v>
      </c>
      <c r="Z417">
        <v>7</v>
      </c>
      <c r="AA417">
        <v>319</v>
      </c>
      <c r="AB417">
        <v>2820</v>
      </c>
      <c r="AC417">
        <v>899983</v>
      </c>
      <c r="AD417">
        <v>7</v>
      </c>
      <c r="AE417">
        <v>339</v>
      </c>
      <c r="AF417">
        <v>2728</v>
      </c>
      <c r="AG417">
        <v>926351</v>
      </c>
      <c r="AP417">
        <v>5</v>
      </c>
      <c r="AQ417">
        <v>559</v>
      </c>
      <c r="AR417">
        <v>2568</v>
      </c>
      <c r="AS417">
        <v>1432092</v>
      </c>
    </row>
    <row r="418" spans="1:45" ht="15" x14ac:dyDescent="0.2">
      <c r="A418" s="79">
        <v>41156</v>
      </c>
      <c r="B418">
        <v>43</v>
      </c>
      <c r="C418">
        <v>119</v>
      </c>
      <c r="D418">
        <v>2711</v>
      </c>
      <c r="E418">
        <v>338702</v>
      </c>
      <c r="F418">
        <v>14</v>
      </c>
      <c r="G418">
        <v>144</v>
      </c>
      <c r="H418">
        <v>3000</v>
      </c>
      <c r="I418">
        <v>433043</v>
      </c>
      <c r="J418">
        <v>8</v>
      </c>
      <c r="K418">
        <v>163</v>
      </c>
      <c r="L418">
        <v>2820</v>
      </c>
      <c r="M418">
        <v>459525</v>
      </c>
      <c r="N418">
        <v>32</v>
      </c>
      <c r="O418">
        <v>197</v>
      </c>
      <c r="P418">
        <v>2887</v>
      </c>
      <c r="Q418">
        <v>578080</v>
      </c>
      <c r="R418">
        <v>5</v>
      </c>
      <c r="S418">
        <v>241</v>
      </c>
      <c r="T418">
        <v>2660</v>
      </c>
      <c r="U418">
        <v>641060</v>
      </c>
      <c r="V418">
        <v>5</v>
      </c>
      <c r="W418">
        <v>258</v>
      </c>
      <c r="X418">
        <v>2680</v>
      </c>
      <c r="Y418">
        <v>703368</v>
      </c>
      <c r="AH418">
        <v>2</v>
      </c>
      <c r="AI418">
        <v>376</v>
      </c>
      <c r="AJ418">
        <v>2610</v>
      </c>
      <c r="AK418">
        <v>981510</v>
      </c>
      <c r="AP418">
        <v>7</v>
      </c>
      <c r="AQ418">
        <v>527</v>
      </c>
      <c r="AR418">
        <v>2760</v>
      </c>
      <c r="AS418">
        <v>1457771</v>
      </c>
    </row>
    <row r="419" spans="1:45" ht="15" x14ac:dyDescent="0.2">
      <c r="A419" s="79">
        <v>41162</v>
      </c>
      <c r="B419">
        <v>6</v>
      </c>
      <c r="C419">
        <v>119</v>
      </c>
      <c r="D419">
        <v>2760</v>
      </c>
      <c r="E419">
        <v>346430</v>
      </c>
      <c r="F419">
        <v>13</v>
      </c>
      <c r="G419">
        <v>133</v>
      </c>
      <c r="H419">
        <v>2860</v>
      </c>
      <c r="I419">
        <v>397802</v>
      </c>
      <c r="J419">
        <v>35</v>
      </c>
      <c r="K419">
        <v>162</v>
      </c>
      <c r="L419">
        <v>2785</v>
      </c>
      <c r="M419">
        <v>477101</v>
      </c>
      <c r="N419">
        <v>69</v>
      </c>
      <c r="O419">
        <v>196</v>
      </c>
      <c r="P419">
        <v>2722</v>
      </c>
      <c r="Q419">
        <v>562243</v>
      </c>
      <c r="R419">
        <v>5</v>
      </c>
      <c r="S419">
        <v>247</v>
      </c>
      <c r="T419">
        <v>2900</v>
      </c>
      <c r="U419">
        <v>717460</v>
      </c>
      <c r="V419">
        <v>4</v>
      </c>
      <c r="W419">
        <v>264</v>
      </c>
      <c r="X419">
        <v>2682</v>
      </c>
      <c r="Y419">
        <v>708645</v>
      </c>
      <c r="Z419">
        <v>2</v>
      </c>
      <c r="AA419">
        <v>287</v>
      </c>
      <c r="AB419">
        <v>2775</v>
      </c>
      <c r="AC419">
        <v>796300</v>
      </c>
      <c r="AD419">
        <v>1</v>
      </c>
      <c r="AE419">
        <v>338</v>
      </c>
      <c r="AF419">
        <v>2680</v>
      </c>
      <c r="AG419">
        <v>905840</v>
      </c>
      <c r="AH419">
        <v>3</v>
      </c>
      <c r="AI419">
        <v>383</v>
      </c>
      <c r="AJ419">
        <v>2853</v>
      </c>
      <c r="AK419">
        <v>1092707</v>
      </c>
      <c r="AP419">
        <v>5</v>
      </c>
      <c r="AQ419">
        <v>597</v>
      </c>
      <c r="AR419">
        <v>2968</v>
      </c>
      <c r="AS419">
        <v>1772084</v>
      </c>
    </row>
    <row r="420" spans="1:45" ht="15" x14ac:dyDescent="0.2">
      <c r="A420" s="81">
        <v>41163</v>
      </c>
      <c r="B420">
        <v>30</v>
      </c>
      <c r="C420">
        <v>121</v>
      </c>
      <c r="D420">
        <v>2969</v>
      </c>
      <c r="E420">
        <v>358342</v>
      </c>
      <c r="F420">
        <v>14</v>
      </c>
      <c r="G420">
        <v>141</v>
      </c>
      <c r="H420">
        <v>2936</v>
      </c>
      <c r="I420">
        <v>418358</v>
      </c>
      <c r="J420">
        <v>122</v>
      </c>
      <c r="K420">
        <v>169</v>
      </c>
      <c r="L420">
        <v>2878</v>
      </c>
      <c r="M420">
        <v>484747</v>
      </c>
      <c r="N420">
        <v>5</v>
      </c>
      <c r="O420">
        <v>188</v>
      </c>
      <c r="P420">
        <v>2815</v>
      </c>
      <c r="Q420">
        <v>532460</v>
      </c>
      <c r="R420">
        <v>28</v>
      </c>
      <c r="S420">
        <v>225</v>
      </c>
      <c r="T420">
        <v>2733</v>
      </c>
      <c r="U420">
        <v>639589</v>
      </c>
      <c r="V420">
        <v>7</v>
      </c>
      <c r="W420">
        <v>264</v>
      </c>
      <c r="X420">
        <v>2700</v>
      </c>
      <c r="Y420">
        <v>713959</v>
      </c>
      <c r="Z420">
        <v>4</v>
      </c>
      <c r="AA420">
        <v>316</v>
      </c>
      <c r="AB420">
        <v>2555</v>
      </c>
      <c r="AC420">
        <v>825002</v>
      </c>
      <c r="AP420">
        <v>16</v>
      </c>
      <c r="AQ420">
        <v>542</v>
      </c>
      <c r="AR420">
        <v>2712</v>
      </c>
      <c r="AS420">
        <v>1472642</v>
      </c>
    </row>
    <row r="421" spans="1:45" ht="15" x14ac:dyDescent="0.2">
      <c r="A421" s="79">
        <v>41169</v>
      </c>
      <c r="B421">
        <v>10</v>
      </c>
      <c r="C421">
        <v>108</v>
      </c>
      <c r="D421">
        <v>2906</v>
      </c>
      <c r="E421">
        <v>311712</v>
      </c>
      <c r="F421">
        <v>4</v>
      </c>
      <c r="G421">
        <v>142</v>
      </c>
      <c r="H421">
        <v>2827</v>
      </c>
      <c r="I421">
        <v>412432</v>
      </c>
      <c r="J421">
        <v>12</v>
      </c>
      <c r="K421">
        <v>164</v>
      </c>
      <c r="L421">
        <v>2632</v>
      </c>
      <c r="M421">
        <v>438497</v>
      </c>
      <c r="N421">
        <v>16</v>
      </c>
      <c r="O421">
        <v>193</v>
      </c>
      <c r="P421">
        <v>3007</v>
      </c>
      <c r="Q421">
        <v>606581</v>
      </c>
      <c r="R421">
        <v>26</v>
      </c>
      <c r="S421">
        <v>241</v>
      </c>
      <c r="T421">
        <v>2845</v>
      </c>
      <c r="U421">
        <v>681704</v>
      </c>
      <c r="V421">
        <v>17</v>
      </c>
      <c r="W421">
        <v>267</v>
      </c>
      <c r="X421">
        <v>2805</v>
      </c>
      <c r="Y421">
        <v>752019</v>
      </c>
      <c r="Z421">
        <v>1</v>
      </c>
      <c r="AA421">
        <v>291</v>
      </c>
      <c r="AB421">
        <v>2680</v>
      </c>
      <c r="AC421">
        <v>779880</v>
      </c>
      <c r="AD421">
        <v>2</v>
      </c>
      <c r="AE421">
        <v>326</v>
      </c>
      <c r="AF421">
        <v>2895</v>
      </c>
      <c r="AG421">
        <v>941935</v>
      </c>
      <c r="AP421">
        <v>3</v>
      </c>
      <c r="AQ421">
        <v>517</v>
      </c>
      <c r="AR421">
        <v>2747</v>
      </c>
      <c r="AS421">
        <v>1422853</v>
      </c>
    </row>
    <row r="422" spans="1:45" ht="15" x14ac:dyDescent="0.2">
      <c r="A422" s="79">
        <v>41170</v>
      </c>
      <c r="B422">
        <v>5</v>
      </c>
      <c r="C422">
        <v>108</v>
      </c>
      <c r="D422">
        <v>2850</v>
      </c>
      <c r="E422">
        <v>309100</v>
      </c>
      <c r="F422">
        <v>19</v>
      </c>
      <c r="G422">
        <v>141</v>
      </c>
      <c r="H422">
        <v>2866</v>
      </c>
      <c r="I422">
        <v>398659</v>
      </c>
      <c r="J422">
        <v>25</v>
      </c>
      <c r="K422">
        <v>164</v>
      </c>
      <c r="L422">
        <v>2903</v>
      </c>
      <c r="M422">
        <v>472820</v>
      </c>
      <c r="N422">
        <v>71</v>
      </c>
      <c r="O422">
        <v>193</v>
      </c>
      <c r="P422">
        <v>2961</v>
      </c>
      <c r="Q422">
        <v>573278</v>
      </c>
      <c r="R422">
        <v>35</v>
      </c>
      <c r="S422">
        <v>233</v>
      </c>
      <c r="T422">
        <v>2830</v>
      </c>
      <c r="U422">
        <v>669422</v>
      </c>
      <c r="Z422">
        <v>1</v>
      </c>
      <c r="AA422">
        <v>313</v>
      </c>
      <c r="AB422">
        <v>2700</v>
      </c>
      <c r="AC422">
        <v>845100</v>
      </c>
      <c r="AP422">
        <v>9</v>
      </c>
      <c r="AQ422">
        <v>531</v>
      </c>
      <c r="AR422">
        <v>2700</v>
      </c>
      <c r="AS422">
        <v>1433304</v>
      </c>
    </row>
    <row r="423" spans="1:45" ht="15" x14ac:dyDescent="0.2">
      <c r="A423" s="79">
        <v>41176</v>
      </c>
      <c r="F423">
        <v>8</v>
      </c>
      <c r="G423">
        <v>145</v>
      </c>
      <c r="H423">
        <v>2765</v>
      </c>
      <c r="I423">
        <v>389722</v>
      </c>
      <c r="J423">
        <v>11</v>
      </c>
      <c r="K423">
        <v>168</v>
      </c>
      <c r="L423">
        <v>2760</v>
      </c>
      <c r="M423">
        <v>476340</v>
      </c>
      <c r="N423">
        <v>2</v>
      </c>
      <c r="O423">
        <v>196</v>
      </c>
      <c r="P423">
        <v>2820</v>
      </c>
      <c r="Q423">
        <v>551310</v>
      </c>
      <c r="V423">
        <v>1</v>
      </c>
      <c r="W423">
        <v>254</v>
      </c>
      <c r="X423">
        <v>2880</v>
      </c>
      <c r="Y423">
        <v>731520</v>
      </c>
      <c r="AD423">
        <v>1</v>
      </c>
      <c r="AE423">
        <v>348</v>
      </c>
      <c r="AF423">
        <v>2620</v>
      </c>
      <c r="AG423">
        <v>911760</v>
      </c>
      <c r="AH423">
        <v>2</v>
      </c>
      <c r="AI423">
        <v>386</v>
      </c>
      <c r="AJ423">
        <v>3500</v>
      </c>
      <c r="AK423">
        <v>1351325</v>
      </c>
      <c r="AP423">
        <v>10</v>
      </c>
      <c r="AQ423">
        <v>593</v>
      </c>
      <c r="AR423">
        <v>2644</v>
      </c>
      <c r="AS423">
        <v>1574814</v>
      </c>
    </row>
    <row r="424" spans="1:45" ht="15" x14ac:dyDescent="0.2">
      <c r="A424" s="79">
        <v>41177</v>
      </c>
      <c r="B424">
        <v>6</v>
      </c>
      <c r="C424">
        <v>106</v>
      </c>
      <c r="D424">
        <v>2512</v>
      </c>
      <c r="E424">
        <v>275500</v>
      </c>
      <c r="F424">
        <v>35</v>
      </c>
      <c r="G424">
        <v>142</v>
      </c>
      <c r="H424">
        <v>2657</v>
      </c>
      <c r="I424">
        <v>387079</v>
      </c>
      <c r="J424">
        <v>56</v>
      </c>
      <c r="K424">
        <v>168</v>
      </c>
      <c r="L424">
        <v>2700</v>
      </c>
      <c r="M424">
        <v>472586</v>
      </c>
      <c r="N424">
        <v>64</v>
      </c>
      <c r="O424">
        <v>193</v>
      </c>
      <c r="P424">
        <v>2819</v>
      </c>
      <c r="Q424">
        <v>548991</v>
      </c>
      <c r="R424">
        <v>2</v>
      </c>
      <c r="S424">
        <v>243</v>
      </c>
      <c r="T424">
        <v>2840</v>
      </c>
      <c r="U424">
        <v>690120</v>
      </c>
      <c r="V424">
        <v>9</v>
      </c>
      <c r="W424">
        <v>263</v>
      </c>
      <c r="X424">
        <v>2780</v>
      </c>
      <c r="Y424">
        <v>786080</v>
      </c>
      <c r="AP424">
        <v>9</v>
      </c>
      <c r="AQ424">
        <v>515</v>
      </c>
      <c r="AR424">
        <v>2593</v>
      </c>
      <c r="AS424">
        <v>1335993</v>
      </c>
    </row>
    <row r="427" spans="1:45" ht="15" x14ac:dyDescent="0.2">
      <c r="A427" s="79">
        <v>41183</v>
      </c>
      <c r="B427">
        <v>3</v>
      </c>
      <c r="C427">
        <v>100</v>
      </c>
      <c r="D427">
        <v>2550</v>
      </c>
      <c r="E427">
        <v>256853</v>
      </c>
      <c r="F427">
        <v>14</v>
      </c>
      <c r="G427">
        <v>133</v>
      </c>
      <c r="H427">
        <v>2837</v>
      </c>
      <c r="I427">
        <v>369657</v>
      </c>
      <c r="J427">
        <v>19</v>
      </c>
      <c r="K427">
        <v>165</v>
      </c>
      <c r="L427">
        <v>2842</v>
      </c>
      <c r="M427">
        <v>473267</v>
      </c>
      <c r="N427">
        <v>16</v>
      </c>
      <c r="O427">
        <v>208</v>
      </c>
      <c r="P427">
        <v>2752</v>
      </c>
      <c r="Q427">
        <v>571596</v>
      </c>
      <c r="R427">
        <v>1</v>
      </c>
      <c r="S427">
        <v>245</v>
      </c>
      <c r="T427">
        <v>2450</v>
      </c>
      <c r="U427">
        <v>600250</v>
      </c>
      <c r="V427">
        <v>3</v>
      </c>
      <c r="W427">
        <v>258</v>
      </c>
      <c r="X427">
        <v>2625</v>
      </c>
      <c r="Y427">
        <v>683250</v>
      </c>
      <c r="Z427">
        <v>2</v>
      </c>
      <c r="AA427">
        <v>300</v>
      </c>
      <c r="AB427">
        <v>3200</v>
      </c>
      <c r="AC427">
        <v>958400</v>
      </c>
      <c r="AP427">
        <v>2</v>
      </c>
      <c r="AQ427">
        <v>518</v>
      </c>
      <c r="AR427">
        <v>3000</v>
      </c>
      <c r="AS427">
        <v>1544550</v>
      </c>
    </row>
    <row r="428" spans="1:45" ht="15" x14ac:dyDescent="0.2">
      <c r="A428" s="79">
        <v>41184</v>
      </c>
      <c r="B428">
        <v>3</v>
      </c>
      <c r="C428">
        <v>102</v>
      </c>
      <c r="D428">
        <v>2750</v>
      </c>
      <c r="E428">
        <v>278900</v>
      </c>
      <c r="F428">
        <v>15</v>
      </c>
      <c r="G428">
        <v>140</v>
      </c>
      <c r="H428">
        <v>2925</v>
      </c>
      <c r="I428">
        <v>424440</v>
      </c>
      <c r="J428">
        <v>78</v>
      </c>
      <c r="K428">
        <v>164</v>
      </c>
      <c r="L428">
        <v>2886</v>
      </c>
      <c r="M428">
        <v>491428</v>
      </c>
      <c r="N428">
        <v>54</v>
      </c>
      <c r="O428">
        <v>192</v>
      </c>
      <c r="P428">
        <v>2787</v>
      </c>
      <c r="Q428">
        <v>540794</v>
      </c>
      <c r="R428">
        <v>19</v>
      </c>
      <c r="S428">
        <v>237</v>
      </c>
      <c r="T428">
        <v>2720</v>
      </c>
      <c r="U428">
        <v>644751</v>
      </c>
      <c r="V428">
        <v>1</v>
      </c>
      <c r="W428">
        <v>264</v>
      </c>
      <c r="X428">
        <v>2580</v>
      </c>
      <c r="Y428">
        <v>681120</v>
      </c>
      <c r="Z428">
        <v>2</v>
      </c>
      <c r="AA428">
        <v>285</v>
      </c>
      <c r="AB428">
        <v>2640</v>
      </c>
      <c r="AC428">
        <v>752400</v>
      </c>
      <c r="AH428">
        <v>1</v>
      </c>
      <c r="AI428">
        <v>389</v>
      </c>
      <c r="AJ428">
        <v>2520</v>
      </c>
      <c r="AK428">
        <v>980280</v>
      </c>
      <c r="AP428">
        <v>5</v>
      </c>
      <c r="AQ428">
        <v>523</v>
      </c>
      <c r="AR428">
        <v>2644</v>
      </c>
      <c r="AS428">
        <v>1384864</v>
      </c>
    </row>
    <row r="429" spans="1:45" ht="15" x14ac:dyDescent="0.2">
      <c r="A429" s="79">
        <v>41190</v>
      </c>
      <c r="B429">
        <v>7</v>
      </c>
      <c r="C429">
        <v>131</v>
      </c>
      <c r="D429">
        <v>2614</v>
      </c>
      <c r="E429">
        <v>356340</v>
      </c>
      <c r="F429">
        <v>13</v>
      </c>
      <c r="G429">
        <v>138</v>
      </c>
      <c r="H429">
        <v>2622</v>
      </c>
      <c r="I429">
        <v>361705</v>
      </c>
      <c r="J429">
        <v>28</v>
      </c>
      <c r="K429">
        <v>166</v>
      </c>
      <c r="L429">
        <v>2803</v>
      </c>
      <c r="M429">
        <v>461938</v>
      </c>
      <c r="N429">
        <v>37</v>
      </c>
      <c r="O429">
        <v>195</v>
      </c>
      <c r="P429">
        <v>2776</v>
      </c>
      <c r="Q429">
        <v>562284</v>
      </c>
      <c r="R429">
        <v>3</v>
      </c>
      <c r="S429">
        <v>238</v>
      </c>
      <c r="T429">
        <v>2620</v>
      </c>
      <c r="U429">
        <v>622687</v>
      </c>
      <c r="Z429">
        <v>23</v>
      </c>
      <c r="AA429">
        <v>297</v>
      </c>
      <c r="AB429">
        <v>2697</v>
      </c>
      <c r="AC429">
        <v>796458</v>
      </c>
      <c r="AD429">
        <v>1</v>
      </c>
      <c r="AE429">
        <v>342</v>
      </c>
      <c r="AF429">
        <v>2750</v>
      </c>
      <c r="AG429">
        <v>940500</v>
      </c>
      <c r="AP429">
        <v>2</v>
      </c>
      <c r="AQ429">
        <v>459</v>
      </c>
      <c r="AR429">
        <v>2520</v>
      </c>
      <c r="AS429">
        <v>1158840</v>
      </c>
    </row>
    <row r="430" spans="1:45" ht="15" x14ac:dyDescent="0.2">
      <c r="A430" s="81">
        <v>41191</v>
      </c>
      <c r="B430">
        <v>39</v>
      </c>
      <c r="C430">
        <v>119</v>
      </c>
      <c r="D430">
        <v>2650</v>
      </c>
      <c r="E430">
        <v>322749</v>
      </c>
      <c r="F430">
        <v>43</v>
      </c>
      <c r="G430">
        <v>142</v>
      </c>
      <c r="H430">
        <v>2867</v>
      </c>
      <c r="I430">
        <v>409684</v>
      </c>
      <c r="J430">
        <v>119</v>
      </c>
      <c r="K430">
        <v>165</v>
      </c>
      <c r="L430">
        <v>2895</v>
      </c>
      <c r="M430">
        <v>488554</v>
      </c>
      <c r="N430">
        <v>89</v>
      </c>
      <c r="O430">
        <v>191</v>
      </c>
      <c r="P430">
        <v>2822</v>
      </c>
      <c r="Q430">
        <v>550508</v>
      </c>
      <c r="V430">
        <v>1</v>
      </c>
      <c r="W430">
        <v>250</v>
      </c>
      <c r="X430">
        <v>2700</v>
      </c>
      <c r="Y430">
        <v>675000</v>
      </c>
      <c r="AP430">
        <v>11</v>
      </c>
      <c r="AQ430">
        <v>526</v>
      </c>
      <c r="AR430">
        <v>2831</v>
      </c>
      <c r="AS430">
        <v>1489076</v>
      </c>
    </row>
    <row r="431" spans="1:45" ht="15" x14ac:dyDescent="0.2">
      <c r="A431" s="79">
        <v>41197</v>
      </c>
      <c r="B431">
        <v>23</v>
      </c>
      <c r="C431">
        <v>105</v>
      </c>
      <c r="D431">
        <v>2640</v>
      </c>
      <c r="E431">
        <v>269969</v>
      </c>
      <c r="F431">
        <v>10</v>
      </c>
      <c r="G431">
        <v>142</v>
      </c>
      <c r="H431">
        <v>2778</v>
      </c>
      <c r="I431">
        <v>389933</v>
      </c>
      <c r="J431">
        <v>19</v>
      </c>
      <c r="K431">
        <v>159</v>
      </c>
      <c r="L431">
        <v>2834</v>
      </c>
      <c r="M431">
        <v>470742</v>
      </c>
      <c r="N431">
        <v>14</v>
      </c>
      <c r="O431">
        <v>191</v>
      </c>
      <c r="P431">
        <v>2750</v>
      </c>
      <c r="Q431">
        <v>544264</v>
      </c>
      <c r="R431">
        <v>1</v>
      </c>
      <c r="S431">
        <v>224</v>
      </c>
      <c r="T431">
        <v>1850</v>
      </c>
      <c r="U431">
        <v>414400</v>
      </c>
      <c r="AH431">
        <v>1</v>
      </c>
      <c r="AI431">
        <v>390</v>
      </c>
      <c r="AJ431">
        <v>2780</v>
      </c>
      <c r="AK431">
        <v>1084200</v>
      </c>
      <c r="AP431">
        <v>6</v>
      </c>
      <c r="AQ431">
        <v>578</v>
      </c>
      <c r="AR431">
        <v>2613</v>
      </c>
      <c r="AS431">
        <v>1510227</v>
      </c>
    </row>
    <row r="432" spans="1:45" ht="15" x14ac:dyDescent="0.2">
      <c r="A432" s="79">
        <v>41198</v>
      </c>
      <c r="B432">
        <v>33</v>
      </c>
      <c r="C432">
        <v>121</v>
      </c>
      <c r="D432">
        <v>2716</v>
      </c>
      <c r="E432">
        <v>327947</v>
      </c>
      <c r="F432">
        <v>11</v>
      </c>
      <c r="G432">
        <v>135</v>
      </c>
      <c r="H432">
        <v>2755</v>
      </c>
      <c r="I432">
        <v>376902</v>
      </c>
      <c r="J432">
        <v>36</v>
      </c>
      <c r="K432">
        <v>167</v>
      </c>
      <c r="L432">
        <v>2760</v>
      </c>
      <c r="M432">
        <v>464003</v>
      </c>
      <c r="N432">
        <v>23</v>
      </c>
      <c r="O432">
        <v>196</v>
      </c>
      <c r="P432">
        <v>2740</v>
      </c>
      <c r="Q432">
        <v>535400</v>
      </c>
      <c r="R432">
        <v>14</v>
      </c>
      <c r="S432">
        <v>235</v>
      </c>
      <c r="T432">
        <v>2652</v>
      </c>
      <c r="U432">
        <v>637893</v>
      </c>
      <c r="AP432">
        <v>6</v>
      </c>
      <c r="AQ432">
        <v>511</v>
      </c>
      <c r="AR432">
        <v>2747</v>
      </c>
      <c r="AS432">
        <v>1408067</v>
      </c>
    </row>
    <row r="433" spans="1:45" ht="15" x14ac:dyDescent="0.2">
      <c r="A433" s="79">
        <v>41204</v>
      </c>
      <c r="B433">
        <v>6</v>
      </c>
      <c r="C433">
        <v>103</v>
      </c>
      <c r="D433">
        <v>2195</v>
      </c>
      <c r="E433">
        <v>227573</v>
      </c>
      <c r="F433">
        <v>21</v>
      </c>
      <c r="G433">
        <v>143</v>
      </c>
      <c r="H433">
        <v>2722</v>
      </c>
      <c r="I433">
        <v>397268</v>
      </c>
      <c r="J433">
        <v>47</v>
      </c>
      <c r="K433">
        <v>165</v>
      </c>
      <c r="L433">
        <v>2794</v>
      </c>
      <c r="M433">
        <v>476381</v>
      </c>
      <c r="N433">
        <v>8</v>
      </c>
      <c r="O433">
        <v>195</v>
      </c>
      <c r="P433">
        <v>2633</v>
      </c>
      <c r="Q433">
        <v>508952</v>
      </c>
      <c r="R433">
        <v>11</v>
      </c>
      <c r="S433">
        <v>230</v>
      </c>
      <c r="T433">
        <v>2590</v>
      </c>
      <c r="U433">
        <v>617520</v>
      </c>
      <c r="Z433">
        <v>2</v>
      </c>
      <c r="AA433">
        <v>290</v>
      </c>
      <c r="AB433">
        <v>2600</v>
      </c>
      <c r="AC433">
        <v>752700</v>
      </c>
      <c r="AD433">
        <v>1</v>
      </c>
      <c r="AE433">
        <v>347</v>
      </c>
      <c r="AF433">
        <v>2640</v>
      </c>
      <c r="AG433">
        <v>916080</v>
      </c>
      <c r="AP433">
        <v>4</v>
      </c>
      <c r="AQ433">
        <v>554</v>
      </c>
      <c r="AR433">
        <v>2695</v>
      </c>
      <c r="AS433">
        <v>1493715</v>
      </c>
    </row>
    <row r="434" spans="1:45" ht="15" x14ac:dyDescent="0.2">
      <c r="A434" s="79">
        <v>41205</v>
      </c>
      <c r="B434">
        <v>36</v>
      </c>
      <c r="C434">
        <v>113</v>
      </c>
      <c r="D434">
        <v>2650</v>
      </c>
      <c r="E434">
        <v>297157</v>
      </c>
      <c r="J434">
        <v>19</v>
      </c>
      <c r="K434">
        <v>166</v>
      </c>
      <c r="L434">
        <v>2864</v>
      </c>
      <c r="M434">
        <v>476474</v>
      </c>
      <c r="N434">
        <v>12</v>
      </c>
      <c r="O434">
        <v>196</v>
      </c>
      <c r="P434">
        <v>2810</v>
      </c>
      <c r="Q434">
        <v>537857</v>
      </c>
      <c r="R434">
        <v>12</v>
      </c>
      <c r="S434">
        <v>231</v>
      </c>
      <c r="T434">
        <v>2713</v>
      </c>
      <c r="U434">
        <v>624047</v>
      </c>
      <c r="V434">
        <v>1</v>
      </c>
      <c r="W434">
        <v>250</v>
      </c>
      <c r="X434">
        <v>2700</v>
      </c>
      <c r="Y434">
        <v>675000</v>
      </c>
      <c r="AP434">
        <v>10</v>
      </c>
      <c r="AQ434">
        <v>540</v>
      </c>
      <c r="AR434">
        <v>2584</v>
      </c>
      <c r="AS434">
        <v>1395000</v>
      </c>
    </row>
    <row r="435" spans="1:45" ht="15" x14ac:dyDescent="0.2">
      <c r="A435" s="79">
        <v>41211</v>
      </c>
      <c r="B435">
        <v>7</v>
      </c>
      <c r="C435">
        <v>120</v>
      </c>
      <c r="D435">
        <v>3350</v>
      </c>
      <c r="E435">
        <v>401043</v>
      </c>
      <c r="F435">
        <v>18</v>
      </c>
      <c r="G435">
        <v>135</v>
      </c>
      <c r="H435">
        <v>2863</v>
      </c>
      <c r="I435">
        <v>390242</v>
      </c>
      <c r="J435">
        <v>68</v>
      </c>
      <c r="K435">
        <v>169</v>
      </c>
      <c r="L435">
        <v>2838</v>
      </c>
      <c r="M435">
        <v>486760</v>
      </c>
      <c r="N435">
        <v>116</v>
      </c>
      <c r="O435">
        <v>196</v>
      </c>
      <c r="P435">
        <v>2874</v>
      </c>
      <c r="Q435">
        <v>584368</v>
      </c>
      <c r="R435">
        <v>51</v>
      </c>
      <c r="S435">
        <v>230</v>
      </c>
      <c r="T435">
        <v>3002</v>
      </c>
      <c r="U435">
        <v>721784</v>
      </c>
      <c r="V435">
        <v>9</v>
      </c>
      <c r="W435">
        <v>273</v>
      </c>
      <c r="X435">
        <v>2623</v>
      </c>
      <c r="Y435">
        <v>754142</v>
      </c>
      <c r="AP435">
        <v>10</v>
      </c>
      <c r="AQ435">
        <v>574</v>
      </c>
      <c r="AR435">
        <v>2831</v>
      </c>
      <c r="AS435">
        <v>1624744</v>
      </c>
    </row>
    <row r="436" spans="1:45" ht="15" x14ac:dyDescent="0.2">
      <c r="A436" s="79">
        <v>41212</v>
      </c>
      <c r="B436">
        <v>13</v>
      </c>
      <c r="C436">
        <v>114</v>
      </c>
      <c r="D436">
        <v>2738</v>
      </c>
      <c r="E436">
        <v>313296</v>
      </c>
      <c r="F436">
        <v>16</v>
      </c>
      <c r="G436">
        <v>144</v>
      </c>
      <c r="H436">
        <v>2800</v>
      </c>
      <c r="I436">
        <v>403172</v>
      </c>
      <c r="J436">
        <v>3</v>
      </c>
      <c r="K436">
        <v>164</v>
      </c>
      <c r="L436">
        <v>2783</v>
      </c>
      <c r="M436">
        <v>457683</v>
      </c>
      <c r="N436">
        <v>55</v>
      </c>
      <c r="O436">
        <v>191</v>
      </c>
      <c r="P436">
        <v>2825</v>
      </c>
      <c r="Q436">
        <v>544368</v>
      </c>
      <c r="R436">
        <v>5</v>
      </c>
      <c r="S436">
        <v>243</v>
      </c>
      <c r="T436">
        <v>2690</v>
      </c>
      <c r="U436">
        <v>651688</v>
      </c>
      <c r="V436">
        <v>1</v>
      </c>
      <c r="W436">
        <v>254</v>
      </c>
      <c r="X436">
        <v>2660</v>
      </c>
      <c r="Y436">
        <v>675640</v>
      </c>
      <c r="AH436">
        <v>4</v>
      </c>
      <c r="AI436">
        <v>381</v>
      </c>
      <c r="AJ436">
        <v>2600</v>
      </c>
      <c r="AK436">
        <v>990600</v>
      </c>
      <c r="AP436">
        <v>15</v>
      </c>
      <c r="AQ436">
        <v>511</v>
      </c>
      <c r="AR436">
        <v>2661</v>
      </c>
      <c r="AS436">
        <v>1360563</v>
      </c>
    </row>
    <row r="437" spans="1:45" x14ac:dyDescent="0.2">
      <c r="A437" s="1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1"/>
      <c r="AM437" s="1"/>
      <c r="AN437" s="1"/>
      <c r="AO437" s="1"/>
      <c r="AP437" s="63"/>
      <c r="AQ437" s="63"/>
      <c r="AR437" s="63"/>
      <c r="AS437" s="63"/>
    </row>
    <row r="438" spans="1:4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5" x14ac:dyDescent="0.2">
      <c r="A439" s="79">
        <v>41218</v>
      </c>
      <c r="B439">
        <v>3</v>
      </c>
      <c r="C439">
        <v>128</v>
      </c>
      <c r="D439">
        <v>2620</v>
      </c>
      <c r="E439">
        <v>336233</v>
      </c>
      <c r="F439">
        <v>15</v>
      </c>
      <c r="G439">
        <v>137</v>
      </c>
      <c r="H439">
        <v>2740</v>
      </c>
      <c r="I439">
        <v>396713</v>
      </c>
      <c r="J439">
        <v>4</v>
      </c>
      <c r="K439">
        <v>166</v>
      </c>
      <c r="L439">
        <v>2700</v>
      </c>
      <c r="M439">
        <v>445580</v>
      </c>
      <c r="N439">
        <v>38</v>
      </c>
      <c r="O439">
        <v>197</v>
      </c>
      <c r="P439">
        <v>2655</v>
      </c>
      <c r="Q439">
        <v>559676</v>
      </c>
      <c r="R439">
        <v>16</v>
      </c>
      <c r="S439">
        <v>237</v>
      </c>
      <c r="T439">
        <v>2673</v>
      </c>
      <c r="U439">
        <v>631589</v>
      </c>
      <c r="V439">
        <v>1</v>
      </c>
      <c r="W439">
        <v>253</v>
      </c>
      <c r="X439">
        <v>2900</v>
      </c>
      <c r="Y439">
        <v>733700</v>
      </c>
      <c r="Z439">
        <v>1</v>
      </c>
      <c r="AA439">
        <v>286</v>
      </c>
      <c r="AB439">
        <v>2620</v>
      </c>
      <c r="AC439">
        <v>749320</v>
      </c>
      <c r="AD439">
        <v>1</v>
      </c>
      <c r="AE439">
        <v>323</v>
      </c>
      <c r="AF439">
        <v>2440</v>
      </c>
      <c r="AG439">
        <v>788120</v>
      </c>
      <c r="AL439" s="1"/>
      <c r="AM439" s="1"/>
      <c r="AN439" s="1"/>
      <c r="AO439" s="1"/>
      <c r="AP439">
        <v>10</v>
      </c>
      <c r="AQ439">
        <v>585</v>
      </c>
      <c r="AR439">
        <v>2859</v>
      </c>
      <c r="AS439">
        <v>1678224</v>
      </c>
    </row>
    <row r="440" spans="1:45" ht="15" x14ac:dyDescent="0.2">
      <c r="A440" s="79">
        <v>41219</v>
      </c>
      <c r="B440">
        <v>16</v>
      </c>
      <c r="C440">
        <v>113</v>
      </c>
      <c r="D440">
        <v>2750</v>
      </c>
      <c r="E440">
        <v>306981</v>
      </c>
      <c r="F440">
        <v>18</v>
      </c>
      <c r="G440">
        <v>143</v>
      </c>
      <c r="H440">
        <v>2832</v>
      </c>
      <c r="I440">
        <v>416312</v>
      </c>
      <c r="J440">
        <v>97</v>
      </c>
      <c r="K440">
        <v>163</v>
      </c>
      <c r="L440">
        <v>2927</v>
      </c>
      <c r="M440">
        <v>480143</v>
      </c>
      <c r="N440">
        <v>107</v>
      </c>
      <c r="O440">
        <v>198</v>
      </c>
      <c r="P440">
        <v>2811</v>
      </c>
      <c r="Q440">
        <v>568367</v>
      </c>
      <c r="R440">
        <v>23</v>
      </c>
      <c r="S440">
        <v>239</v>
      </c>
      <c r="T440">
        <v>2773</v>
      </c>
      <c r="U440">
        <v>664010</v>
      </c>
      <c r="V440">
        <v>1</v>
      </c>
      <c r="W440">
        <v>277</v>
      </c>
      <c r="X440">
        <v>2680</v>
      </c>
      <c r="Y440">
        <v>742360</v>
      </c>
      <c r="Z440">
        <v>1</v>
      </c>
      <c r="AA440">
        <v>306</v>
      </c>
      <c r="AB440">
        <v>2900</v>
      </c>
      <c r="AC440">
        <v>887400</v>
      </c>
      <c r="AH440">
        <v>1</v>
      </c>
      <c r="AI440">
        <v>393</v>
      </c>
      <c r="AJ440">
        <v>2680</v>
      </c>
      <c r="AK440">
        <v>1053240</v>
      </c>
      <c r="AL440" s="1"/>
      <c r="AM440" s="1"/>
      <c r="AN440" s="1"/>
      <c r="AO440" s="1"/>
      <c r="AP440">
        <v>8</v>
      </c>
      <c r="AQ440">
        <v>567</v>
      </c>
      <c r="AR440">
        <v>2734</v>
      </c>
      <c r="AS440">
        <v>1552598</v>
      </c>
    </row>
    <row r="441" spans="1:45" ht="15" x14ac:dyDescent="0.2">
      <c r="A441" s="79">
        <v>41225</v>
      </c>
      <c r="B441">
        <v>22</v>
      </c>
      <c r="C441">
        <v>118</v>
      </c>
      <c r="D441">
        <v>2576</v>
      </c>
      <c r="E441">
        <v>311942</v>
      </c>
      <c r="F441">
        <v>9</v>
      </c>
      <c r="G441">
        <v>136</v>
      </c>
      <c r="H441">
        <v>2707</v>
      </c>
      <c r="I441">
        <v>364591</v>
      </c>
      <c r="J441">
        <v>41</v>
      </c>
      <c r="K441">
        <v>164</v>
      </c>
      <c r="L441">
        <v>2704</v>
      </c>
      <c r="M441">
        <v>450868</v>
      </c>
      <c r="N441">
        <v>52</v>
      </c>
      <c r="O441">
        <v>196</v>
      </c>
      <c r="P441">
        <v>2750</v>
      </c>
      <c r="Q441">
        <v>549429</v>
      </c>
      <c r="R441">
        <v>17</v>
      </c>
      <c r="S441">
        <v>239</v>
      </c>
      <c r="T441">
        <v>2620</v>
      </c>
      <c r="U441">
        <v>653658</v>
      </c>
      <c r="V441">
        <v>2</v>
      </c>
      <c r="W441">
        <v>260</v>
      </c>
      <c r="X441">
        <v>2440</v>
      </c>
      <c r="Y441">
        <v>634400</v>
      </c>
      <c r="Z441">
        <v>20</v>
      </c>
      <c r="AA441">
        <v>314</v>
      </c>
      <c r="AB441">
        <v>2670</v>
      </c>
      <c r="AC441">
        <v>838773</v>
      </c>
      <c r="AD441">
        <v>5</v>
      </c>
      <c r="AE441">
        <v>337</v>
      </c>
      <c r="AF441">
        <v>2600</v>
      </c>
      <c r="AG441">
        <v>871464</v>
      </c>
      <c r="AL441" s="1"/>
      <c r="AM441" s="1"/>
      <c r="AN441" s="1"/>
      <c r="AO441" s="1"/>
      <c r="AP441">
        <v>8</v>
      </c>
      <c r="AQ441">
        <v>650</v>
      </c>
      <c r="AR441">
        <v>2745</v>
      </c>
      <c r="AS441">
        <v>1787598</v>
      </c>
    </row>
    <row r="442" spans="1:45" ht="15" x14ac:dyDescent="0.2">
      <c r="A442" s="81">
        <v>41226</v>
      </c>
      <c r="B442">
        <v>8</v>
      </c>
      <c r="C442">
        <v>108</v>
      </c>
      <c r="D442">
        <v>2680</v>
      </c>
      <c r="E442">
        <v>292831</v>
      </c>
      <c r="F442">
        <v>22</v>
      </c>
      <c r="G442">
        <v>138</v>
      </c>
      <c r="H442">
        <v>2783</v>
      </c>
      <c r="I442">
        <v>390414</v>
      </c>
      <c r="J442">
        <v>28</v>
      </c>
      <c r="K442">
        <v>161</v>
      </c>
      <c r="L442">
        <v>2900</v>
      </c>
      <c r="M442">
        <v>471514</v>
      </c>
      <c r="N442">
        <v>22</v>
      </c>
      <c r="O442">
        <v>195</v>
      </c>
      <c r="P442">
        <v>2833</v>
      </c>
      <c r="Q442">
        <v>555511</v>
      </c>
      <c r="R442">
        <v>24</v>
      </c>
      <c r="S442">
        <v>227</v>
      </c>
      <c r="T442">
        <v>2692</v>
      </c>
      <c r="U442">
        <v>624193</v>
      </c>
      <c r="V442">
        <v>10</v>
      </c>
      <c r="W442">
        <v>258</v>
      </c>
      <c r="X442">
        <v>2770</v>
      </c>
      <c r="Y442">
        <v>711432</v>
      </c>
      <c r="Z442">
        <v>2</v>
      </c>
      <c r="AA442">
        <v>294</v>
      </c>
      <c r="AB442">
        <v>2575</v>
      </c>
      <c r="AC442">
        <v>755450</v>
      </c>
      <c r="AH442">
        <v>2</v>
      </c>
      <c r="AI442">
        <v>372</v>
      </c>
      <c r="AJ442">
        <v>2610</v>
      </c>
      <c r="AK442">
        <v>972220</v>
      </c>
      <c r="AL442" s="1"/>
      <c r="AM442" s="1"/>
      <c r="AN442" s="1"/>
      <c r="AO442" s="1"/>
      <c r="AP442">
        <v>6</v>
      </c>
      <c r="AQ442">
        <v>620</v>
      </c>
      <c r="AR442">
        <v>2667</v>
      </c>
      <c r="AS442">
        <v>1655747</v>
      </c>
    </row>
    <row r="443" spans="1:45" ht="15" x14ac:dyDescent="0.2">
      <c r="A443" s="79">
        <v>41232</v>
      </c>
      <c r="B443">
        <v>50</v>
      </c>
      <c r="C443">
        <v>120</v>
      </c>
      <c r="D443">
        <v>2604</v>
      </c>
      <c r="E443">
        <v>336971</v>
      </c>
      <c r="F443">
        <v>26</v>
      </c>
      <c r="G443">
        <v>143</v>
      </c>
      <c r="H443">
        <v>2576</v>
      </c>
      <c r="I443">
        <v>365665</v>
      </c>
      <c r="J443">
        <v>29</v>
      </c>
      <c r="K443">
        <v>162</v>
      </c>
      <c r="L443">
        <v>2723</v>
      </c>
      <c r="M443">
        <v>471086</v>
      </c>
      <c r="N443">
        <v>74</v>
      </c>
      <c r="O443">
        <v>196</v>
      </c>
      <c r="P443">
        <v>2686</v>
      </c>
      <c r="Q443">
        <v>534007</v>
      </c>
      <c r="R443">
        <v>55</v>
      </c>
      <c r="S443">
        <v>233</v>
      </c>
      <c r="T443">
        <v>2744</v>
      </c>
      <c r="U443">
        <v>662703</v>
      </c>
      <c r="V443">
        <v>10</v>
      </c>
      <c r="W443">
        <v>258</v>
      </c>
      <c r="X443">
        <v>2633</v>
      </c>
      <c r="Y443">
        <v>669516</v>
      </c>
      <c r="Z443">
        <v>16</v>
      </c>
      <c r="AA443">
        <v>302</v>
      </c>
      <c r="AB443">
        <v>2650</v>
      </c>
      <c r="AC443">
        <v>800310</v>
      </c>
      <c r="AD443">
        <v>2</v>
      </c>
      <c r="AE443">
        <v>346</v>
      </c>
      <c r="AF443">
        <v>2580</v>
      </c>
      <c r="AG443">
        <v>894200</v>
      </c>
      <c r="AH443">
        <v>2</v>
      </c>
      <c r="AI443">
        <v>360</v>
      </c>
      <c r="AJ443">
        <v>2100</v>
      </c>
      <c r="AK443">
        <v>757050</v>
      </c>
      <c r="AL443" s="1"/>
      <c r="AM443" s="1"/>
      <c r="AN443" s="1"/>
      <c r="AO443" s="1"/>
      <c r="AP443">
        <v>8</v>
      </c>
      <c r="AQ443">
        <v>598</v>
      </c>
      <c r="AR443">
        <v>2700</v>
      </c>
      <c r="AS443">
        <v>1608595</v>
      </c>
    </row>
    <row r="444" spans="1:45" ht="15" x14ac:dyDescent="0.2">
      <c r="A444" s="79">
        <v>41233</v>
      </c>
      <c r="B444">
        <v>54</v>
      </c>
      <c r="C444">
        <v>118</v>
      </c>
      <c r="D444">
        <v>2767</v>
      </c>
      <c r="E444">
        <v>330450</v>
      </c>
      <c r="F444">
        <v>40</v>
      </c>
      <c r="G444">
        <v>144</v>
      </c>
      <c r="H444">
        <v>2806</v>
      </c>
      <c r="I444">
        <v>414849</v>
      </c>
      <c r="J444">
        <v>67</v>
      </c>
      <c r="K444">
        <v>165</v>
      </c>
      <c r="L444">
        <v>2869</v>
      </c>
      <c r="M444">
        <v>473422</v>
      </c>
      <c r="N444">
        <v>40</v>
      </c>
      <c r="O444">
        <v>196</v>
      </c>
      <c r="P444">
        <v>2766</v>
      </c>
      <c r="Q444">
        <v>559443</v>
      </c>
      <c r="R444">
        <v>2</v>
      </c>
      <c r="S444">
        <v>234</v>
      </c>
      <c r="T444">
        <v>2670</v>
      </c>
      <c r="U444">
        <v>624900</v>
      </c>
      <c r="AL444" s="1"/>
      <c r="AM444" s="1"/>
      <c r="AN444" s="1"/>
      <c r="AO444" s="1"/>
      <c r="AP444">
        <v>14</v>
      </c>
      <c r="AQ444">
        <v>542</v>
      </c>
      <c r="AR444">
        <v>2670</v>
      </c>
      <c r="AS444">
        <v>1446911</v>
      </c>
    </row>
    <row r="445" spans="1:45" ht="15" x14ac:dyDescent="0.2">
      <c r="A445" s="79">
        <v>41239</v>
      </c>
      <c r="B445">
        <v>19</v>
      </c>
      <c r="C445">
        <v>104</v>
      </c>
      <c r="D445">
        <v>2620</v>
      </c>
      <c r="E445">
        <v>284134</v>
      </c>
      <c r="F445">
        <v>16</v>
      </c>
      <c r="G445">
        <v>144</v>
      </c>
      <c r="H445">
        <v>2973</v>
      </c>
      <c r="I445">
        <v>426935</v>
      </c>
      <c r="J445">
        <v>26</v>
      </c>
      <c r="K445">
        <v>170</v>
      </c>
      <c r="L445">
        <v>2753</v>
      </c>
      <c r="M445">
        <v>485070</v>
      </c>
      <c r="N445">
        <v>6</v>
      </c>
      <c r="O445">
        <v>194</v>
      </c>
      <c r="P445">
        <v>2825</v>
      </c>
      <c r="Q445">
        <v>557925</v>
      </c>
      <c r="R445">
        <v>1</v>
      </c>
      <c r="S445">
        <v>247</v>
      </c>
      <c r="T445">
        <v>2800</v>
      </c>
      <c r="U445">
        <v>691600</v>
      </c>
      <c r="V445">
        <v>5</v>
      </c>
      <c r="W445">
        <v>257</v>
      </c>
      <c r="X445">
        <v>2860</v>
      </c>
      <c r="Y445">
        <v>725368</v>
      </c>
      <c r="Z445">
        <v>2</v>
      </c>
      <c r="AA445">
        <v>294</v>
      </c>
      <c r="AB445">
        <v>2920</v>
      </c>
      <c r="AC445">
        <v>855670</v>
      </c>
      <c r="AD445">
        <v>34</v>
      </c>
      <c r="AE445">
        <v>330</v>
      </c>
      <c r="AF445">
        <v>2770</v>
      </c>
      <c r="AG445">
        <v>926185</v>
      </c>
      <c r="AL445" s="1"/>
      <c r="AM445" s="1"/>
      <c r="AN445" s="1"/>
      <c r="AO445" s="1"/>
      <c r="AP445">
        <v>30</v>
      </c>
      <c r="AQ445">
        <v>490</v>
      </c>
      <c r="AR445">
        <v>2905</v>
      </c>
      <c r="AS445">
        <v>1461751</v>
      </c>
    </row>
    <row r="446" spans="1:45" ht="15" x14ac:dyDescent="0.2">
      <c r="A446" s="79">
        <v>41240</v>
      </c>
      <c r="B446">
        <v>36</v>
      </c>
      <c r="C446">
        <v>117</v>
      </c>
      <c r="D446">
        <v>2793</v>
      </c>
      <c r="E446">
        <v>328899</v>
      </c>
      <c r="F446">
        <v>14</v>
      </c>
      <c r="G446">
        <v>143</v>
      </c>
      <c r="H446">
        <v>2967</v>
      </c>
      <c r="I446">
        <v>415268</v>
      </c>
      <c r="J446">
        <v>17</v>
      </c>
      <c r="K446">
        <v>156</v>
      </c>
      <c r="L446">
        <v>2990</v>
      </c>
      <c r="M446">
        <v>459462</v>
      </c>
      <c r="N446">
        <v>25</v>
      </c>
      <c r="O446">
        <v>187</v>
      </c>
      <c r="P446">
        <v>2882</v>
      </c>
      <c r="Q446">
        <v>545588</v>
      </c>
      <c r="R446">
        <v>7</v>
      </c>
      <c r="S446">
        <v>236</v>
      </c>
      <c r="T446">
        <v>2780</v>
      </c>
      <c r="U446">
        <v>652054</v>
      </c>
      <c r="V446">
        <v>2</v>
      </c>
      <c r="W446">
        <v>268</v>
      </c>
      <c r="X446">
        <v>2780</v>
      </c>
      <c r="Y446">
        <v>746570</v>
      </c>
      <c r="Z446">
        <v>7</v>
      </c>
      <c r="AA446">
        <v>304</v>
      </c>
      <c r="AB446">
        <v>2540</v>
      </c>
      <c r="AC446">
        <v>781489</v>
      </c>
      <c r="AH446">
        <v>6</v>
      </c>
      <c r="AI446">
        <v>383</v>
      </c>
      <c r="AJ446">
        <v>2735</v>
      </c>
      <c r="AK446">
        <v>1041063</v>
      </c>
      <c r="AL446" s="1"/>
      <c r="AM446" s="1"/>
      <c r="AN446" s="1"/>
      <c r="AO446" s="1"/>
      <c r="AP446">
        <v>11</v>
      </c>
      <c r="AQ446">
        <v>527</v>
      </c>
      <c r="AR446">
        <v>2753</v>
      </c>
      <c r="AS446">
        <v>1447475</v>
      </c>
    </row>
    <row r="447" spans="1:45" x14ac:dyDescent="0.2">
      <c r="A447" s="1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1"/>
      <c r="AM447" s="1"/>
      <c r="AN447" s="1"/>
      <c r="AO447" s="1"/>
      <c r="AP447" s="63"/>
      <c r="AQ447" s="63"/>
      <c r="AR447" s="63"/>
      <c r="AS447" s="63"/>
    </row>
    <row r="448" spans="1:4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5" x14ac:dyDescent="0.2">
      <c r="A449" s="79">
        <v>41247</v>
      </c>
      <c r="B449" s="85">
        <v>20</v>
      </c>
      <c r="C449" s="85">
        <v>115</v>
      </c>
      <c r="D449" s="85">
        <v>2883</v>
      </c>
      <c r="E449" s="85">
        <v>337100</v>
      </c>
      <c r="F449" s="85">
        <v>16</v>
      </c>
      <c r="G449" s="85">
        <v>138</v>
      </c>
      <c r="H449" s="85">
        <v>2850</v>
      </c>
      <c r="I449" s="85">
        <v>396841</v>
      </c>
      <c r="J449" s="85">
        <v>20</v>
      </c>
      <c r="K449" s="85">
        <v>166</v>
      </c>
      <c r="L449" s="85">
        <v>2800</v>
      </c>
      <c r="M449" s="85">
        <v>466532</v>
      </c>
      <c r="N449" s="85">
        <v>137</v>
      </c>
      <c r="O449" s="85">
        <v>200</v>
      </c>
      <c r="P449" s="85">
        <v>2788</v>
      </c>
      <c r="Q449" s="85">
        <v>570092</v>
      </c>
      <c r="R449" s="85">
        <v>8</v>
      </c>
      <c r="S449" s="85">
        <v>237</v>
      </c>
      <c r="T449" s="85">
        <v>2850</v>
      </c>
      <c r="U449" s="85">
        <v>679778</v>
      </c>
      <c r="V449" s="85">
        <v>6</v>
      </c>
      <c r="W449" s="85">
        <v>262</v>
      </c>
      <c r="X449" s="85">
        <v>2860</v>
      </c>
      <c r="Y449" s="85">
        <v>750273</v>
      </c>
      <c r="Z449" s="85">
        <v>1</v>
      </c>
      <c r="AA449" s="85">
        <v>385</v>
      </c>
      <c r="AB449" s="85">
        <v>2700</v>
      </c>
      <c r="AC449" s="85">
        <v>1039500</v>
      </c>
      <c r="AD449" s="85">
        <v>1</v>
      </c>
      <c r="AE449" s="85">
        <v>355</v>
      </c>
      <c r="AF449" s="85">
        <v>2500</v>
      </c>
      <c r="AG449" s="85">
        <v>887500</v>
      </c>
      <c r="AH449" s="85"/>
      <c r="AI449" s="85"/>
      <c r="AJ449" s="85"/>
      <c r="AK449" s="85"/>
      <c r="AL449" s="85"/>
      <c r="AM449" s="85"/>
      <c r="AN449" s="85"/>
      <c r="AO449" s="85"/>
      <c r="AP449" s="85">
        <v>13</v>
      </c>
      <c r="AQ449" s="85">
        <v>534</v>
      </c>
      <c r="AR449" s="85">
        <v>2752</v>
      </c>
      <c r="AS449" s="85">
        <v>1466580</v>
      </c>
    </row>
    <row r="450" spans="1:45" ht="15" x14ac:dyDescent="0.2">
      <c r="A450" s="79">
        <v>41254</v>
      </c>
      <c r="B450" s="85">
        <v>20</v>
      </c>
      <c r="C450" s="85">
        <v>120</v>
      </c>
      <c r="D450" s="85">
        <v>2820</v>
      </c>
      <c r="E450" s="85">
        <v>333332</v>
      </c>
      <c r="F450" s="85">
        <v>54</v>
      </c>
      <c r="G450" s="85">
        <v>144</v>
      </c>
      <c r="H450" s="85">
        <v>2900</v>
      </c>
      <c r="I450" s="85">
        <v>419519</v>
      </c>
      <c r="J450" s="85">
        <v>29</v>
      </c>
      <c r="K450" s="85">
        <v>169</v>
      </c>
      <c r="L450" s="85">
        <v>2800</v>
      </c>
      <c r="M450" s="85">
        <v>481490</v>
      </c>
      <c r="N450" s="85">
        <v>111</v>
      </c>
      <c r="O450" s="85">
        <v>191</v>
      </c>
      <c r="P450" s="85">
        <v>2780</v>
      </c>
      <c r="Q450" s="85">
        <v>537717</v>
      </c>
      <c r="R450" s="85"/>
      <c r="S450" s="85"/>
      <c r="T450" s="85"/>
      <c r="U450" s="85"/>
      <c r="V450" s="85">
        <v>6</v>
      </c>
      <c r="W450" s="85">
        <v>266</v>
      </c>
      <c r="X450" s="85">
        <v>2740</v>
      </c>
      <c r="Y450" s="85">
        <v>728840</v>
      </c>
      <c r="Z450" s="85"/>
      <c r="AA450" s="85"/>
      <c r="AB450" s="85"/>
      <c r="AC450" s="85"/>
      <c r="AD450" s="85"/>
      <c r="AE450" s="85"/>
      <c r="AF450" s="85"/>
      <c r="AG450" s="85"/>
      <c r="AH450" s="85">
        <v>4</v>
      </c>
      <c r="AI450" s="85">
        <v>365</v>
      </c>
      <c r="AJ450" s="85">
        <v>2600</v>
      </c>
      <c r="AK450" s="85">
        <v>948350</v>
      </c>
      <c r="AL450" s="85"/>
      <c r="AM450" s="85"/>
      <c r="AN450" s="85"/>
      <c r="AO450" s="85"/>
      <c r="AP450" s="85">
        <v>5</v>
      </c>
      <c r="AQ450" s="85">
        <v>631</v>
      </c>
      <c r="AR450" s="85">
        <v>2660</v>
      </c>
      <c r="AS450" s="85">
        <v>1677596</v>
      </c>
    </row>
    <row r="451" spans="1:45" ht="15" x14ac:dyDescent="0.2">
      <c r="A451" s="79">
        <v>41261</v>
      </c>
      <c r="B451" s="85">
        <v>15</v>
      </c>
      <c r="C451" s="85">
        <v>111</v>
      </c>
      <c r="D451" s="85">
        <v>2500</v>
      </c>
      <c r="E451" s="85">
        <v>284647</v>
      </c>
      <c r="F451" s="85">
        <v>2</v>
      </c>
      <c r="G451" s="85">
        <v>137</v>
      </c>
      <c r="H451" s="85">
        <v>2850</v>
      </c>
      <c r="I451" s="85">
        <v>390450</v>
      </c>
      <c r="J451" s="85">
        <v>32</v>
      </c>
      <c r="K451" s="85">
        <v>161</v>
      </c>
      <c r="L451" s="85">
        <v>2820</v>
      </c>
      <c r="M451" s="85">
        <v>460283</v>
      </c>
      <c r="N451" s="85">
        <v>37</v>
      </c>
      <c r="O451" s="85">
        <v>209</v>
      </c>
      <c r="P451" s="85">
        <v>2764</v>
      </c>
      <c r="Q451" s="85">
        <v>591236</v>
      </c>
      <c r="R451" s="85">
        <v>6</v>
      </c>
      <c r="S451" s="85">
        <v>243</v>
      </c>
      <c r="T451" s="85">
        <v>2570</v>
      </c>
      <c r="U451" s="85">
        <v>618770</v>
      </c>
      <c r="V451" s="1"/>
      <c r="W451" s="1"/>
      <c r="X451" s="1"/>
      <c r="Y451" s="1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>
        <v>13</v>
      </c>
      <c r="AQ451" s="85">
        <v>551</v>
      </c>
      <c r="AR451" s="85">
        <v>2692</v>
      </c>
      <c r="AS451" s="85">
        <v>1479981</v>
      </c>
    </row>
    <row r="452" spans="1:45" ht="15.75" x14ac:dyDescent="0.25">
      <c r="A452" s="79">
        <v>41253</v>
      </c>
      <c r="B452" s="85">
        <v>7</v>
      </c>
      <c r="C452" s="85">
        <v>107</v>
      </c>
      <c r="D452" s="85">
        <v>2670</v>
      </c>
      <c r="E452" s="85">
        <v>278410</v>
      </c>
      <c r="F452" s="85">
        <v>20</v>
      </c>
      <c r="G452" s="85">
        <v>142</v>
      </c>
      <c r="H452" s="85">
        <v>2546</v>
      </c>
      <c r="I452" s="85">
        <v>390798</v>
      </c>
      <c r="J452" s="86">
        <v>38</v>
      </c>
      <c r="K452" s="86">
        <v>160</v>
      </c>
      <c r="L452" s="86">
        <v>2613</v>
      </c>
      <c r="M452" s="86">
        <v>445845</v>
      </c>
      <c r="N452" s="87">
        <v>30</v>
      </c>
      <c r="O452" s="87">
        <v>202</v>
      </c>
      <c r="P452" s="87">
        <v>2663</v>
      </c>
      <c r="Q452" s="87">
        <v>560294</v>
      </c>
      <c r="R452" s="85">
        <v>18</v>
      </c>
      <c r="S452" s="85">
        <v>226</v>
      </c>
      <c r="T452" s="85">
        <v>3020</v>
      </c>
      <c r="U452" s="85">
        <v>683023</v>
      </c>
      <c r="V452" s="85">
        <v>2</v>
      </c>
      <c r="W452" s="85">
        <v>251</v>
      </c>
      <c r="X452" s="85">
        <v>2560</v>
      </c>
      <c r="Y452" s="85">
        <v>642560</v>
      </c>
      <c r="Z452" s="85"/>
      <c r="AA452" s="85"/>
      <c r="AB452" s="85"/>
      <c r="AC452" s="85"/>
      <c r="AD452" s="85"/>
      <c r="AE452" s="85"/>
      <c r="AF452" s="85"/>
      <c r="AG452" s="85"/>
      <c r="AH452" s="85">
        <v>1</v>
      </c>
      <c r="AI452" s="85">
        <v>389</v>
      </c>
      <c r="AJ452" s="85">
        <v>3200</v>
      </c>
      <c r="AK452" s="85">
        <v>1244800</v>
      </c>
      <c r="AL452" s="85"/>
      <c r="AM452" s="85"/>
      <c r="AN452" s="85"/>
      <c r="AO452" s="85"/>
      <c r="AP452" s="88">
        <v>3</v>
      </c>
      <c r="AQ452" s="88">
        <v>653</v>
      </c>
      <c r="AR452" s="88">
        <v>2867</v>
      </c>
      <c r="AS452" s="88">
        <v>1871320</v>
      </c>
    </row>
    <row r="453" spans="1:45" ht="15.75" x14ac:dyDescent="0.25">
      <c r="A453" s="79">
        <v>41260</v>
      </c>
      <c r="B453" s="85">
        <v>32</v>
      </c>
      <c r="C453" s="85">
        <v>109</v>
      </c>
      <c r="D453" s="85">
        <v>2370</v>
      </c>
      <c r="E453" s="85">
        <v>250987</v>
      </c>
      <c r="F453" s="85">
        <v>13</v>
      </c>
      <c r="G453" s="85">
        <v>143</v>
      </c>
      <c r="H453" s="85">
        <v>2770</v>
      </c>
      <c r="I453" s="85">
        <v>395025</v>
      </c>
      <c r="J453" s="86">
        <v>38</v>
      </c>
      <c r="K453" s="86">
        <v>166</v>
      </c>
      <c r="L453" s="86">
        <v>2622</v>
      </c>
      <c r="M453" s="86">
        <v>465343</v>
      </c>
      <c r="N453" s="87">
        <v>38</v>
      </c>
      <c r="O453" s="87">
        <v>195</v>
      </c>
      <c r="P453" s="87">
        <v>2748</v>
      </c>
      <c r="Q453" s="87">
        <v>547502</v>
      </c>
      <c r="R453" s="87">
        <v>20</v>
      </c>
      <c r="S453" s="87">
        <v>240</v>
      </c>
      <c r="T453" s="87">
        <v>2710</v>
      </c>
      <c r="U453" s="87">
        <v>646864</v>
      </c>
      <c r="V453" s="87">
        <v>2</v>
      </c>
      <c r="W453" s="87">
        <v>262</v>
      </c>
      <c r="X453" s="87">
        <v>2660</v>
      </c>
      <c r="Y453" s="87">
        <v>695590</v>
      </c>
      <c r="Z453" s="87">
        <v>2</v>
      </c>
      <c r="AA453" s="87">
        <v>291</v>
      </c>
      <c r="AB453" s="87">
        <v>2810</v>
      </c>
      <c r="AC453" s="87">
        <v>818150</v>
      </c>
      <c r="AD453" s="85"/>
      <c r="AE453" s="85"/>
      <c r="AF453" s="85"/>
      <c r="AG453" s="85"/>
      <c r="AH453" s="85"/>
      <c r="AI453" s="85"/>
      <c r="AJ453" s="85"/>
      <c r="AK453" s="85"/>
      <c r="AL453" s="85">
        <v>1</v>
      </c>
      <c r="AM453" s="85">
        <v>405</v>
      </c>
      <c r="AN453" s="85">
        <v>2500</v>
      </c>
      <c r="AO453" s="85">
        <v>1012500</v>
      </c>
      <c r="AP453" s="85">
        <v>2</v>
      </c>
      <c r="AQ453" s="85">
        <v>592</v>
      </c>
      <c r="AR453" s="85">
        <v>2625</v>
      </c>
      <c r="AS453" s="85">
        <v>1565475</v>
      </c>
    </row>
    <row r="454" spans="1:45" ht="15" x14ac:dyDescent="0.2">
      <c r="A454" s="1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</row>
    <row r="455" spans="1:4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5.75" x14ac:dyDescent="0.25">
      <c r="A456" s="79">
        <v>41281</v>
      </c>
      <c r="B456" s="85">
        <v>13</v>
      </c>
      <c r="C456" s="85">
        <v>121</v>
      </c>
      <c r="D456" s="85">
        <v>2512</v>
      </c>
      <c r="E456" s="85">
        <v>315815</v>
      </c>
      <c r="F456" s="85">
        <v>19</v>
      </c>
      <c r="G456" s="85">
        <v>139</v>
      </c>
      <c r="H456" s="85">
        <v>2673</v>
      </c>
      <c r="I456" s="85">
        <v>363263</v>
      </c>
      <c r="J456" s="85">
        <v>30</v>
      </c>
      <c r="K456" s="85">
        <v>169</v>
      </c>
      <c r="L456" s="85">
        <v>2599</v>
      </c>
      <c r="M456" s="85">
        <v>488843</v>
      </c>
      <c r="N456" s="85">
        <v>14</v>
      </c>
      <c r="O456" s="85">
        <v>188</v>
      </c>
      <c r="P456" s="85">
        <v>2574</v>
      </c>
      <c r="Q456" s="85">
        <v>514163</v>
      </c>
      <c r="R456" s="85">
        <v>1</v>
      </c>
      <c r="S456" s="85">
        <v>224</v>
      </c>
      <c r="T456" s="85">
        <v>2550</v>
      </c>
      <c r="U456" s="85">
        <v>571200</v>
      </c>
      <c r="V456" s="85">
        <v>10</v>
      </c>
      <c r="W456" s="85">
        <v>256</v>
      </c>
      <c r="X456" s="85">
        <v>2532</v>
      </c>
      <c r="Y456" s="85">
        <v>629518</v>
      </c>
      <c r="Z456" s="85">
        <v>3</v>
      </c>
      <c r="AA456" s="85">
        <v>312</v>
      </c>
      <c r="AB456" s="85">
        <v>2660</v>
      </c>
      <c r="AC456" s="85">
        <v>857413</v>
      </c>
      <c r="AD456" s="85"/>
      <c r="AE456" s="85"/>
      <c r="AF456" s="85"/>
      <c r="AG456" s="85"/>
      <c r="AH456" s="87">
        <v>1</v>
      </c>
      <c r="AI456" s="87">
        <v>392</v>
      </c>
      <c r="AJ456" s="87">
        <v>2950</v>
      </c>
      <c r="AK456" s="87">
        <v>1156400</v>
      </c>
      <c r="AL456" s="85"/>
      <c r="AM456" s="85"/>
      <c r="AN456" s="85"/>
      <c r="AO456" s="85"/>
      <c r="AP456" s="87">
        <v>6</v>
      </c>
      <c r="AQ456" s="85">
        <v>580</v>
      </c>
      <c r="AR456" s="85">
        <v>2622</v>
      </c>
      <c r="AS456" s="85">
        <v>1518460</v>
      </c>
    </row>
    <row r="457" spans="1:45" ht="15" x14ac:dyDescent="0.2">
      <c r="A457" s="79">
        <v>41282</v>
      </c>
      <c r="B457" s="85">
        <v>31</v>
      </c>
      <c r="C457" s="85">
        <v>118</v>
      </c>
      <c r="D457" s="85">
        <v>2675</v>
      </c>
      <c r="E457" s="85">
        <v>319013</v>
      </c>
      <c r="F457" s="85">
        <v>72</v>
      </c>
      <c r="G457" s="85">
        <v>141</v>
      </c>
      <c r="H457" s="85">
        <v>2856</v>
      </c>
      <c r="I457" s="85">
        <v>402108</v>
      </c>
      <c r="J457" s="85">
        <v>59</v>
      </c>
      <c r="K457" s="85">
        <v>162</v>
      </c>
      <c r="L457" s="85">
        <v>2850</v>
      </c>
      <c r="M457" s="85">
        <v>460146</v>
      </c>
      <c r="N457" s="85">
        <v>38</v>
      </c>
      <c r="O457" s="85">
        <v>190</v>
      </c>
      <c r="P457" s="85">
        <v>2779</v>
      </c>
      <c r="Q457" s="85">
        <v>541067</v>
      </c>
      <c r="R457" s="85">
        <v>23</v>
      </c>
      <c r="S457" s="85">
        <v>226</v>
      </c>
      <c r="T457" s="85">
        <v>2773</v>
      </c>
      <c r="U457" s="85">
        <v>637889</v>
      </c>
      <c r="V457" s="85">
        <v>13</v>
      </c>
      <c r="W457" s="85">
        <v>255</v>
      </c>
      <c r="X457" s="85">
        <v>2803</v>
      </c>
      <c r="Y457" s="85">
        <v>720732</v>
      </c>
      <c r="Z457" s="85"/>
      <c r="AA457" s="85"/>
      <c r="AB457" s="85"/>
      <c r="AC457" s="85"/>
      <c r="AD457" s="85">
        <v>3</v>
      </c>
      <c r="AE457" s="85">
        <v>336</v>
      </c>
      <c r="AF457" s="85">
        <v>2663</v>
      </c>
      <c r="AG457" s="85">
        <v>896027</v>
      </c>
      <c r="AH457" s="85"/>
      <c r="AI457" s="85"/>
      <c r="AJ457" s="85"/>
      <c r="AK457" s="85"/>
      <c r="AL457" s="85"/>
      <c r="AM457" s="85"/>
      <c r="AN457" s="85"/>
      <c r="AO457" s="85"/>
      <c r="AP457" s="85">
        <v>5</v>
      </c>
      <c r="AQ457" s="85">
        <v>572</v>
      </c>
      <c r="AR457" s="85">
        <v>2726</v>
      </c>
      <c r="AS457" s="85">
        <v>1567738</v>
      </c>
    </row>
    <row r="458" spans="1:45" ht="15.75" x14ac:dyDescent="0.25">
      <c r="A458" s="79">
        <v>41288</v>
      </c>
      <c r="B458" s="85">
        <v>17</v>
      </c>
      <c r="C458" s="85">
        <v>124</v>
      </c>
      <c r="D458" s="85">
        <v>2684</v>
      </c>
      <c r="E458" s="85">
        <v>336882</v>
      </c>
      <c r="F458" s="85">
        <v>9</v>
      </c>
      <c r="G458" s="85">
        <v>146</v>
      </c>
      <c r="H458" s="85">
        <v>2650</v>
      </c>
      <c r="I458" s="85">
        <v>386723</v>
      </c>
      <c r="J458" s="85">
        <v>20</v>
      </c>
      <c r="K458" s="85">
        <v>166</v>
      </c>
      <c r="L458" s="85">
        <v>2467</v>
      </c>
      <c r="M458" s="85">
        <v>451442</v>
      </c>
      <c r="N458" s="85">
        <v>25</v>
      </c>
      <c r="O458" s="85">
        <v>187</v>
      </c>
      <c r="P458" s="85">
        <v>2514</v>
      </c>
      <c r="Q458" s="85">
        <v>467140</v>
      </c>
      <c r="R458" s="85">
        <v>28</v>
      </c>
      <c r="S458" s="85">
        <v>234</v>
      </c>
      <c r="T458" s="85">
        <v>2535</v>
      </c>
      <c r="U458" s="85">
        <v>627945</v>
      </c>
      <c r="V458" s="85"/>
      <c r="W458" s="85"/>
      <c r="X458" s="85"/>
      <c r="Y458" s="85"/>
      <c r="Z458" s="85">
        <v>2</v>
      </c>
      <c r="AA458" s="85">
        <v>306</v>
      </c>
      <c r="AB458" s="85">
        <v>2460</v>
      </c>
      <c r="AC458" s="85">
        <v>751530</v>
      </c>
      <c r="AD458" s="85">
        <v>1</v>
      </c>
      <c r="AE458" s="85">
        <v>332</v>
      </c>
      <c r="AF458" s="85">
        <v>2780</v>
      </c>
      <c r="AG458" s="85">
        <v>922960</v>
      </c>
      <c r="AH458" s="87">
        <v>1</v>
      </c>
      <c r="AI458" s="87">
        <v>369</v>
      </c>
      <c r="AJ458" s="87">
        <v>2460</v>
      </c>
      <c r="AK458" s="87">
        <v>907740</v>
      </c>
      <c r="AL458" s="85"/>
      <c r="AM458" s="85"/>
      <c r="AN458" s="85"/>
      <c r="AO458" s="85"/>
      <c r="AP458" s="87">
        <v>6</v>
      </c>
      <c r="AQ458" s="85">
        <v>624</v>
      </c>
      <c r="AR458" s="85">
        <v>2663</v>
      </c>
      <c r="AS458" s="85">
        <v>1659640</v>
      </c>
    </row>
    <row r="459" spans="1:45" ht="15" x14ac:dyDescent="0.2">
      <c r="A459" s="79">
        <v>41289</v>
      </c>
      <c r="B459" s="85">
        <v>27</v>
      </c>
      <c r="C459" s="85">
        <v>112</v>
      </c>
      <c r="D459" s="85">
        <v>2500</v>
      </c>
      <c r="E459" s="85">
        <v>285802</v>
      </c>
      <c r="F459" s="85">
        <v>28</v>
      </c>
      <c r="G459" s="85">
        <v>138</v>
      </c>
      <c r="H459" s="85">
        <v>2633</v>
      </c>
      <c r="I459" s="85">
        <v>361846</v>
      </c>
      <c r="J459" s="85">
        <v>97</v>
      </c>
      <c r="K459" s="85">
        <v>163</v>
      </c>
      <c r="L459" s="85">
        <v>2767</v>
      </c>
      <c r="M459" s="85">
        <v>160178</v>
      </c>
      <c r="N459" s="85">
        <v>69</v>
      </c>
      <c r="O459" s="85">
        <v>195</v>
      </c>
      <c r="P459" s="85">
        <v>2702</v>
      </c>
      <c r="Q459" s="85">
        <v>551049</v>
      </c>
      <c r="R459" s="85">
        <v>42</v>
      </c>
      <c r="S459" s="85">
        <v>232</v>
      </c>
      <c r="T459" s="85">
        <v>2760</v>
      </c>
      <c r="U459" s="85">
        <v>660403</v>
      </c>
      <c r="V459" s="85">
        <v>1</v>
      </c>
      <c r="W459" s="85">
        <v>268</v>
      </c>
      <c r="X459" s="85">
        <v>2460</v>
      </c>
      <c r="Y459" s="85">
        <v>659280</v>
      </c>
      <c r="Z459" s="85">
        <v>6</v>
      </c>
      <c r="AA459" s="85">
        <v>292</v>
      </c>
      <c r="AB459" s="85">
        <v>2528</v>
      </c>
      <c r="AC459" s="85">
        <v>742093</v>
      </c>
      <c r="AD459" s="85"/>
      <c r="AE459" s="85"/>
      <c r="AF459" s="85"/>
      <c r="AG459" s="85"/>
      <c r="AH459" s="85">
        <v>1</v>
      </c>
      <c r="AI459" s="85">
        <v>377</v>
      </c>
      <c r="AJ459" s="85">
        <v>2700</v>
      </c>
      <c r="AK459" s="85">
        <v>1017900</v>
      </c>
      <c r="AL459" s="85"/>
      <c r="AM459" s="85"/>
      <c r="AN459" s="85"/>
      <c r="AO459" s="85"/>
      <c r="AP459" s="85">
        <v>51</v>
      </c>
      <c r="AQ459" s="85">
        <v>529</v>
      </c>
      <c r="AR459" s="85">
        <v>2978</v>
      </c>
      <c r="AS459" s="85">
        <v>1474226</v>
      </c>
    </row>
    <row r="460" spans="1:45" ht="15.75" x14ac:dyDescent="0.25">
      <c r="A460" s="79">
        <v>41295</v>
      </c>
      <c r="B460" s="85">
        <v>25</v>
      </c>
      <c r="C460" s="85">
        <v>117</v>
      </c>
      <c r="D460" s="85">
        <v>2507</v>
      </c>
      <c r="E460" s="85">
        <v>297110</v>
      </c>
      <c r="F460" s="85"/>
      <c r="G460" s="85"/>
      <c r="H460" s="85"/>
      <c r="I460" s="85"/>
      <c r="J460" s="85">
        <v>33</v>
      </c>
      <c r="K460" s="85">
        <v>164</v>
      </c>
      <c r="L460" s="85">
        <v>2603</v>
      </c>
      <c r="M460" s="85">
        <v>418831</v>
      </c>
      <c r="N460" s="85">
        <v>14</v>
      </c>
      <c r="O460" s="85">
        <v>205</v>
      </c>
      <c r="P460" s="85">
        <v>2340</v>
      </c>
      <c r="Q460" s="85">
        <v>497400</v>
      </c>
      <c r="R460" s="85">
        <v>14</v>
      </c>
      <c r="S460" s="85">
        <v>231</v>
      </c>
      <c r="T460" s="85">
        <v>2960</v>
      </c>
      <c r="U460" s="85">
        <v>684394</v>
      </c>
      <c r="V460" s="85">
        <v>1</v>
      </c>
      <c r="W460" s="85">
        <v>276</v>
      </c>
      <c r="X460" s="85">
        <v>2550</v>
      </c>
      <c r="Y460" s="85">
        <v>703800</v>
      </c>
      <c r="Z460" s="85"/>
      <c r="AA460" s="85"/>
      <c r="AB460" s="85"/>
      <c r="AC460" s="85"/>
      <c r="AD460" s="85">
        <v>1</v>
      </c>
      <c r="AE460" s="85">
        <v>329</v>
      </c>
      <c r="AF460" s="85">
        <v>2960</v>
      </c>
      <c r="AG460" s="85">
        <v>973840</v>
      </c>
      <c r="AH460" s="85"/>
      <c r="AI460" s="85"/>
      <c r="AJ460" s="85"/>
      <c r="AK460" s="85"/>
      <c r="AL460" s="85"/>
      <c r="AM460" s="85"/>
      <c r="AN460" s="85"/>
      <c r="AO460" s="85"/>
      <c r="AP460" s="87">
        <v>2</v>
      </c>
      <c r="AQ460" s="87">
        <v>518</v>
      </c>
      <c r="AR460" s="87">
        <v>2480</v>
      </c>
      <c r="AS460" s="87">
        <v>1279600</v>
      </c>
    </row>
    <row r="461" spans="1:45" ht="15" x14ac:dyDescent="0.2">
      <c r="A461" s="79">
        <v>41296</v>
      </c>
      <c r="B461" s="85">
        <v>18</v>
      </c>
      <c r="C461" s="85">
        <v>119</v>
      </c>
      <c r="D461" s="85">
        <v>2550</v>
      </c>
      <c r="E461" s="85">
        <v>304458</v>
      </c>
      <c r="F461" s="85">
        <v>27</v>
      </c>
      <c r="G461" s="85">
        <v>139</v>
      </c>
      <c r="H461" s="85">
        <v>2683</v>
      </c>
      <c r="I461" s="85">
        <v>366198</v>
      </c>
      <c r="J461" s="85">
        <v>77</v>
      </c>
      <c r="K461" s="85">
        <v>169</v>
      </c>
      <c r="L461" s="85">
        <v>2829</v>
      </c>
      <c r="M461" s="85">
        <v>481223</v>
      </c>
      <c r="N461" s="85">
        <v>71</v>
      </c>
      <c r="O461" s="85">
        <v>188</v>
      </c>
      <c r="P461" s="85">
        <v>2781</v>
      </c>
      <c r="Q461" s="85">
        <v>532563</v>
      </c>
      <c r="R461" s="85">
        <v>39</v>
      </c>
      <c r="S461" s="85">
        <v>233</v>
      </c>
      <c r="T461" s="85">
        <v>2685</v>
      </c>
      <c r="U461" s="85">
        <v>633773</v>
      </c>
      <c r="V461" s="85">
        <v>2</v>
      </c>
      <c r="W461" s="85">
        <v>273</v>
      </c>
      <c r="X461" s="85">
        <v>2500</v>
      </c>
      <c r="Y461" s="85">
        <v>682500</v>
      </c>
      <c r="Z461" s="85">
        <v>3</v>
      </c>
      <c r="AA461" s="85">
        <v>301</v>
      </c>
      <c r="AB461" s="85">
        <v>2580</v>
      </c>
      <c r="AC461" s="85">
        <v>775473</v>
      </c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>
        <v>6</v>
      </c>
      <c r="AQ461" s="85">
        <v>520</v>
      </c>
      <c r="AR461" s="85">
        <v>2677</v>
      </c>
      <c r="AS461" s="85">
        <v>1386747</v>
      </c>
    </row>
    <row r="462" spans="1:45" ht="15" x14ac:dyDescent="0.2">
      <c r="A462" s="79">
        <v>41302</v>
      </c>
      <c r="B462" s="85">
        <v>21</v>
      </c>
      <c r="C462" s="85">
        <v>119</v>
      </c>
      <c r="D462" s="85">
        <v>2428</v>
      </c>
      <c r="E462" s="85">
        <v>292753</v>
      </c>
      <c r="F462" s="85">
        <v>25</v>
      </c>
      <c r="G462" s="85">
        <v>138</v>
      </c>
      <c r="H462" s="85">
        <v>2391</v>
      </c>
      <c r="I462" s="85">
        <v>346775</v>
      </c>
      <c r="J462" s="85">
        <v>17</v>
      </c>
      <c r="K462" s="85">
        <v>164</v>
      </c>
      <c r="L462" s="85">
        <v>2530</v>
      </c>
      <c r="M462" s="85">
        <v>422195</v>
      </c>
      <c r="N462" s="85">
        <v>4</v>
      </c>
      <c r="O462" s="85">
        <v>184</v>
      </c>
      <c r="P462" s="85">
        <v>2150</v>
      </c>
      <c r="Q462" s="85">
        <v>392200</v>
      </c>
      <c r="R462" s="85">
        <v>17</v>
      </c>
      <c r="S462" s="85">
        <v>240</v>
      </c>
      <c r="T462" s="85">
        <v>2647</v>
      </c>
      <c r="U462" s="85">
        <v>639624</v>
      </c>
      <c r="V462" s="85">
        <v>8</v>
      </c>
      <c r="W462" s="85">
        <v>258</v>
      </c>
      <c r="X462" s="85">
        <v>2630</v>
      </c>
      <c r="Y462" s="85">
        <v>672640</v>
      </c>
      <c r="Z462" s="85"/>
      <c r="AA462" s="85"/>
      <c r="AB462" s="85"/>
      <c r="AC462" s="85"/>
      <c r="AD462" s="85">
        <v>2</v>
      </c>
      <c r="AE462" s="85">
        <v>356</v>
      </c>
      <c r="AF462" s="85">
        <v>2620</v>
      </c>
      <c r="AG462" s="85">
        <v>931340</v>
      </c>
      <c r="AH462" s="85"/>
      <c r="AI462" s="85"/>
      <c r="AJ462" s="85"/>
      <c r="AK462" s="85"/>
      <c r="AL462" s="85"/>
      <c r="AM462" s="85"/>
      <c r="AN462" s="85"/>
      <c r="AO462" s="85"/>
      <c r="AP462" s="85">
        <v>4</v>
      </c>
      <c r="AQ462" s="85">
        <v>574</v>
      </c>
      <c r="AR462" s="85">
        <v>2560</v>
      </c>
      <c r="AS462" s="85">
        <v>1473530</v>
      </c>
    </row>
    <row r="463" spans="1:45" ht="15" x14ac:dyDescent="0.2">
      <c r="A463" s="79">
        <v>41303</v>
      </c>
      <c r="B463" s="85">
        <v>5</v>
      </c>
      <c r="C463" s="85">
        <v>102</v>
      </c>
      <c r="D463" s="85">
        <v>2550</v>
      </c>
      <c r="E463" s="85">
        <v>261080</v>
      </c>
      <c r="F463" s="85">
        <v>33</v>
      </c>
      <c r="G463" s="85">
        <v>138</v>
      </c>
      <c r="H463" s="85">
        <v>2725</v>
      </c>
      <c r="I463" s="85">
        <v>371792</v>
      </c>
      <c r="J463" s="85">
        <v>47</v>
      </c>
      <c r="K463" s="85">
        <v>161</v>
      </c>
      <c r="L463" s="85">
        <v>2675</v>
      </c>
      <c r="M463" s="85">
        <v>432904</v>
      </c>
      <c r="N463" s="85">
        <v>52</v>
      </c>
      <c r="O463" s="85">
        <v>208</v>
      </c>
      <c r="P463" s="85">
        <v>2748</v>
      </c>
      <c r="Q463" s="85">
        <v>581269</v>
      </c>
      <c r="R463" s="85">
        <v>2</v>
      </c>
      <c r="S463" s="85">
        <v>241</v>
      </c>
      <c r="T463" s="85">
        <v>2680</v>
      </c>
      <c r="U463" s="85">
        <v>645880</v>
      </c>
      <c r="V463" s="85">
        <v>9</v>
      </c>
      <c r="W463" s="85">
        <v>256</v>
      </c>
      <c r="X463" s="85">
        <v>2620</v>
      </c>
      <c r="Y463" s="85">
        <v>693722</v>
      </c>
      <c r="Z463" s="85">
        <v>6</v>
      </c>
      <c r="AA463" s="85">
        <v>312</v>
      </c>
      <c r="AB463" s="85">
        <v>2580</v>
      </c>
      <c r="AC463" s="85">
        <v>804530</v>
      </c>
      <c r="AD463" s="85">
        <v>1</v>
      </c>
      <c r="AE463" s="85">
        <v>320</v>
      </c>
      <c r="AF463" s="85">
        <v>2640</v>
      </c>
      <c r="AG463" s="85">
        <v>844800</v>
      </c>
      <c r="AH463" s="85">
        <v>1</v>
      </c>
      <c r="AI463" s="85">
        <v>399</v>
      </c>
      <c r="AJ463" s="85">
        <v>2450</v>
      </c>
      <c r="AK463" s="85">
        <v>977550</v>
      </c>
      <c r="AL463" s="85"/>
      <c r="AM463" s="85"/>
      <c r="AN463" s="85"/>
      <c r="AO463" s="85"/>
      <c r="AP463" s="85">
        <v>29</v>
      </c>
      <c r="AQ463" s="85">
        <v>475</v>
      </c>
      <c r="AR463" s="85">
        <v>2648</v>
      </c>
      <c r="AS463" s="85">
        <v>1294663</v>
      </c>
    </row>
    <row r="464" spans="1:45" ht="15" x14ac:dyDescent="0.2">
      <c r="A464" s="85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</row>
    <row r="465" spans="1:4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5" x14ac:dyDescent="0.2">
      <c r="A466" s="80">
        <v>41309</v>
      </c>
      <c r="B466" s="85">
        <v>1</v>
      </c>
      <c r="C466" s="85">
        <v>88</v>
      </c>
      <c r="D466" s="85">
        <v>1800</v>
      </c>
      <c r="E466" s="85">
        <v>158400</v>
      </c>
      <c r="F466" s="85">
        <v>9</v>
      </c>
      <c r="G466" s="85">
        <v>138</v>
      </c>
      <c r="H466" s="85">
        <v>2980</v>
      </c>
      <c r="I466" s="85">
        <v>413362</v>
      </c>
      <c r="J466" s="85">
        <v>18</v>
      </c>
      <c r="K466" s="85">
        <v>171</v>
      </c>
      <c r="L466" s="85">
        <v>2823</v>
      </c>
      <c r="M466" s="85">
        <v>483949</v>
      </c>
      <c r="N466" s="85">
        <v>20</v>
      </c>
      <c r="O466" s="85">
        <v>195</v>
      </c>
      <c r="P466" s="85">
        <v>2563</v>
      </c>
      <c r="Q466" s="85">
        <v>515362</v>
      </c>
      <c r="R466" s="85">
        <v>2</v>
      </c>
      <c r="S466" s="85">
        <v>235</v>
      </c>
      <c r="T466" s="85">
        <v>2760</v>
      </c>
      <c r="U466" s="85">
        <v>648600</v>
      </c>
      <c r="V466" s="85">
        <v>16</v>
      </c>
      <c r="W466" s="85">
        <v>257</v>
      </c>
      <c r="X466" s="85">
        <v>2580</v>
      </c>
      <c r="Y466" s="85">
        <v>663221</v>
      </c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>
        <v>2</v>
      </c>
      <c r="AQ466" s="85">
        <v>514</v>
      </c>
      <c r="AR466" s="85">
        <v>2475</v>
      </c>
      <c r="AS466" s="85">
        <v>1274700</v>
      </c>
    </row>
    <row r="467" spans="1:45" ht="15" x14ac:dyDescent="0.2">
      <c r="A467" s="80">
        <v>41310</v>
      </c>
      <c r="B467" s="85">
        <v>33</v>
      </c>
      <c r="C467" s="85">
        <v>123</v>
      </c>
      <c r="D467" s="85">
        <v>2700</v>
      </c>
      <c r="E467" s="85">
        <v>329089</v>
      </c>
      <c r="F467" s="85">
        <v>33</v>
      </c>
      <c r="G467" s="85">
        <v>142</v>
      </c>
      <c r="H467" s="85">
        <v>2707</v>
      </c>
      <c r="I467" s="85">
        <v>389603</v>
      </c>
      <c r="J467" s="85">
        <v>11</v>
      </c>
      <c r="K467" s="85">
        <v>167</v>
      </c>
      <c r="L467" s="85">
        <v>2630</v>
      </c>
      <c r="M467" s="85">
        <v>450609</v>
      </c>
      <c r="N467" s="85">
        <v>64</v>
      </c>
      <c r="O467" s="85">
        <v>197</v>
      </c>
      <c r="P467" s="85">
        <v>2841</v>
      </c>
      <c r="Q467" s="85">
        <v>567085</v>
      </c>
      <c r="R467" s="85">
        <v>13</v>
      </c>
      <c r="S467" s="85">
        <v>224</v>
      </c>
      <c r="T467" s="85">
        <v>2682</v>
      </c>
      <c r="U467" s="85">
        <v>601133</v>
      </c>
      <c r="V467" s="85"/>
      <c r="W467" s="85"/>
      <c r="X467" s="85"/>
      <c r="Y467" s="85"/>
      <c r="Z467" s="85">
        <v>3</v>
      </c>
      <c r="AA467" s="85">
        <v>284</v>
      </c>
      <c r="AB467" s="85">
        <v>2440</v>
      </c>
      <c r="AC467" s="85">
        <v>693040</v>
      </c>
      <c r="AD467" s="85"/>
      <c r="AE467" s="85"/>
      <c r="AF467" s="85"/>
      <c r="AG467" s="85"/>
      <c r="AH467" s="85"/>
      <c r="AI467" s="85"/>
      <c r="AJ467" s="85"/>
      <c r="AK467" s="85"/>
      <c r="AL467" s="85">
        <v>2</v>
      </c>
      <c r="AM467" s="85">
        <v>410</v>
      </c>
      <c r="AN467" s="85">
        <v>2400</v>
      </c>
      <c r="AO467" s="85">
        <v>1000400</v>
      </c>
      <c r="AP467" s="85">
        <v>9</v>
      </c>
      <c r="AQ467" s="85">
        <v>527</v>
      </c>
      <c r="AR467" s="85">
        <v>2512</v>
      </c>
      <c r="AS467" s="85">
        <v>1327644</v>
      </c>
    </row>
    <row r="468" spans="1:45" ht="15" x14ac:dyDescent="0.2">
      <c r="A468" s="80">
        <v>41316</v>
      </c>
      <c r="B468" s="85">
        <v>7</v>
      </c>
      <c r="C468" s="85">
        <v>114</v>
      </c>
      <c r="D468" s="85">
        <v>2790</v>
      </c>
      <c r="E468" s="85">
        <v>322467</v>
      </c>
      <c r="F468" s="85">
        <v>30</v>
      </c>
      <c r="G468" s="85">
        <v>135</v>
      </c>
      <c r="H468" s="85">
        <v>2686</v>
      </c>
      <c r="I468" s="85">
        <v>356515</v>
      </c>
      <c r="J468" s="85">
        <v>22</v>
      </c>
      <c r="K468" s="85">
        <v>155</v>
      </c>
      <c r="L468" s="85">
        <v>2812</v>
      </c>
      <c r="M468" s="85">
        <v>449608</v>
      </c>
      <c r="N468" s="85">
        <v>10</v>
      </c>
      <c r="O468" s="85">
        <v>196</v>
      </c>
      <c r="P468" s="85">
        <v>2688</v>
      </c>
      <c r="Q468" s="85">
        <v>549050</v>
      </c>
      <c r="R468" s="85">
        <v>6</v>
      </c>
      <c r="S468" s="85">
        <v>220</v>
      </c>
      <c r="T468" s="85">
        <v>2840</v>
      </c>
      <c r="U468" s="85">
        <v>623853</v>
      </c>
      <c r="V468" s="85"/>
      <c r="W468" s="85"/>
      <c r="X468" s="85"/>
      <c r="Y468" s="85"/>
      <c r="Z468" s="85">
        <v>1</v>
      </c>
      <c r="AA468" s="85">
        <v>285</v>
      </c>
      <c r="AB468" s="85">
        <v>3060</v>
      </c>
      <c r="AC468" s="85">
        <v>872100</v>
      </c>
      <c r="AD468" s="85"/>
      <c r="AE468" s="85"/>
      <c r="AF468" s="85"/>
      <c r="AG468" s="85"/>
      <c r="AH468" s="85">
        <v>1</v>
      </c>
      <c r="AI468" s="85">
        <v>389</v>
      </c>
      <c r="AJ468" s="85">
        <v>2480</v>
      </c>
      <c r="AK468" s="85">
        <v>964720</v>
      </c>
      <c r="AL468" s="85"/>
      <c r="AM468" s="85"/>
      <c r="AN468" s="85"/>
      <c r="AO468" s="85"/>
      <c r="AP468" s="85">
        <v>6</v>
      </c>
      <c r="AQ468" s="85">
        <v>604</v>
      </c>
      <c r="AR468" s="85">
        <v>2707</v>
      </c>
      <c r="AS468" s="85">
        <v>1643817</v>
      </c>
    </row>
    <row r="469" spans="1:45" ht="15" x14ac:dyDescent="0.2">
      <c r="A469" s="80">
        <v>41317</v>
      </c>
      <c r="B469" s="85">
        <v>17</v>
      </c>
      <c r="C469" s="85">
        <v>122</v>
      </c>
      <c r="D469" s="85">
        <v>2658</v>
      </c>
      <c r="E469" s="85">
        <v>327450</v>
      </c>
      <c r="F469" s="85">
        <v>35</v>
      </c>
      <c r="G469" s="85">
        <v>148</v>
      </c>
      <c r="H469" s="85">
        <v>2725</v>
      </c>
      <c r="I469" s="85">
        <v>418971</v>
      </c>
      <c r="J469" s="85">
        <v>52</v>
      </c>
      <c r="K469" s="85">
        <v>163</v>
      </c>
      <c r="L469" s="85">
        <v>2725</v>
      </c>
      <c r="M469" s="85">
        <v>454641</v>
      </c>
      <c r="N469" s="85">
        <v>28</v>
      </c>
      <c r="O469" s="85">
        <v>198</v>
      </c>
      <c r="P469" s="85">
        <v>2807</v>
      </c>
      <c r="Q469" s="85">
        <v>555640</v>
      </c>
      <c r="R469" s="85">
        <v>6</v>
      </c>
      <c r="S469" s="85">
        <v>233</v>
      </c>
      <c r="T469" s="85">
        <v>2765</v>
      </c>
      <c r="U469" s="85">
        <v>642275</v>
      </c>
      <c r="V469" s="85"/>
      <c r="W469" s="85"/>
      <c r="X469" s="85"/>
      <c r="Y469" s="85"/>
      <c r="Z469" s="85"/>
      <c r="AA469" s="85"/>
      <c r="AB469" s="85"/>
      <c r="AC469" s="85"/>
      <c r="AD469" s="85">
        <v>1</v>
      </c>
      <c r="AE469" s="85">
        <v>341</v>
      </c>
      <c r="AF469" s="85">
        <v>2560</v>
      </c>
      <c r="AG469" s="85">
        <v>872960</v>
      </c>
      <c r="AH469" s="85"/>
      <c r="AI469" s="85"/>
      <c r="AJ469" s="85"/>
      <c r="AK469" s="85"/>
      <c r="AL469" s="85"/>
      <c r="AM469" s="85"/>
      <c r="AN469" s="85"/>
      <c r="AO469" s="85"/>
      <c r="AP469" s="85">
        <v>4</v>
      </c>
      <c r="AQ469" s="85">
        <v>548</v>
      </c>
      <c r="AR469" s="85">
        <v>2775</v>
      </c>
      <c r="AS469" s="85">
        <v>1523440</v>
      </c>
    </row>
    <row r="470" spans="1:45" ht="15" x14ac:dyDescent="0.2">
      <c r="A470" s="80">
        <v>41323</v>
      </c>
      <c r="B470" s="85">
        <v>9</v>
      </c>
      <c r="C470" s="85">
        <v>113</v>
      </c>
      <c r="D470" s="85">
        <v>2800</v>
      </c>
      <c r="E470" s="85">
        <v>336989</v>
      </c>
      <c r="F470" s="85">
        <v>15</v>
      </c>
      <c r="G470" s="85">
        <v>141</v>
      </c>
      <c r="H470" s="85">
        <v>2608</v>
      </c>
      <c r="I470" s="85">
        <v>384621</v>
      </c>
      <c r="J470" s="85">
        <v>8</v>
      </c>
      <c r="K470" s="85">
        <v>153</v>
      </c>
      <c r="L470" s="85">
        <v>2785</v>
      </c>
      <c r="M470" s="85">
        <v>426218</v>
      </c>
      <c r="N470" s="85">
        <v>7</v>
      </c>
      <c r="O470" s="85">
        <v>195</v>
      </c>
      <c r="P470" s="85">
        <v>2698</v>
      </c>
      <c r="Q470" s="85">
        <v>536777</v>
      </c>
      <c r="R470" s="85">
        <v>24</v>
      </c>
      <c r="S470" s="85">
        <v>242</v>
      </c>
      <c r="T470" s="85">
        <v>2447</v>
      </c>
      <c r="U470" s="85">
        <v>681059</v>
      </c>
      <c r="V470" s="85">
        <v>2</v>
      </c>
      <c r="W470" s="85">
        <v>277</v>
      </c>
      <c r="X470" s="85">
        <v>2320</v>
      </c>
      <c r="Y470" s="85">
        <v>642640</v>
      </c>
      <c r="Z470" s="85"/>
      <c r="AA470" s="85"/>
      <c r="AB470" s="85"/>
      <c r="AC470" s="85"/>
      <c r="AD470" s="85">
        <v>1</v>
      </c>
      <c r="AE470" s="85">
        <v>331</v>
      </c>
      <c r="AF470" s="85">
        <v>2660</v>
      </c>
      <c r="AG470" s="85">
        <v>880460</v>
      </c>
      <c r="AH470" s="85"/>
      <c r="AI470" s="85"/>
      <c r="AJ470" s="85"/>
      <c r="AK470" s="85"/>
      <c r="AL470" s="85"/>
      <c r="AM470" s="85"/>
      <c r="AN470" s="85"/>
      <c r="AO470" s="85"/>
      <c r="AP470" s="85">
        <v>6</v>
      </c>
      <c r="AQ470" s="85">
        <v>590</v>
      </c>
      <c r="AR470" s="85">
        <v>2493</v>
      </c>
      <c r="AS470" s="85">
        <v>1473050</v>
      </c>
    </row>
    <row r="471" spans="1:45" ht="15" x14ac:dyDescent="0.2">
      <c r="A471" s="80">
        <v>41324</v>
      </c>
      <c r="B471" s="85">
        <v>3</v>
      </c>
      <c r="C471" s="85">
        <v>109</v>
      </c>
      <c r="D471" s="85">
        <v>2025</v>
      </c>
      <c r="E471" s="85">
        <v>245050</v>
      </c>
      <c r="F471" s="85">
        <v>3</v>
      </c>
      <c r="G471" s="85">
        <v>139</v>
      </c>
      <c r="H471" s="85">
        <v>2633</v>
      </c>
      <c r="I471" s="85">
        <v>366233</v>
      </c>
      <c r="J471" s="85">
        <v>20</v>
      </c>
      <c r="K471" s="85">
        <v>169</v>
      </c>
      <c r="L471" s="85">
        <v>2758</v>
      </c>
      <c r="M471" s="85">
        <v>466582</v>
      </c>
      <c r="N471" s="85">
        <v>48</v>
      </c>
      <c r="O471" s="85">
        <v>176</v>
      </c>
      <c r="P471" s="85">
        <v>2710</v>
      </c>
      <c r="Q471" s="85">
        <v>491416</v>
      </c>
      <c r="R471" s="85">
        <v>1</v>
      </c>
      <c r="S471" s="85">
        <v>224</v>
      </c>
      <c r="T471" s="85">
        <v>2860</v>
      </c>
      <c r="U471" s="85">
        <v>640640</v>
      </c>
      <c r="V471" s="85"/>
      <c r="W471" s="85"/>
      <c r="X471" s="85"/>
      <c r="Y471" s="85"/>
      <c r="Z471" s="85">
        <v>1</v>
      </c>
      <c r="AA471" s="85">
        <v>319</v>
      </c>
      <c r="AB471" s="85">
        <v>2520</v>
      </c>
      <c r="AC471" s="85">
        <v>803880</v>
      </c>
      <c r="AD471" s="85"/>
      <c r="AE471" s="85"/>
      <c r="AF471" s="85"/>
      <c r="AG471" s="85"/>
      <c r="AH471" s="85">
        <v>2</v>
      </c>
      <c r="AI471" s="85">
        <v>392</v>
      </c>
      <c r="AJ471" s="85">
        <v>2580</v>
      </c>
      <c r="AK471" s="85">
        <v>1010070</v>
      </c>
      <c r="AL471" s="85"/>
      <c r="AM471" s="85"/>
      <c r="AN471" s="85"/>
      <c r="AO471" s="85"/>
      <c r="AP471" s="85">
        <v>12</v>
      </c>
      <c r="AQ471" s="85">
        <v>550</v>
      </c>
      <c r="AR471" s="85">
        <v>2600</v>
      </c>
      <c r="AS471" s="85">
        <v>1426298</v>
      </c>
    </row>
    <row r="472" spans="1:45" ht="15" x14ac:dyDescent="0.2">
      <c r="A472" s="80">
        <v>41330</v>
      </c>
      <c r="B472" s="85">
        <v>20</v>
      </c>
      <c r="C472" s="85">
        <v>123</v>
      </c>
      <c r="D472" s="85">
        <v>2920</v>
      </c>
      <c r="E472" s="85">
        <v>356972</v>
      </c>
      <c r="F472" s="85">
        <v>6</v>
      </c>
      <c r="G472" s="85">
        <v>132</v>
      </c>
      <c r="H472" s="85">
        <v>3025</v>
      </c>
      <c r="I472" s="85">
        <v>396667</v>
      </c>
      <c r="J472" s="85">
        <v>38</v>
      </c>
      <c r="K472" s="85">
        <v>170</v>
      </c>
      <c r="L472" s="85">
        <v>2818</v>
      </c>
      <c r="M472" s="85">
        <v>488178</v>
      </c>
      <c r="N472" s="85">
        <v>32</v>
      </c>
      <c r="O472" s="85">
        <v>188</v>
      </c>
      <c r="P472" s="85">
        <v>2943</v>
      </c>
      <c r="Q472" s="85">
        <v>533152</v>
      </c>
      <c r="R472" s="85">
        <v>10</v>
      </c>
      <c r="S472" s="85">
        <v>236</v>
      </c>
      <c r="T472" s="85">
        <v>2646</v>
      </c>
      <c r="U472" s="85">
        <v>636905</v>
      </c>
      <c r="V472" s="85"/>
      <c r="W472" s="85"/>
      <c r="X472" s="85"/>
      <c r="Y472" s="85"/>
      <c r="Z472" s="85">
        <v>5</v>
      </c>
      <c r="AA472" s="85">
        <v>285</v>
      </c>
      <c r="AB472" s="85">
        <v>2590</v>
      </c>
      <c r="AC472" s="85">
        <v>739872</v>
      </c>
      <c r="AD472" s="85">
        <v>1</v>
      </c>
      <c r="AE472" s="85">
        <v>353</v>
      </c>
      <c r="AF472" s="85">
        <v>2500</v>
      </c>
      <c r="AG472" s="85">
        <v>882500</v>
      </c>
      <c r="AH472" s="85"/>
      <c r="AI472" s="85"/>
      <c r="AJ472" s="85"/>
      <c r="AK472" s="85"/>
      <c r="AL472" s="85"/>
      <c r="AM472" s="85"/>
      <c r="AN472" s="85"/>
      <c r="AO472" s="85"/>
      <c r="AP472" s="85">
        <v>4</v>
      </c>
      <c r="AQ472" s="85">
        <v>527</v>
      </c>
      <c r="AR472" s="85">
        <v>2640</v>
      </c>
      <c r="AS472" s="85">
        <v>1387820</v>
      </c>
    </row>
    <row r="473" spans="1:45" ht="15" x14ac:dyDescent="0.2">
      <c r="A473" s="82">
        <v>41331</v>
      </c>
      <c r="B473" s="90">
        <v>6</v>
      </c>
      <c r="C473" s="90">
        <v>115</v>
      </c>
      <c r="D473" s="90">
        <v>2550</v>
      </c>
      <c r="E473" s="90">
        <v>294100</v>
      </c>
      <c r="F473" s="90">
        <v>4</v>
      </c>
      <c r="G473" s="90">
        <v>141</v>
      </c>
      <c r="H473" s="90">
        <v>2867</v>
      </c>
      <c r="I473" s="90">
        <v>406225</v>
      </c>
      <c r="J473" s="90">
        <v>13</v>
      </c>
      <c r="K473" s="90">
        <v>160</v>
      </c>
      <c r="L473" s="90">
        <v>2768</v>
      </c>
      <c r="M473" s="90">
        <v>441918</v>
      </c>
      <c r="N473" s="90">
        <v>53</v>
      </c>
      <c r="O473" s="90">
        <v>203</v>
      </c>
      <c r="P473" s="90">
        <v>2695</v>
      </c>
      <c r="Q473" s="90">
        <v>563716</v>
      </c>
      <c r="R473" s="90"/>
      <c r="S473" s="90"/>
      <c r="T473" s="90"/>
      <c r="U473" s="90"/>
      <c r="V473" s="90"/>
      <c r="W473" s="90"/>
      <c r="X473" s="90"/>
      <c r="Y473" s="90"/>
      <c r="Z473" s="90">
        <v>4</v>
      </c>
      <c r="AA473" s="90">
        <v>298</v>
      </c>
      <c r="AB473" s="90">
        <v>2660</v>
      </c>
      <c r="AC473" s="90">
        <v>789595</v>
      </c>
      <c r="AD473" s="90">
        <v>3</v>
      </c>
      <c r="AE473" s="90">
        <v>333</v>
      </c>
      <c r="AF473" s="90">
        <v>2660</v>
      </c>
      <c r="AG473" s="90">
        <v>884893</v>
      </c>
      <c r="AH473" s="90">
        <v>1</v>
      </c>
      <c r="AI473" s="90">
        <v>385</v>
      </c>
      <c r="AJ473" s="90">
        <v>2760</v>
      </c>
      <c r="AK473" s="90">
        <v>1062600</v>
      </c>
      <c r="AL473" s="90"/>
      <c r="AM473" s="90"/>
      <c r="AN473" s="90"/>
      <c r="AO473" s="90"/>
      <c r="AP473" s="90">
        <v>3</v>
      </c>
      <c r="AQ473" s="90">
        <v>509</v>
      </c>
      <c r="AR473" s="90">
        <v>2633</v>
      </c>
      <c r="AS473" s="90">
        <v>1338960</v>
      </c>
    </row>
    <row r="474" spans="1:45" ht="15" x14ac:dyDescent="0.2">
      <c r="A474" s="38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</row>
    <row r="476" spans="1:45" ht="15" x14ac:dyDescent="0.2">
      <c r="A476" s="80">
        <v>41338</v>
      </c>
      <c r="B476" s="85">
        <v>4</v>
      </c>
      <c r="C476" s="85">
        <v>115</v>
      </c>
      <c r="D476" s="85">
        <v>2817</v>
      </c>
      <c r="E476" s="85">
        <v>313725</v>
      </c>
      <c r="F476" s="85">
        <v>34</v>
      </c>
      <c r="G476" s="85">
        <v>141</v>
      </c>
      <c r="H476" s="85">
        <v>2822</v>
      </c>
      <c r="I476" s="85">
        <v>402285</v>
      </c>
      <c r="J476" s="85">
        <v>21</v>
      </c>
      <c r="K476" s="85">
        <v>165</v>
      </c>
      <c r="L476" s="85">
        <v>2883</v>
      </c>
      <c r="M476" s="85">
        <v>482262</v>
      </c>
      <c r="N476" s="85">
        <v>1</v>
      </c>
      <c r="O476" s="85">
        <v>188</v>
      </c>
      <c r="P476" s="85">
        <v>2850</v>
      </c>
      <c r="Q476" s="85">
        <v>535800</v>
      </c>
      <c r="R476" s="85"/>
      <c r="S476" s="85"/>
      <c r="T476" s="85"/>
      <c r="U476" s="85"/>
      <c r="V476" s="85"/>
      <c r="W476" s="85"/>
      <c r="X476" s="85"/>
      <c r="Y476" s="85"/>
      <c r="Z476" s="85">
        <v>1</v>
      </c>
      <c r="AA476" s="85">
        <v>286</v>
      </c>
      <c r="AB476" s="85">
        <v>2640</v>
      </c>
      <c r="AC476" s="85">
        <v>755040</v>
      </c>
      <c r="AD476" s="85">
        <v>1</v>
      </c>
      <c r="AE476" s="85">
        <v>343</v>
      </c>
      <c r="AF476" s="85">
        <v>2880</v>
      </c>
      <c r="AG476" s="85">
        <v>9877840</v>
      </c>
      <c r="AH476" s="85">
        <v>2</v>
      </c>
      <c r="AI476" s="85">
        <v>388</v>
      </c>
      <c r="AJ476" s="85">
        <v>2890</v>
      </c>
      <c r="AK476" s="85">
        <v>1121420</v>
      </c>
      <c r="AL476" s="85"/>
      <c r="AM476" s="85"/>
      <c r="AN476" s="85"/>
      <c r="AO476" s="85"/>
      <c r="AP476" s="85">
        <v>8</v>
      </c>
      <c r="AQ476" s="85">
        <v>553</v>
      </c>
      <c r="AR476" s="85">
        <v>2815</v>
      </c>
      <c r="AS476" s="85">
        <v>1547490</v>
      </c>
    </row>
    <row r="477" spans="1:45" ht="15" x14ac:dyDescent="0.2">
      <c r="A477" s="80">
        <v>41345</v>
      </c>
      <c r="B477" s="85">
        <v>8</v>
      </c>
      <c r="C477" s="85">
        <v>109</v>
      </c>
      <c r="D477" s="85">
        <v>2783</v>
      </c>
      <c r="E477" s="85">
        <v>307925</v>
      </c>
      <c r="F477" s="85">
        <v>44</v>
      </c>
      <c r="G477" s="85">
        <v>141</v>
      </c>
      <c r="H477" s="85">
        <v>2889</v>
      </c>
      <c r="I477" s="85">
        <v>417350</v>
      </c>
      <c r="J477" s="85">
        <v>66</v>
      </c>
      <c r="K477" s="85">
        <v>161</v>
      </c>
      <c r="L477" s="85">
        <v>2953</v>
      </c>
      <c r="M477" s="85">
        <v>481438</v>
      </c>
      <c r="N477" s="85">
        <v>32</v>
      </c>
      <c r="O477" s="85">
        <v>188</v>
      </c>
      <c r="P477" s="85">
        <v>2972</v>
      </c>
      <c r="Q477" s="85">
        <v>585868</v>
      </c>
      <c r="R477" s="85">
        <v>4</v>
      </c>
      <c r="S477" s="85">
        <v>236</v>
      </c>
      <c r="T477" s="85">
        <v>2765</v>
      </c>
      <c r="U477" s="85">
        <v>652930</v>
      </c>
      <c r="V477" s="85"/>
      <c r="W477" s="85"/>
      <c r="X477" s="85"/>
      <c r="Y477" s="85"/>
      <c r="Z477" s="85">
        <v>2</v>
      </c>
      <c r="AA477" s="85">
        <v>306</v>
      </c>
      <c r="AB477" s="85">
        <v>2780</v>
      </c>
      <c r="AC477" s="85">
        <v>850020</v>
      </c>
      <c r="AD477" s="85"/>
      <c r="AE477" s="85"/>
      <c r="AF477" s="85"/>
      <c r="AG477" s="85"/>
      <c r="AH477" s="85">
        <v>1</v>
      </c>
      <c r="AI477" s="85">
        <v>390</v>
      </c>
      <c r="AJ477" s="85">
        <v>2800</v>
      </c>
      <c r="AK477" s="85">
        <v>1092000</v>
      </c>
      <c r="AL477" s="85"/>
      <c r="AM477" s="85"/>
      <c r="AN477" s="85"/>
      <c r="AO477" s="85"/>
      <c r="AP477" s="85">
        <v>16</v>
      </c>
      <c r="AQ477" s="85">
        <v>536</v>
      </c>
      <c r="AR477" s="85">
        <v>2979</v>
      </c>
      <c r="AS477" s="85">
        <v>1592955</v>
      </c>
    </row>
    <row r="478" spans="1:45" ht="15" x14ac:dyDescent="0.2">
      <c r="A478" s="80">
        <v>41352</v>
      </c>
      <c r="B478" s="85">
        <v>25</v>
      </c>
      <c r="C478" s="85">
        <v>119</v>
      </c>
      <c r="D478" s="85">
        <v>2938</v>
      </c>
      <c r="E478" s="85">
        <v>349972</v>
      </c>
      <c r="F478" s="85">
        <v>45</v>
      </c>
      <c r="G478" s="85">
        <v>138</v>
      </c>
      <c r="H478" s="85">
        <v>2919</v>
      </c>
      <c r="I478" s="85">
        <v>416420</v>
      </c>
      <c r="J478" s="85">
        <v>25</v>
      </c>
      <c r="K478" s="85">
        <v>152</v>
      </c>
      <c r="L478" s="85">
        <v>3050</v>
      </c>
      <c r="M478" s="85">
        <v>464204</v>
      </c>
      <c r="N478" s="85">
        <v>14</v>
      </c>
      <c r="O478" s="85">
        <v>204</v>
      </c>
      <c r="P478" s="85">
        <v>3012</v>
      </c>
      <c r="Q478" s="85">
        <v>610157</v>
      </c>
      <c r="R478" s="85">
        <v>10</v>
      </c>
      <c r="S478" s="85">
        <v>233</v>
      </c>
      <c r="T478" s="85">
        <v>2880</v>
      </c>
      <c r="U478" s="85">
        <v>669372</v>
      </c>
      <c r="V478" s="85">
        <v>2</v>
      </c>
      <c r="W478" s="85">
        <v>260</v>
      </c>
      <c r="X478" s="85">
        <v>2775</v>
      </c>
      <c r="Y478" s="85">
        <v>721750</v>
      </c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>
        <v>1</v>
      </c>
      <c r="AQ478" s="85">
        <v>509</v>
      </c>
      <c r="AR478" s="85">
        <v>3000</v>
      </c>
      <c r="AS478" s="85">
        <v>1527000</v>
      </c>
    </row>
    <row r="479" spans="1:45" ht="15" x14ac:dyDescent="0.2">
      <c r="A479" s="80">
        <v>41359</v>
      </c>
      <c r="B479" s="85">
        <v>8</v>
      </c>
      <c r="C479" s="85">
        <v>120</v>
      </c>
      <c r="D479" s="85">
        <v>2975</v>
      </c>
      <c r="E479" s="85">
        <v>359662</v>
      </c>
      <c r="F479" s="85">
        <v>28</v>
      </c>
      <c r="G479" s="85">
        <v>141</v>
      </c>
      <c r="H479" s="85">
        <v>3120</v>
      </c>
      <c r="I479" s="85">
        <v>443429</v>
      </c>
      <c r="J479" s="85">
        <v>29</v>
      </c>
      <c r="K479" s="85">
        <v>164</v>
      </c>
      <c r="L479" s="85">
        <v>3100</v>
      </c>
      <c r="M479" s="85">
        <v>505424</v>
      </c>
      <c r="N479" s="85">
        <v>12</v>
      </c>
      <c r="O479" s="85">
        <v>196</v>
      </c>
      <c r="P479" s="85">
        <v>3067</v>
      </c>
      <c r="Q479" s="85">
        <v>592346</v>
      </c>
      <c r="R479" s="85"/>
      <c r="S479" s="85"/>
      <c r="T479" s="85"/>
      <c r="U479" s="85"/>
      <c r="V479" s="85"/>
      <c r="W479" s="85"/>
      <c r="X479" s="85"/>
      <c r="Y479" s="85"/>
      <c r="Z479" s="85">
        <v>1</v>
      </c>
      <c r="AA479" s="85">
        <v>304</v>
      </c>
      <c r="AB479" s="85">
        <v>2780</v>
      </c>
      <c r="AC479" s="85">
        <v>845120</v>
      </c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>
        <v>3</v>
      </c>
      <c r="AQ479" s="85">
        <v>531</v>
      </c>
      <c r="AR479" s="85">
        <v>2980</v>
      </c>
      <c r="AS479" s="85">
        <v>1575693</v>
      </c>
    </row>
    <row r="480" spans="1:45" ht="15" x14ac:dyDescent="0.2">
      <c r="A480" s="80">
        <v>41337</v>
      </c>
      <c r="B480" s="85">
        <v>10</v>
      </c>
      <c r="C480" s="85">
        <v>108</v>
      </c>
      <c r="D480" s="85">
        <v>2558</v>
      </c>
      <c r="E480" s="85">
        <v>277550</v>
      </c>
      <c r="F480" s="85">
        <v>1</v>
      </c>
      <c r="G480" s="85">
        <v>140</v>
      </c>
      <c r="H480" s="85">
        <v>2100</v>
      </c>
      <c r="I480" s="85">
        <v>294000</v>
      </c>
      <c r="J480" s="85">
        <v>43</v>
      </c>
      <c r="K480" s="85">
        <v>162</v>
      </c>
      <c r="L480" s="85">
        <v>2785</v>
      </c>
      <c r="M480" s="85">
        <v>467547</v>
      </c>
      <c r="N480" s="85">
        <v>55</v>
      </c>
      <c r="O480" s="85">
        <v>193</v>
      </c>
      <c r="P480" s="85">
        <v>2754</v>
      </c>
      <c r="Q480" s="85">
        <v>545546</v>
      </c>
      <c r="R480" s="85">
        <v>2</v>
      </c>
      <c r="S480" s="85">
        <v>240</v>
      </c>
      <c r="T480" s="85">
        <v>2500</v>
      </c>
      <c r="U480" s="85">
        <v>601250</v>
      </c>
      <c r="V480" s="85">
        <v>4</v>
      </c>
      <c r="W480" s="85">
        <v>258</v>
      </c>
      <c r="X480" s="85">
        <v>2620</v>
      </c>
      <c r="Y480" s="85">
        <v>675305</v>
      </c>
      <c r="Z480" s="85">
        <v>1</v>
      </c>
      <c r="AA480" s="85">
        <v>294</v>
      </c>
      <c r="AB480" s="85">
        <v>2700</v>
      </c>
      <c r="AC480" s="85">
        <v>793800</v>
      </c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>
        <v>5</v>
      </c>
      <c r="AQ480" s="85">
        <v>522</v>
      </c>
      <c r="AR480" s="85">
        <v>2692</v>
      </c>
      <c r="AS480" s="85">
        <v>1402816</v>
      </c>
    </row>
    <row r="481" spans="1:45" ht="15" x14ac:dyDescent="0.2">
      <c r="A481" s="80">
        <v>41344</v>
      </c>
      <c r="B481" s="85">
        <v>8</v>
      </c>
      <c r="C481" s="85">
        <v>104</v>
      </c>
      <c r="D481" s="85">
        <v>2590</v>
      </c>
      <c r="E481" s="85">
        <v>266662</v>
      </c>
      <c r="F481" s="85">
        <v>5</v>
      </c>
      <c r="G481" s="85">
        <v>148</v>
      </c>
      <c r="H481" s="85">
        <v>2940</v>
      </c>
      <c r="I481" s="85">
        <v>435120</v>
      </c>
      <c r="J481" s="85">
        <v>17</v>
      </c>
      <c r="K481" s="85">
        <v>173</v>
      </c>
      <c r="L481" s="85">
        <v>2837</v>
      </c>
      <c r="M481" s="85">
        <v>506064</v>
      </c>
      <c r="N481" s="85"/>
      <c r="O481" s="85"/>
      <c r="P481" s="85"/>
      <c r="Q481" s="85"/>
      <c r="R481" s="85">
        <v>1</v>
      </c>
      <c r="S481" s="85">
        <v>236</v>
      </c>
      <c r="T481" s="85">
        <v>3150</v>
      </c>
      <c r="U481" s="85">
        <v>743400</v>
      </c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>
        <v>1</v>
      </c>
      <c r="AI481" s="85">
        <v>370</v>
      </c>
      <c r="AJ481" s="85">
        <v>2660</v>
      </c>
      <c r="AK481" s="85">
        <v>984200</v>
      </c>
      <c r="AL481" s="85"/>
      <c r="AM481" s="85"/>
      <c r="AN481" s="85"/>
      <c r="AO481" s="85"/>
      <c r="AP481" s="85">
        <v>2</v>
      </c>
      <c r="AQ481" s="85">
        <v>620</v>
      </c>
      <c r="AR481" s="85">
        <v>2790</v>
      </c>
      <c r="AS481" s="85">
        <v>1730800</v>
      </c>
    </row>
    <row r="482" spans="1:45" ht="15" x14ac:dyDescent="0.2">
      <c r="A482" s="80">
        <v>41351</v>
      </c>
      <c r="B482" s="85">
        <v>16</v>
      </c>
      <c r="C482" s="85">
        <v>118</v>
      </c>
      <c r="D482" s="85">
        <v>3000</v>
      </c>
      <c r="E482" s="85">
        <v>358669</v>
      </c>
      <c r="F482" s="85">
        <v>19</v>
      </c>
      <c r="G482" s="85">
        <v>137</v>
      </c>
      <c r="H482" s="85">
        <v>2872</v>
      </c>
      <c r="I482" s="85">
        <v>409359</v>
      </c>
      <c r="J482" s="85">
        <v>41</v>
      </c>
      <c r="K482" s="85">
        <v>158</v>
      </c>
      <c r="L482" s="85">
        <v>2958</v>
      </c>
      <c r="M482" s="85">
        <v>503476</v>
      </c>
      <c r="N482" s="85">
        <v>36</v>
      </c>
      <c r="O482" s="85">
        <v>194</v>
      </c>
      <c r="P482" s="85">
        <v>3000</v>
      </c>
      <c r="Q482" s="85">
        <v>582238</v>
      </c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>
        <v>3</v>
      </c>
      <c r="AQ482" s="85">
        <v>603</v>
      </c>
      <c r="AR482" s="85">
        <v>2820</v>
      </c>
      <c r="AS482" s="85">
        <v>1703913</v>
      </c>
    </row>
    <row r="483" spans="1:45" ht="15" x14ac:dyDescent="0.2">
      <c r="A483" s="80">
        <v>41358</v>
      </c>
      <c r="B483" s="85">
        <v>7</v>
      </c>
      <c r="C483" s="85">
        <v>122</v>
      </c>
      <c r="D483" s="85">
        <v>3007</v>
      </c>
      <c r="E483" s="85">
        <v>373780</v>
      </c>
      <c r="F483" s="85">
        <v>24</v>
      </c>
      <c r="G483" s="85">
        <v>139</v>
      </c>
      <c r="H483" s="85">
        <v>2598</v>
      </c>
      <c r="I483" s="85">
        <v>390836</v>
      </c>
      <c r="J483" s="85">
        <v>29</v>
      </c>
      <c r="K483" s="85">
        <v>163</v>
      </c>
      <c r="L483" s="85">
        <v>3068</v>
      </c>
      <c r="M483" s="85">
        <v>495207</v>
      </c>
      <c r="N483" s="85">
        <v>18</v>
      </c>
      <c r="O483" s="85">
        <v>200</v>
      </c>
      <c r="P483" s="85">
        <v>2935</v>
      </c>
      <c r="Q483" s="85">
        <v>615268</v>
      </c>
      <c r="R483" s="85">
        <v>2</v>
      </c>
      <c r="S483" s="85">
        <v>227</v>
      </c>
      <c r="T483" s="85">
        <v>2990</v>
      </c>
      <c r="U483" s="85">
        <v>678670</v>
      </c>
      <c r="V483" s="85"/>
      <c r="W483" s="85"/>
      <c r="X483" s="85"/>
      <c r="Y483" s="85"/>
      <c r="Z483" s="85">
        <v>1</v>
      </c>
      <c r="AA483" s="85">
        <v>288</v>
      </c>
      <c r="AB483" s="85">
        <v>2600</v>
      </c>
      <c r="AC483" s="85">
        <v>748800</v>
      </c>
      <c r="AD483" s="85">
        <v>1</v>
      </c>
      <c r="AE483" s="85">
        <v>342</v>
      </c>
      <c r="AF483" s="85">
        <v>2580</v>
      </c>
      <c r="AG483" s="85">
        <v>882360</v>
      </c>
      <c r="AH483" s="85"/>
      <c r="AI483" s="85"/>
      <c r="AJ483" s="85"/>
      <c r="AK483" s="85"/>
      <c r="AL483" s="85"/>
      <c r="AM483" s="85"/>
      <c r="AN483" s="85"/>
      <c r="AO483" s="85"/>
      <c r="AP483" s="85">
        <v>3</v>
      </c>
      <c r="AQ483" s="85">
        <v>654</v>
      </c>
      <c r="AR483" s="85">
        <v>2987</v>
      </c>
      <c r="AS483" s="85">
        <v>1956013</v>
      </c>
    </row>
    <row r="484" spans="1:45" x14ac:dyDescent="0.2">
      <c r="A484" s="3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5" x14ac:dyDescent="0.2">
      <c r="A485" s="80">
        <v>41366</v>
      </c>
      <c r="B485" s="85">
        <v>30</v>
      </c>
      <c r="C485" s="85">
        <v>120</v>
      </c>
      <c r="D485" s="85">
        <v>3064</v>
      </c>
      <c r="E485" s="85">
        <v>365952</v>
      </c>
      <c r="F485" s="85">
        <v>23</v>
      </c>
      <c r="G485" s="85">
        <v>134</v>
      </c>
      <c r="H485" s="85">
        <v>3117</v>
      </c>
      <c r="I485" s="85">
        <f>H485*G485</f>
        <v>417678</v>
      </c>
      <c r="J485" s="85">
        <v>3</v>
      </c>
      <c r="K485" s="85">
        <v>153</v>
      </c>
      <c r="L485" s="85">
        <v>2900</v>
      </c>
      <c r="M485" s="85">
        <v>444667</v>
      </c>
      <c r="N485" s="85">
        <v>4</v>
      </c>
      <c r="O485" s="85">
        <v>198</v>
      </c>
      <c r="P485" s="85">
        <v>2950</v>
      </c>
      <c r="Q485" s="85">
        <v>583362</v>
      </c>
      <c r="R485" s="85">
        <v>2</v>
      </c>
      <c r="S485" s="85">
        <v>227</v>
      </c>
      <c r="T485" s="85">
        <v>2790</v>
      </c>
      <c r="U485" s="85">
        <v>632970</v>
      </c>
      <c r="V485" s="85"/>
      <c r="W485" s="85"/>
      <c r="X485" s="85"/>
      <c r="Y485" s="85"/>
      <c r="Z485" s="85">
        <v>1</v>
      </c>
      <c r="AA485" s="85">
        <v>289</v>
      </c>
      <c r="AB485" s="85">
        <v>3000</v>
      </c>
      <c r="AC485" s="85">
        <v>867000</v>
      </c>
      <c r="AD485" s="85"/>
      <c r="AE485" s="85"/>
      <c r="AF485" s="85"/>
      <c r="AG485" s="85"/>
      <c r="AH485" s="85">
        <v>4</v>
      </c>
      <c r="AI485" s="85">
        <v>376</v>
      </c>
      <c r="AJ485" s="85">
        <v>2860</v>
      </c>
      <c r="AK485" s="85">
        <v>1081430</v>
      </c>
      <c r="AL485" s="85"/>
      <c r="AM485" s="85"/>
      <c r="AN485" s="85"/>
      <c r="AO485" s="85"/>
      <c r="AP485" s="85">
        <v>3</v>
      </c>
      <c r="AQ485" s="85">
        <v>472</v>
      </c>
      <c r="AR485" s="85">
        <v>3140</v>
      </c>
      <c r="AS485" s="85">
        <v>1483540</v>
      </c>
    </row>
    <row r="486" spans="1:45" ht="15" x14ac:dyDescent="0.2">
      <c r="A486" s="80">
        <v>41373</v>
      </c>
      <c r="B486" s="85">
        <v>33</v>
      </c>
      <c r="C486" s="85">
        <v>117</v>
      </c>
      <c r="D486" s="85">
        <v>2929</v>
      </c>
      <c r="E486" s="85">
        <v>44639</v>
      </c>
      <c r="F486" s="85">
        <v>51</v>
      </c>
      <c r="G486" s="85">
        <v>138</v>
      </c>
      <c r="H486" s="85">
        <v>3025</v>
      </c>
      <c r="I486" s="85">
        <v>420029</v>
      </c>
      <c r="J486" s="85">
        <v>48</v>
      </c>
      <c r="K486" s="85">
        <v>161</v>
      </c>
      <c r="L486" s="85">
        <v>3014</v>
      </c>
      <c r="M486" s="85">
        <v>493899</v>
      </c>
      <c r="N486" s="85">
        <v>15</v>
      </c>
      <c r="O486" s="85">
        <v>189</v>
      </c>
      <c r="P486" s="85">
        <v>3025</v>
      </c>
      <c r="Q486" s="85">
        <v>572820</v>
      </c>
      <c r="R486" s="85"/>
      <c r="S486" s="85"/>
      <c r="T486" s="85"/>
      <c r="U486" s="85"/>
      <c r="V486" s="85">
        <v>2</v>
      </c>
      <c r="W486" s="85">
        <v>255</v>
      </c>
      <c r="X486" s="85">
        <v>2920</v>
      </c>
      <c r="Y486" s="85">
        <v>744600</v>
      </c>
      <c r="Z486" s="85">
        <v>5</v>
      </c>
      <c r="AA486" s="85">
        <v>294</v>
      </c>
      <c r="AB486" s="85">
        <v>2873</v>
      </c>
      <c r="AC486" s="85">
        <v>832220</v>
      </c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>
        <v>15</v>
      </c>
      <c r="AQ486" s="85">
        <v>548</v>
      </c>
      <c r="AR486" s="85">
        <v>3113</v>
      </c>
      <c r="AS486" s="85">
        <v>1703216</v>
      </c>
    </row>
    <row r="487" spans="1:45" ht="15" x14ac:dyDescent="0.2">
      <c r="A487" s="80">
        <v>41380</v>
      </c>
      <c r="B487" s="85">
        <v>20</v>
      </c>
      <c r="C487" s="85">
        <v>124</v>
      </c>
      <c r="D487" s="85">
        <v>2890</v>
      </c>
      <c r="E487" s="85">
        <v>361905</v>
      </c>
      <c r="F487" s="85">
        <v>8</v>
      </c>
      <c r="G487" s="85">
        <v>143</v>
      </c>
      <c r="H487" s="85">
        <v>3038</v>
      </c>
      <c r="I487" s="85">
        <v>434238</v>
      </c>
      <c r="J487" s="85">
        <v>18</v>
      </c>
      <c r="K487" s="85">
        <v>170</v>
      </c>
      <c r="L487" s="85">
        <v>2964</v>
      </c>
      <c r="M487" s="85">
        <v>509025</v>
      </c>
      <c r="N487" s="85">
        <v>51</v>
      </c>
      <c r="O487" s="85">
        <v>195</v>
      </c>
      <c r="P487" s="85">
        <v>3085</v>
      </c>
      <c r="Q487" s="85">
        <v>610245</v>
      </c>
      <c r="R487" s="85">
        <v>7</v>
      </c>
      <c r="S487" s="85">
        <v>223</v>
      </c>
      <c r="T487" s="85">
        <v>2720</v>
      </c>
      <c r="U487" s="85">
        <v>609649</v>
      </c>
      <c r="V487" s="85"/>
      <c r="W487" s="85"/>
      <c r="X487" s="85"/>
      <c r="Y487" s="85"/>
      <c r="Z487" s="85">
        <v>3</v>
      </c>
      <c r="AA487" s="85">
        <v>298</v>
      </c>
      <c r="AB487" s="85">
        <v>3000</v>
      </c>
      <c r="AC487" s="85">
        <v>879627</v>
      </c>
      <c r="AD487" s="85"/>
      <c r="AE487" s="85"/>
      <c r="AF487" s="85"/>
      <c r="AG487" s="85"/>
      <c r="AH487" s="85"/>
      <c r="AI487" s="85"/>
      <c r="AJ487" s="85"/>
      <c r="AK487" s="85"/>
      <c r="AL487" s="85">
        <v>1</v>
      </c>
      <c r="AM487" s="85">
        <v>429</v>
      </c>
      <c r="AN487" s="85">
        <v>3240</v>
      </c>
      <c r="AO487" s="85">
        <v>1389960</v>
      </c>
      <c r="AP487" s="85">
        <v>12</v>
      </c>
      <c r="AQ487" s="85">
        <v>554</v>
      </c>
      <c r="AR487" s="85">
        <v>3089</v>
      </c>
      <c r="AS487" s="85">
        <v>1699833</v>
      </c>
    </row>
    <row r="488" spans="1:45" ht="15" x14ac:dyDescent="0.2">
      <c r="A488" s="80">
        <v>41387</v>
      </c>
      <c r="B488" s="85">
        <v>34</v>
      </c>
      <c r="C488" s="85">
        <v>120</v>
      </c>
      <c r="D488" s="85">
        <v>2958</v>
      </c>
      <c r="E488" s="85">
        <v>356616</v>
      </c>
      <c r="F488" s="85">
        <v>30</v>
      </c>
      <c r="G488" s="85">
        <v>139</v>
      </c>
      <c r="H488" s="85">
        <v>2883</v>
      </c>
      <c r="I488" s="85">
        <v>406718</v>
      </c>
      <c r="J488" s="85">
        <v>72</v>
      </c>
      <c r="K488" s="85">
        <v>165</v>
      </c>
      <c r="L488" s="85">
        <v>3022</v>
      </c>
      <c r="M488" s="85">
        <v>506914</v>
      </c>
      <c r="N488" s="85">
        <v>8</v>
      </c>
      <c r="O488" s="85">
        <v>197</v>
      </c>
      <c r="P488" s="85">
        <v>2862</v>
      </c>
      <c r="Q488" s="85">
        <v>576362</v>
      </c>
      <c r="R488" s="85">
        <v>25</v>
      </c>
      <c r="S488" s="85">
        <v>232</v>
      </c>
      <c r="T488" s="85">
        <v>2953</v>
      </c>
      <c r="U488" s="85">
        <v>689294</v>
      </c>
      <c r="V488" s="85"/>
      <c r="W488" s="85"/>
      <c r="X488" s="85"/>
      <c r="Y488" s="85"/>
      <c r="Z488" s="85">
        <v>5</v>
      </c>
      <c r="AA488" s="85">
        <v>297</v>
      </c>
      <c r="AB488" s="85">
        <v>2793</v>
      </c>
      <c r="AC488" s="85">
        <v>815972</v>
      </c>
      <c r="AD488" s="85"/>
      <c r="AE488" s="85"/>
      <c r="AF488" s="85"/>
      <c r="AG488" s="85"/>
      <c r="AH488" s="85">
        <v>2</v>
      </c>
      <c r="AI488" s="85">
        <v>380</v>
      </c>
      <c r="AJ488" s="85">
        <v>2840</v>
      </c>
      <c r="AK488" s="85">
        <v>1080480</v>
      </c>
      <c r="AL488" s="85"/>
      <c r="AM488" s="85"/>
      <c r="AN488" s="85"/>
      <c r="AO488" s="85"/>
      <c r="AP488" s="85">
        <v>14</v>
      </c>
      <c r="AQ488" s="85">
        <v>485</v>
      </c>
      <c r="AR488" s="85">
        <v>3066</v>
      </c>
      <c r="AS488" s="85">
        <v>1498341</v>
      </c>
    </row>
    <row r="489" spans="1:45" ht="15" x14ac:dyDescent="0.2">
      <c r="A489" s="80">
        <v>41394</v>
      </c>
      <c r="B489" s="85">
        <v>12</v>
      </c>
      <c r="C489" s="85">
        <v>123</v>
      </c>
      <c r="D489" s="85">
        <v>3133</v>
      </c>
      <c r="E489" s="85">
        <v>386375</v>
      </c>
      <c r="F489" s="85">
        <v>12</v>
      </c>
      <c r="G489" s="85">
        <v>138</v>
      </c>
      <c r="H489" s="85">
        <v>3010</v>
      </c>
      <c r="I489" s="85">
        <v>418996</v>
      </c>
      <c r="J489" s="85">
        <v>42</v>
      </c>
      <c r="K489" s="85">
        <v>158</v>
      </c>
      <c r="L489" s="85">
        <v>3010</v>
      </c>
      <c r="M489" s="85">
        <v>474432</v>
      </c>
      <c r="N489" s="85">
        <v>33</v>
      </c>
      <c r="O489" s="85">
        <v>197</v>
      </c>
      <c r="P489" s="85">
        <v>2900</v>
      </c>
      <c r="Q489" s="85">
        <v>580533</v>
      </c>
      <c r="R489" s="85">
        <v>2</v>
      </c>
      <c r="S489" s="85">
        <v>244</v>
      </c>
      <c r="T489" s="85">
        <v>2950</v>
      </c>
      <c r="U489" s="85">
        <v>719800</v>
      </c>
      <c r="V489" s="85"/>
      <c r="W489" s="85"/>
      <c r="X489" s="85"/>
      <c r="Y489" s="85"/>
      <c r="Z489" s="85">
        <v>1</v>
      </c>
      <c r="AA489" s="85">
        <v>290</v>
      </c>
      <c r="AB489" s="85">
        <v>2900</v>
      </c>
      <c r="AC489" s="85">
        <v>841000</v>
      </c>
      <c r="AD489" s="85">
        <v>1</v>
      </c>
      <c r="AE489" s="85">
        <v>335</v>
      </c>
      <c r="AF489" s="85">
        <v>2880</v>
      </c>
      <c r="AG489" s="85">
        <v>964800</v>
      </c>
      <c r="AH489" s="85">
        <v>2</v>
      </c>
      <c r="AI489" s="85">
        <v>378</v>
      </c>
      <c r="AJ489" s="85">
        <v>2910</v>
      </c>
      <c r="AK489" s="85">
        <v>1101210</v>
      </c>
      <c r="AL489" s="85"/>
      <c r="AM489" s="85"/>
      <c r="AN489" s="85"/>
      <c r="AO489" s="85"/>
      <c r="AP489" s="85">
        <v>5</v>
      </c>
      <c r="AQ489" s="85">
        <v>531</v>
      </c>
      <c r="AR489" s="85">
        <v>3080</v>
      </c>
      <c r="AS489" s="85">
        <v>1640284</v>
      </c>
    </row>
    <row r="490" spans="1:45" ht="15" x14ac:dyDescent="0.2">
      <c r="A490" s="80">
        <v>41365</v>
      </c>
      <c r="B490" s="85">
        <v>45</v>
      </c>
      <c r="C490" s="85">
        <v>120</v>
      </c>
      <c r="D490" s="85">
        <v>2870</v>
      </c>
      <c r="E490" s="85">
        <v>355990</v>
      </c>
      <c r="F490" s="85">
        <v>14</v>
      </c>
      <c r="G490" s="85">
        <v>139</v>
      </c>
      <c r="H490" s="85">
        <v>2602</v>
      </c>
      <c r="I490" s="85">
        <v>361576</v>
      </c>
      <c r="J490" s="85">
        <v>101</v>
      </c>
      <c r="K490" s="85">
        <v>161</v>
      </c>
      <c r="L490" s="85">
        <v>2865</v>
      </c>
      <c r="M490" s="85">
        <v>477164</v>
      </c>
      <c r="N490" s="85">
        <v>28</v>
      </c>
      <c r="O490" s="85">
        <v>206</v>
      </c>
      <c r="P490" s="85">
        <v>2824</v>
      </c>
      <c r="Q490" s="85">
        <v>597885</v>
      </c>
      <c r="R490" s="85">
        <v>5</v>
      </c>
      <c r="S490" s="85">
        <v>234</v>
      </c>
      <c r="T490" s="85">
        <v>2640</v>
      </c>
      <c r="U490" s="85">
        <v>615680</v>
      </c>
      <c r="V490" s="85">
        <v>11</v>
      </c>
      <c r="W490" s="85">
        <v>268</v>
      </c>
      <c r="X490" s="85">
        <v>2808</v>
      </c>
      <c r="Y490" s="85">
        <v>755062</v>
      </c>
      <c r="Z490" s="85">
        <v>1</v>
      </c>
      <c r="AA490" s="85">
        <v>282</v>
      </c>
      <c r="AB490" s="85">
        <v>2800</v>
      </c>
      <c r="AC490" s="85">
        <v>789600</v>
      </c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>
        <v>2</v>
      </c>
      <c r="AQ490" s="85">
        <v>622</v>
      </c>
      <c r="AR490" s="85">
        <v>3070</v>
      </c>
      <c r="AS490" s="85">
        <v>1920530</v>
      </c>
    </row>
    <row r="491" spans="1:45" ht="15" x14ac:dyDescent="0.2">
      <c r="A491" s="80">
        <v>41372</v>
      </c>
      <c r="B491" s="85">
        <v>46</v>
      </c>
      <c r="C491" s="85">
        <v>118</v>
      </c>
      <c r="D491" s="85">
        <v>2870</v>
      </c>
      <c r="E491" s="85">
        <v>348251</v>
      </c>
      <c r="F491" s="85">
        <v>14</v>
      </c>
      <c r="G491" s="85">
        <v>139</v>
      </c>
      <c r="H491" s="85">
        <v>2602</v>
      </c>
      <c r="I491" s="85">
        <v>361576</v>
      </c>
      <c r="J491" s="85">
        <v>101</v>
      </c>
      <c r="K491" s="85">
        <v>161</v>
      </c>
      <c r="L491" s="85">
        <v>2865</v>
      </c>
      <c r="M491" s="85">
        <v>477164</v>
      </c>
      <c r="N491" s="85">
        <v>28</v>
      </c>
      <c r="O491" s="85">
        <v>206</v>
      </c>
      <c r="P491" s="85">
        <v>2824</v>
      </c>
      <c r="Q491" s="85">
        <v>597885</v>
      </c>
      <c r="R491" s="85">
        <v>5</v>
      </c>
      <c r="S491" s="85">
        <v>234</v>
      </c>
      <c r="T491" s="85">
        <v>2640</v>
      </c>
      <c r="U491" s="85">
        <v>615680</v>
      </c>
      <c r="V491" s="85">
        <v>11</v>
      </c>
      <c r="W491" s="85">
        <v>268</v>
      </c>
      <c r="X491" s="85">
        <v>2808</v>
      </c>
      <c r="Y491" s="85">
        <v>755062</v>
      </c>
      <c r="Z491" s="85">
        <v>1</v>
      </c>
      <c r="AA491" s="85">
        <v>282</v>
      </c>
      <c r="AB491" s="85">
        <v>2800</v>
      </c>
      <c r="AC491" s="85">
        <v>789600</v>
      </c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>
        <v>2</v>
      </c>
      <c r="AQ491" s="85">
        <v>622</v>
      </c>
      <c r="AR491" s="85">
        <v>3070</v>
      </c>
      <c r="AS491" s="85">
        <v>1920530</v>
      </c>
    </row>
    <row r="492" spans="1:45" ht="15" x14ac:dyDescent="0.2">
      <c r="A492" s="80">
        <v>41379</v>
      </c>
      <c r="B492" s="85">
        <v>24</v>
      </c>
      <c r="C492" s="85">
        <v>115</v>
      </c>
      <c r="D492" s="85">
        <v>2644</v>
      </c>
      <c r="E492" s="85">
        <v>318764</v>
      </c>
      <c r="F492" s="85">
        <v>65</v>
      </c>
      <c r="G492" s="85">
        <v>137</v>
      </c>
      <c r="H492" s="85">
        <v>2817</v>
      </c>
      <c r="I492" s="85">
        <v>394788</v>
      </c>
      <c r="J492" s="85">
        <v>48</v>
      </c>
      <c r="K492" s="85">
        <v>163</v>
      </c>
      <c r="L492" s="85">
        <v>2667</v>
      </c>
      <c r="M492" s="85">
        <v>437133</v>
      </c>
      <c r="N492" s="85">
        <v>41</v>
      </c>
      <c r="O492" s="85">
        <v>196</v>
      </c>
      <c r="P492" s="85">
        <v>2686</v>
      </c>
      <c r="Q492" s="85">
        <v>545616</v>
      </c>
      <c r="R492" s="85">
        <v>17</v>
      </c>
      <c r="S492" s="85">
        <v>227</v>
      </c>
      <c r="T492" s="85">
        <v>2860</v>
      </c>
      <c r="U492" s="85">
        <v>632642</v>
      </c>
      <c r="V492" s="85"/>
      <c r="W492" s="85"/>
      <c r="X492" s="85"/>
      <c r="Y492" s="85"/>
      <c r="Z492" s="85"/>
      <c r="AA492" s="85"/>
      <c r="AB492" s="85"/>
      <c r="AC492" s="85"/>
      <c r="AD492" s="85">
        <v>1</v>
      </c>
      <c r="AE492" s="85">
        <v>356</v>
      </c>
      <c r="AF492" s="85">
        <v>2500</v>
      </c>
      <c r="AG492" s="85">
        <v>890000</v>
      </c>
      <c r="AH492" s="85"/>
      <c r="AI492" s="85"/>
      <c r="AJ492" s="85"/>
      <c r="AK492" s="85"/>
      <c r="AL492" s="85"/>
      <c r="AM492" s="85"/>
      <c r="AN492" s="85"/>
      <c r="AO492" s="85"/>
      <c r="AP492" s="85">
        <v>2</v>
      </c>
      <c r="AQ492" s="85">
        <v>464</v>
      </c>
      <c r="AR492" s="85">
        <v>3100</v>
      </c>
      <c r="AS492" s="85">
        <v>1436040</v>
      </c>
    </row>
    <row r="493" spans="1:45" ht="15" x14ac:dyDescent="0.2">
      <c r="A493" s="80">
        <v>41386</v>
      </c>
      <c r="B493" s="85">
        <v>4</v>
      </c>
      <c r="C493" s="85">
        <v>121</v>
      </c>
      <c r="D493" s="85">
        <v>3160</v>
      </c>
      <c r="E493" s="85">
        <v>383150</v>
      </c>
      <c r="F493" s="85">
        <v>18</v>
      </c>
      <c r="G493" s="85">
        <v>134</v>
      </c>
      <c r="H493" s="85">
        <v>2827</v>
      </c>
      <c r="I493" s="85">
        <v>387999</v>
      </c>
      <c r="J493" s="85">
        <v>50</v>
      </c>
      <c r="K493" s="85">
        <v>162</v>
      </c>
      <c r="L493" s="85">
        <v>2822</v>
      </c>
      <c r="M493" s="85">
        <v>454450</v>
      </c>
      <c r="N493" s="85">
        <v>45</v>
      </c>
      <c r="O493" s="85">
        <v>195</v>
      </c>
      <c r="P493" s="85">
        <v>2873</v>
      </c>
      <c r="Q493" s="85">
        <v>580643</v>
      </c>
      <c r="R493" s="85">
        <v>17</v>
      </c>
      <c r="S493" s="85">
        <v>222</v>
      </c>
      <c r="T493" s="85">
        <v>2980</v>
      </c>
      <c r="U493" s="85">
        <v>661735</v>
      </c>
      <c r="V493" s="85">
        <v>13</v>
      </c>
      <c r="W493" s="85">
        <v>270</v>
      </c>
      <c r="X493" s="85">
        <v>2890</v>
      </c>
      <c r="Y493" s="85">
        <v>771214</v>
      </c>
      <c r="Z493" s="85">
        <v>12</v>
      </c>
      <c r="AA493" s="85">
        <v>284</v>
      </c>
      <c r="AB493" s="85">
        <v>2800</v>
      </c>
      <c r="AC493" s="85">
        <v>790547</v>
      </c>
      <c r="AD493" s="85"/>
      <c r="AE493" s="85"/>
      <c r="AF493" s="85"/>
      <c r="AG493" s="85"/>
      <c r="AH493" s="85">
        <v>1</v>
      </c>
      <c r="AI493" s="85">
        <v>393</v>
      </c>
      <c r="AJ493" s="85">
        <v>3140</v>
      </c>
      <c r="AK493" s="85">
        <v>1234020</v>
      </c>
      <c r="AL493" s="85"/>
      <c r="AM493" s="85"/>
      <c r="AN493" s="85"/>
      <c r="AO493" s="85"/>
      <c r="AP493" s="85">
        <v>9</v>
      </c>
      <c r="AQ493" s="85">
        <v>525</v>
      </c>
      <c r="AR493" s="85">
        <v>3076</v>
      </c>
      <c r="AS493" s="85">
        <v>1619391</v>
      </c>
    </row>
    <row r="494" spans="1:45" ht="15" x14ac:dyDescent="0.2">
      <c r="A494" s="80">
        <v>41393</v>
      </c>
      <c r="B494" s="85"/>
      <c r="C494" s="85"/>
      <c r="D494" s="85"/>
      <c r="E494" s="85"/>
      <c r="F494" s="85">
        <v>9</v>
      </c>
      <c r="G494" s="85">
        <v>146</v>
      </c>
      <c r="H494" s="85">
        <v>2553</v>
      </c>
      <c r="I494" s="85">
        <v>377321</v>
      </c>
      <c r="J494" s="85">
        <v>38</v>
      </c>
      <c r="K494" s="85">
        <v>166</v>
      </c>
      <c r="L494" s="85">
        <v>2892</v>
      </c>
      <c r="M494" s="85">
        <v>508324</v>
      </c>
      <c r="N494" s="85">
        <v>22</v>
      </c>
      <c r="O494" s="85">
        <v>190</v>
      </c>
      <c r="P494" s="85">
        <v>2744</v>
      </c>
      <c r="Q494" s="85">
        <v>545053</v>
      </c>
      <c r="R494" s="85"/>
      <c r="S494" s="85"/>
      <c r="T494" s="85"/>
      <c r="U494" s="85"/>
      <c r="V494" s="85">
        <v>3</v>
      </c>
      <c r="W494" s="85">
        <v>254</v>
      </c>
      <c r="X494" s="85">
        <v>2900</v>
      </c>
      <c r="Y494" s="85">
        <v>744933</v>
      </c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>
        <v>5</v>
      </c>
      <c r="AQ494" s="85">
        <v>635</v>
      </c>
      <c r="AR494" s="85">
        <v>2820</v>
      </c>
      <c r="AS494" s="85">
        <v>1787800</v>
      </c>
    </row>
    <row r="495" spans="1:4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5" x14ac:dyDescent="0.2">
      <c r="A496" s="80">
        <v>41401</v>
      </c>
      <c r="B496" s="91">
        <v>14</v>
      </c>
      <c r="C496" s="91">
        <v>117</v>
      </c>
      <c r="D496" s="91">
        <v>3143</v>
      </c>
      <c r="E496" s="91">
        <v>371771</v>
      </c>
      <c r="F496" s="91">
        <v>34</v>
      </c>
      <c r="G496" s="91">
        <v>142</v>
      </c>
      <c r="H496" s="91">
        <v>3050</v>
      </c>
      <c r="I496" s="91">
        <v>433503</v>
      </c>
      <c r="J496" s="91">
        <v>37</v>
      </c>
      <c r="K496" s="91">
        <v>164</v>
      </c>
      <c r="L496" s="91">
        <v>3036</v>
      </c>
      <c r="M496" s="91">
        <v>495919</v>
      </c>
      <c r="N496" s="91">
        <v>13</v>
      </c>
      <c r="O496" s="91">
        <v>186</v>
      </c>
      <c r="P496" s="91">
        <v>3044</v>
      </c>
      <c r="Q496" s="91">
        <v>571038</v>
      </c>
      <c r="R496" s="91">
        <v>3</v>
      </c>
      <c r="S496" s="91">
        <v>229</v>
      </c>
      <c r="T496" s="91">
        <v>2883</v>
      </c>
      <c r="U496" s="91">
        <v>659400</v>
      </c>
      <c r="V496" s="91">
        <v>5</v>
      </c>
      <c r="W496" s="91">
        <v>266</v>
      </c>
      <c r="X496" s="91">
        <v>2900</v>
      </c>
      <c r="Y496" s="91">
        <v>770240</v>
      </c>
      <c r="Z496" s="91"/>
      <c r="AA496" s="91"/>
      <c r="AB496" s="91"/>
      <c r="AC496" s="91"/>
      <c r="AD496" s="91"/>
      <c r="AE496" s="91"/>
      <c r="AF496" s="91"/>
      <c r="AG496" s="91"/>
      <c r="AH496" s="91">
        <v>9</v>
      </c>
      <c r="AI496" s="91">
        <v>386</v>
      </c>
      <c r="AJ496" s="91">
        <v>2927</v>
      </c>
      <c r="AK496" s="91">
        <v>1155707</v>
      </c>
      <c r="AL496" s="91"/>
      <c r="AM496" s="91"/>
      <c r="AN496" s="91"/>
      <c r="AO496" s="91"/>
      <c r="AP496" s="91">
        <v>3</v>
      </c>
      <c r="AQ496" s="91">
        <v>542</v>
      </c>
      <c r="AR496" s="91">
        <v>3147</v>
      </c>
      <c r="AS496" s="91">
        <v>1706987</v>
      </c>
    </row>
    <row r="497" spans="1:45" ht="15" x14ac:dyDescent="0.2">
      <c r="A497" s="80">
        <v>41408</v>
      </c>
      <c r="B497" s="91">
        <v>25</v>
      </c>
      <c r="C497" s="91">
        <v>117</v>
      </c>
      <c r="D497" s="91">
        <v>3133</v>
      </c>
      <c r="E497" s="91">
        <v>372050</v>
      </c>
      <c r="F497" s="91">
        <v>27</v>
      </c>
      <c r="G497" s="91">
        <v>143</v>
      </c>
      <c r="H497" s="91">
        <v>3080</v>
      </c>
      <c r="I497" s="91">
        <v>429146</v>
      </c>
      <c r="J497" s="91">
        <v>44</v>
      </c>
      <c r="K497" s="91">
        <v>164</v>
      </c>
      <c r="L497" s="91">
        <v>3000</v>
      </c>
      <c r="M497" s="91">
        <v>499967</v>
      </c>
      <c r="N497" s="91">
        <v>14</v>
      </c>
      <c r="O497" s="91">
        <v>185</v>
      </c>
      <c r="P497" s="91">
        <v>2962</v>
      </c>
      <c r="Q497" s="91">
        <v>560264</v>
      </c>
      <c r="R497" s="91">
        <v>3</v>
      </c>
      <c r="S497" s="91">
        <v>231</v>
      </c>
      <c r="T497" s="91">
        <v>2597</v>
      </c>
      <c r="U497" s="91">
        <v>599299</v>
      </c>
      <c r="V497" s="91">
        <v>4</v>
      </c>
      <c r="W497" s="91">
        <v>268</v>
      </c>
      <c r="X497" s="91">
        <v>2800</v>
      </c>
      <c r="Y497" s="91">
        <v>753385</v>
      </c>
      <c r="Z497" s="91"/>
      <c r="AA497" s="91"/>
      <c r="AB497" s="91"/>
      <c r="AC497" s="91"/>
      <c r="AD497" s="91">
        <v>10</v>
      </c>
      <c r="AE497" s="91">
        <v>340</v>
      </c>
      <c r="AF497" s="91">
        <v>2880</v>
      </c>
      <c r="AG497" s="91">
        <v>988848</v>
      </c>
      <c r="AH497" s="91">
        <v>1</v>
      </c>
      <c r="AI497" s="91">
        <v>385</v>
      </c>
      <c r="AJ497" s="91">
        <v>2700</v>
      </c>
      <c r="AK497" s="91">
        <v>1039500</v>
      </c>
      <c r="AL497" s="91"/>
      <c r="AM497" s="91"/>
      <c r="AN497" s="91"/>
      <c r="AO497" s="91"/>
      <c r="AP497" s="91">
        <v>14</v>
      </c>
      <c r="AQ497" s="91">
        <v>571</v>
      </c>
      <c r="AR497" s="91">
        <v>3166</v>
      </c>
      <c r="AS497" s="91">
        <v>1815101</v>
      </c>
    </row>
    <row r="498" spans="1:45" ht="15" x14ac:dyDescent="0.2">
      <c r="A498" s="80">
        <v>41415</v>
      </c>
      <c r="B498" s="91">
        <v>36</v>
      </c>
      <c r="C498" s="91">
        <v>118</v>
      </c>
      <c r="D498" s="91">
        <v>3031</v>
      </c>
      <c r="E498" s="91">
        <v>356096</v>
      </c>
      <c r="F498" s="91">
        <v>28</v>
      </c>
      <c r="G498" s="91">
        <v>141</v>
      </c>
      <c r="H498" s="91">
        <v>3020</v>
      </c>
      <c r="I498" s="91">
        <v>429775</v>
      </c>
      <c r="J498" s="91">
        <v>30</v>
      </c>
      <c r="K498" s="91">
        <v>160</v>
      </c>
      <c r="L498" s="91">
        <v>3133</v>
      </c>
      <c r="M498" s="91">
        <v>505895</v>
      </c>
      <c r="N498" s="91">
        <v>22</v>
      </c>
      <c r="O498" s="91">
        <v>186</v>
      </c>
      <c r="P498" s="91">
        <v>3067</v>
      </c>
      <c r="Q498" s="91">
        <v>577182</v>
      </c>
      <c r="R498" s="91">
        <v>7</v>
      </c>
      <c r="S498" s="91">
        <v>232</v>
      </c>
      <c r="T498" s="91">
        <v>3050</v>
      </c>
      <c r="U498" s="91">
        <v>713000</v>
      </c>
      <c r="V498" s="91">
        <v>18</v>
      </c>
      <c r="W498" s="91">
        <v>254</v>
      </c>
      <c r="X498" s="91">
        <v>3100</v>
      </c>
      <c r="Y498" s="91">
        <v>788950</v>
      </c>
      <c r="Z498" s="91">
        <v>2</v>
      </c>
      <c r="AA498" s="91">
        <v>299</v>
      </c>
      <c r="AB498" s="91">
        <v>2990</v>
      </c>
      <c r="AC498" s="91">
        <v>891670</v>
      </c>
      <c r="AD498" s="1"/>
      <c r="AE498" s="1"/>
      <c r="AF498" s="1"/>
      <c r="AG498" s="1"/>
      <c r="AH498" s="91">
        <v>2</v>
      </c>
      <c r="AI498" s="91">
        <v>380</v>
      </c>
      <c r="AJ498" s="91">
        <v>3030</v>
      </c>
      <c r="AK498" s="91">
        <v>1150470</v>
      </c>
      <c r="AL498" s="91">
        <v>1</v>
      </c>
      <c r="AM498" s="91">
        <v>469</v>
      </c>
      <c r="AN498" s="91">
        <v>3080</v>
      </c>
      <c r="AO498" s="91">
        <v>1444520</v>
      </c>
      <c r="AP498" s="91">
        <v>12</v>
      </c>
      <c r="AQ498" s="91">
        <v>536</v>
      </c>
      <c r="AR498" s="91">
        <v>3142</v>
      </c>
      <c r="AS498" s="91">
        <v>1688875</v>
      </c>
    </row>
    <row r="499" spans="1:45" ht="15" x14ac:dyDescent="0.2">
      <c r="A499" s="80">
        <v>41422</v>
      </c>
      <c r="B499" s="91">
        <v>12</v>
      </c>
      <c r="C499" s="91">
        <v>118</v>
      </c>
      <c r="D499" s="91">
        <v>3007</v>
      </c>
      <c r="E499" s="91">
        <v>351083</v>
      </c>
      <c r="F499" s="91">
        <v>31</v>
      </c>
      <c r="G499" s="91">
        <v>134</v>
      </c>
      <c r="H499" s="91">
        <v>3006</v>
      </c>
      <c r="I499" s="91">
        <v>416489</v>
      </c>
      <c r="J499" s="91">
        <v>49</v>
      </c>
      <c r="K499" s="91">
        <v>162</v>
      </c>
      <c r="L499" s="91">
        <v>3091</v>
      </c>
      <c r="M499" s="91">
        <v>505444</v>
      </c>
      <c r="N499" s="91">
        <v>11</v>
      </c>
      <c r="O499" s="91">
        <v>100</v>
      </c>
      <c r="P499" s="91">
        <v>3060</v>
      </c>
      <c r="Q499" s="91">
        <v>612114</v>
      </c>
      <c r="R499" s="91">
        <v>11</v>
      </c>
      <c r="S499" s="91">
        <v>232</v>
      </c>
      <c r="T499" s="91">
        <v>3070</v>
      </c>
      <c r="U499" s="91">
        <v>706140</v>
      </c>
      <c r="V499" s="91">
        <v>13</v>
      </c>
      <c r="W499" s="91">
        <v>260</v>
      </c>
      <c r="X499" s="91">
        <v>2930</v>
      </c>
      <c r="Y499" s="91">
        <v>749337</v>
      </c>
      <c r="Z499" s="91">
        <v>1</v>
      </c>
      <c r="AA499" s="91">
        <v>315</v>
      </c>
      <c r="AB499" s="91">
        <v>2840</v>
      </c>
      <c r="AC499" s="91">
        <v>894600</v>
      </c>
      <c r="AD499" s="91">
        <v>4</v>
      </c>
      <c r="AE499" s="91">
        <v>335</v>
      </c>
      <c r="AF499" s="91">
        <v>2900</v>
      </c>
      <c r="AG499" s="91">
        <v>973250</v>
      </c>
      <c r="AH499" s="91">
        <v>6</v>
      </c>
      <c r="AI499" s="91">
        <v>369</v>
      </c>
      <c r="AJ499" s="91">
        <v>2904</v>
      </c>
      <c r="AK499" s="91">
        <v>1071110</v>
      </c>
      <c r="AL499" s="91"/>
      <c r="AM499" s="91"/>
      <c r="AN499" s="91"/>
      <c r="AO499" s="91"/>
      <c r="AP499" s="91">
        <v>17</v>
      </c>
      <c r="AQ499" s="91">
        <v>562</v>
      </c>
      <c r="AR499" s="91">
        <v>3066</v>
      </c>
      <c r="AS499" s="91">
        <v>1724084</v>
      </c>
    </row>
    <row r="500" spans="1:45" ht="15" x14ac:dyDescent="0.2">
      <c r="A500" s="80">
        <v>41400</v>
      </c>
      <c r="B500" s="91">
        <v>18</v>
      </c>
      <c r="C500" s="91">
        <v>118</v>
      </c>
      <c r="D500" s="91">
        <v>2780</v>
      </c>
      <c r="E500" s="91">
        <v>331963</v>
      </c>
      <c r="F500" s="91">
        <v>16</v>
      </c>
      <c r="G500" s="91">
        <v>140</v>
      </c>
      <c r="H500" s="91">
        <v>2898</v>
      </c>
      <c r="I500" s="91">
        <v>427953</v>
      </c>
      <c r="J500" s="91">
        <v>44</v>
      </c>
      <c r="K500" s="91">
        <v>158</v>
      </c>
      <c r="L500" s="91">
        <v>2993</v>
      </c>
      <c r="M500" s="91">
        <v>468429</v>
      </c>
      <c r="N500" s="91">
        <v>12</v>
      </c>
      <c r="O500" s="91">
        <v>194</v>
      </c>
      <c r="P500" s="91">
        <v>2914</v>
      </c>
      <c r="Q500" s="91">
        <v>569517</v>
      </c>
      <c r="R500" s="91">
        <v>4</v>
      </c>
      <c r="S500" s="91">
        <v>222</v>
      </c>
      <c r="T500" s="91">
        <v>2930</v>
      </c>
      <c r="U500" s="91">
        <v>642115</v>
      </c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>
        <v>2</v>
      </c>
      <c r="AI500" s="91">
        <v>382</v>
      </c>
      <c r="AJ500" s="91">
        <v>3160</v>
      </c>
      <c r="AK500" s="91">
        <v>1206590</v>
      </c>
      <c r="AL500" s="91">
        <v>2</v>
      </c>
      <c r="AM500" s="91">
        <v>436</v>
      </c>
      <c r="AN500" s="91">
        <v>3290</v>
      </c>
      <c r="AO500" s="91">
        <v>1435980</v>
      </c>
      <c r="AP500" s="91"/>
      <c r="AQ500" s="91"/>
      <c r="AR500" s="91"/>
      <c r="AS500" s="91"/>
    </row>
    <row r="501" spans="1:45" ht="15" x14ac:dyDescent="0.2">
      <c r="A501" s="80">
        <v>41407</v>
      </c>
      <c r="B501" s="91">
        <v>4</v>
      </c>
      <c r="C501" s="91">
        <v>101</v>
      </c>
      <c r="D501" s="91">
        <v>2567</v>
      </c>
      <c r="E501" s="91">
        <v>267375</v>
      </c>
      <c r="F501" s="91">
        <v>29</v>
      </c>
      <c r="G501" s="91">
        <v>141</v>
      </c>
      <c r="H501" s="91">
        <v>2939</v>
      </c>
      <c r="I501" s="91">
        <v>428169</v>
      </c>
      <c r="J501" s="91">
        <v>38</v>
      </c>
      <c r="K501" s="91">
        <v>162</v>
      </c>
      <c r="L501" s="91">
        <v>2884</v>
      </c>
      <c r="M501" s="91">
        <v>472192</v>
      </c>
      <c r="N501" s="91">
        <v>24</v>
      </c>
      <c r="O501" s="91">
        <v>203</v>
      </c>
      <c r="P501" s="91">
        <v>3106</v>
      </c>
      <c r="Q501" s="91">
        <v>625342</v>
      </c>
      <c r="R501" s="91">
        <v>6</v>
      </c>
      <c r="S501" s="91">
        <v>228</v>
      </c>
      <c r="T501" s="91">
        <v>1790</v>
      </c>
      <c r="U501" s="91">
        <v>657583</v>
      </c>
      <c r="V501" s="91">
        <v>1</v>
      </c>
      <c r="W501" s="91">
        <v>251</v>
      </c>
      <c r="X501" s="91">
        <v>3060</v>
      </c>
      <c r="Y501" s="91">
        <v>768060</v>
      </c>
      <c r="Z501" s="91">
        <v>5</v>
      </c>
      <c r="AA501" s="91">
        <v>304</v>
      </c>
      <c r="AB501" s="91">
        <v>2943</v>
      </c>
      <c r="AC501" s="91">
        <v>900200</v>
      </c>
      <c r="AD501" s="91"/>
      <c r="AE501" s="91"/>
      <c r="AF501" s="91"/>
      <c r="AG501" s="91"/>
      <c r="AH501" s="91"/>
      <c r="AI501" s="91"/>
      <c r="AJ501" s="91"/>
      <c r="AK501" s="91"/>
      <c r="AL501" s="91">
        <v>6</v>
      </c>
      <c r="AM501" s="91">
        <v>590</v>
      </c>
      <c r="AN501" s="91">
        <v>3188</v>
      </c>
      <c r="AO501" s="91">
        <v>1882182</v>
      </c>
      <c r="AP501" s="91"/>
      <c r="AQ501" s="91"/>
      <c r="AR501" s="91"/>
      <c r="AS501" s="91"/>
    </row>
    <row r="502" spans="1:45" ht="15" x14ac:dyDescent="0.2">
      <c r="A502" s="80">
        <v>41414</v>
      </c>
      <c r="B502" s="91">
        <v>22</v>
      </c>
      <c r="C502" s="91">
        <v>118</v>
      </c>
      <c r="D502" s="91">
        <v>2866</v>
      </c>
      <c r="E502" s="91">
        <v>355205</v>
      </c>
      <c r="F502" s="91">
        <v>6</v>
      </c>
      <c r="G502" s="91">
        <v>146</v>
      </c>
      <c r="H502" s="91">
        <v>2877</v>
      </c>
      <c r="I502" s="91">
        <v>421317</v>
      </c>
      <c r="J502" s="91">
        <v>35</v>
      </c>
      <c r="K502" s="91">
        <v>164</v>
      </c>
      <c r="L502" s="91">
        <v>2881</v>
      </c>
      <c r="M502" s="91">
        <v>469777</v>
      </c>
      <c r="N502" s="91">
        <v>24</v>
      </c>
      <c r="O502" s="91">
        <v>197</v>
      </c>
      <c r="P502" s="91">
        <v>2815</v>
      </c>
      <c r="Q502" s="91">
        <v>567827</v>
      </c>
      <c r="R502" s="91">
        <v>6</v>
      </c>
      <c r="S502" s="91">
        <v>235</v>
      </c>
      <c r="T502" s="91">
        <v>2922</v>
      </c>
      <c r="U502" s="91">
        <v>686983</v>
      </c>
      <c r="V502" s="91">
        <v>1</v>
      </c>
      <c r="W502" s="91">
        <v>269</v>
      </c>
      <c r="X502" s="91">
        <v>2620</v>
      </c>
      <c r="Y502" s="91">
        <v>704780</v>
      </c>
      <c r="Z502" s="91">
        <v>1</v>
      </c>
      <c r="AA502" s="91">
        <v>313</v>
      </c>
      <c r="AB502" s="91">
        <v>2920</v>
      </c>
      <c r="AC502" s="91">
        <v>913960</v>
      </c>
      <c r="AD502" s="91">
        <v>1</v>
      </c>
      <c r="AE502" s="91">
        <v>322</v>
      </c>
      <c r="AF502" s="91">
        <v>2880</v>
      </c>
      <c r="AG502" s="91">
        <v>927360</v>
      </c>
      <c r="AH502" s="91">
        <v>1</v>
      </c>
      <c r="AI502" s="91">
        <v>370</v>
      </c>
      <c r="AJ502" s="91">
        <v>3020</v>
      </c>
      <c r="AK502" s="91">
        <v>1117400</v>
      </c>
      <c r="AL502" s="91">
        <v>9</v>
      </c>
      <c r="AM502" s="91">
        <v>590</v>
      </c>
      <c r="AN502" s="91">
        <v>3082</v>
      </c>
      <c r="AO502" s="91">
        <v>1818153</v>
      </c>
      <c r="AP502" s="91"/>
      <c r="AQ502" s="91"/>
      <c r="AR502" s="91"/>
      <c r="AS502" s="91"/>
    </row>
    <row r="503" spans="1:45" ht="15" x14ac:dyDescent="0.2">
      <c r="A503" s="80">
        <v>41421</v>
      </c>
      <c r="B503" s="91">
        <v>18</v>
      </c>
      <c r="C503" s="91">
        <v>115</v>
      </c>
      <c r="D503" s="91">
        <v>2985</v>
      </c>
      <c r="E503" s="91">
        <v>348552</v>
      </c>
      <c r="F503" s="91">
        <v>35</v>
      </c>
      <c r="G503" s="91">
        <v>141</v>
      </c>
      <c r="H503" s="91">
        <v>3088</v>
      </c>
      <c r="I503" s="91">
        <v>440961</v>
      </c>
      <c r="J503" s="91">
        <v>42</v>
      </c>
      <c r="K503" s="91">
        <v>163</v>
      </c>
      <c r="L503" s="91">
        <v>2926</v>
      </c>
      <c r="M503" s="91">
        <v>490265</v>
      </c>
      <c r="N503" s="91">
        <v>23</v>
      </c>
      <c r="O503" s="91">
        <v>204</v>
      </c>
      <c r="P503" s="91">
        <v>2991</v>
      </c>
      <c r="Q503" s="91">
        <v>621907</v>
      </c>
      <c r="R503" s="91">
        <v>11</v>
      </c>
      <c r="S503" s="91">
        <v>237</v>
      </c>
      <c r="T503" s="91">
        <v>3105</v>
      </c>
      <c r="U503" s="91">
        <v>731296</v>
      </c>
      <c r="V503" s="91"/>
      <c r="W503" s="91"/>
      <c r="X503" s="91"/>
      <c r="Y503" s="91"/>
      <c r="Z503" s="91"/>
      <c r="AA503" s="91"/>
      <c r="AB503" s="91"/>
      <c r="AC503" s="91"/>
      <c r="AD503" s="91">
        <v>1</v>
      </c>
      <c r="AE503" s="91">
        <v>340</v>
      </c>
      <c r="AF503" s="91">
        <v>2820</v>
      </c>
      <c r="AG503" s="91">
        <v>958800</v>
      </c>
      <c r="AH503" s="91">
        <v>1</v>
      </c>
      <c r="AI503" s="91">
        <v>365</v>
      </c>
      <c r="AJ503" s="91">
        <v>2880</v>
      </c>
      <c r="AK503" s="91">
        <v>1051200</v>
      </c>
      <c r="AL503" s="91">
        <v>5</v>
      </c>
      <c r="AM503" s="91">
        <v>519</v>
      </c>
      <c r="AN503" s="91">
        <v>3024</v>
      </c>
      <c r="AO503" s="91">
        <v>1566508</v>
      </c>
      <c r="AP503" s="91"/>
      <c r="AQ503" s="91"/>
      <c r="AR503" s="91"/>
      <c r="AS503" s="91"/>
    </row>
    <row r="504" spans="1:4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5" x14ac:dyDescent="0.2">
      <c r="A505" s="80">
        <v>41429</v>
      </c>
      <c r="B505" s="85">
        <v>36</v>
      </c>
      <c r="C505" s="85">
        <v>118</v>
      </c>
      <c r="D505" s="85">
        <v>3144</v>
      </c>
      <c r="E505" s="85">
        <v>370386</v>
      </c>
      <c r="F505" s="85">
        <v>71</v>
      </c>
      <c r="G505" s="85">
        <v>142</v>
      </c>
      <c r="H505" s="85">
        <v>3294</v>
      </c>
      <c r="I505" s="85">
        <v>465990</v>
      </c>
      <c r="J505" s="85">
        <v>69</v>
      </c>
      <c r="K505" s="85">
        <v>168</v>
      </c>
      <c r="L505" s="85">
        <v>3262</v>
      </c>
      <c r="M505" s="85">
        <v>543657</v>
      </c>
      <c r="N505" s="85">
        <v>51</v>
      </c>
      <c r="O505" s="85">
        <v>201</v>
      </c>
      <c r="P505" s="85">
        <v>3200</v>
      </c>
      <c r="Q505" s="85">
        <v>645831</v>
      </c>
      <c r="R505" s="85">
        <v>8</v>
      </c>
      <c r="S505" s="85">
        <v>243</v>
      </c>
      <c r="T505" s="85">
        <v>3240</v>
      </c>
      <c r="U505" s="85">
        <v>786915</v>
      </c>
      <c r="V505" s="85">
        <v>13</v>
      </c>
      <c r="W505" s="85">
        <v>270</v>
      </c>
      <c r="X505" s="85">
        <v>3120</v>
      </c>
      <c r="Y505" s="85">
        <v>841920</v>
      </c>
      <c r="Z505" s="85">
        <v>1</v>
      </c>
      <c r="AA505" s="85">
        <v>303</v>
      </c>
      <c r="AB505" s="85">
        <v>3060</v>
      </c>
      <c r="AC505" s="85">
        <v>927180</v>
      </c>
      <c r="AD505" s="85"/>
      <c r="AE505" s="85"/>
      <c r="AF505" s="85"/>
      <c r="AG505" s="85"/>
      <c r="AH505" s="85">
        <v>1</v>
      </c>
      <c r="AI505" s="85">
        <v>397</v>
      </c>
      <c r="AJ505" s="85">
        <v>3220</v>
      </c>
      <c r="AK505" s="85">
        <v>1278340</v>
      </c>
      <c r="AL505" s="85"/>
      <c r="AM505" s="85"/>
      <c r="AN505" s="85"/>
      <c r="AO505" s="85"/>
      <c r="AP505" s="85">
        <v>4</v>
      </c>
      <c r="AQ505" s="85">
        <v>589</v>
      </c>
      <c r="AR505" s="85">
        <v>3205</v>
      </c>
      <c r="AS505" s="85">
        <v>1887820</v>
      </c>
    </row>
    <row r="506" spans="1:45" ht="15" x14ac:dyDescent="0.2">
      <c r="A506" s="80">
        <v>41436</v>
      </c>
      <c r="B506" s="85">
        <v>15</v>
      </c>
      <c r="C506" s="85">
        <v>113</v>
      </c>
      <c r="D506" s="85">
        <v>3260</v>
      </c>
      <c r="E506" s="85">
        <v>374293</v>
      </c>
      <c r="F506" s="85">
        <v>35</v>
      </c>
      <c r="G506" s="85">
        <v>141</v>
      </c>
      <c r="H506" s="85">
        <v>3206</v>
      </c>
      <c r="I506" s="85">
        <v>461154</v>
      </c>
      <c r="J506" s="85">
        <v>88</v>
      </c>
      <c r="K506" s="85">
        <v>162</v>
      </c>
      <c r="L506" s="85">
        <v>3163</v>
      </c>
      <c r="M506" s="85">
        <v>517599</v>
      </c>
      <c r="N506" s="85">
        <v>62</v>
      </c>
      <c r="O506" s="85">
        <v>202</v>
      </c>
      <c r="P506" s="85">
        <v>3141</v>
      </c>
      <c r="Q506" s="85">
        <v>629899</v>
      </c>
      <c r="R506" s="85">
        <v>15</v>
      </c>
      <c r="S506" s="85">
        <v>232</v>
      </c>
      <c r="T506" s="85">
        <v>3030</v>
      </c>
      <c r="U506" s="85">
        <v>698605</v>
      </c>
      <c r="V506" s="85">
        <v>28</v>
      </c>
      <c r="W506" s="85">
        <v>272</v>
      </c>
      <c r="X506" s="85">
        <v>3087</v>
      </c>
      <c r="Y506" s="85">
        <v>839114</v>
      </c>
      <c r="Z506" s="85">
        <v>2</v>
      </c>
      <c r="AA506" s="85">
        <v>298</v>
      </c>
      <c r="AB506" s="85">
        <v>2860</v>
      </c>
      <c r="AC506" s="85">
        <v>853660</v>
      </c>
      <c r="AD506" s="85"/>
      <c r="AE506" s="85"/>
      <c r="AF506" s="85"/>
      <c r="AG506" s="85"/>
      <c r="AH506" s="85">
        <v>3</v>
      </c>
      <c r="AI506" s="85">
        <v>365</v>
      </c>
      <c r="AJ506" s="85">
        <v>2887</v>
      </c>
      <c r="AK506" s="85">
        <v>1052687</v>
      </c>
      <c r="AL506" s="85"/>
      <c r="AM506" s="85"/>
      <c r="AN506" s="85"/>
      <c r="AO506" s="85"/>
      <c r="AP506" s="85">
        <v>15</v>
      </c>
      <c r="AQ506" s="85">
        <v>547</v>
      </c>
      <c r="AR506" s="85">
        <v>3099</v>
      </c>
      <c r="AS506" s="85">
        <v>1697316</v>
      </c>
    </row>
    <row r="507" spans="1:45" ht="15" x14ac:dyDescent="0.2">
      <c r="A507" s="80">
        <v>41443</v>
      </c>
      <c r="B507" s="85">
        <v>12</v>
      </c>
      <c r="C507" s="85">
        <v>115</v>
      </c>
      <c r="D507" s="85">
        <v>3420</v>
      </c>
      <c r="E507" s="85">
        <v>390079</v>
      </c>
      <c r="F507" s="85">
        <v>15</v>
      </c>
      <c r="G507" s="85">
        <v>144</v>
      </c>
      <c r="H507" s="85">
        <v>3212</v>
      </c>
      <c r="I507" s="85">
        <v>463040</v>
      </c>
      <c r="J507" s="85">
        <v>75</v>
      </c>
      <c r="K507" s="85">
        <v>163</v>
      </c>
      <c r="L507" s="85">
        <v>3185</v>
      </c>
      <c r="M507" s="85">
        <v>521541</v>
      </c>
      <c r="N507" s="85">
        <v>84</v>
      </c>
      <c r="O507" s="85">
        <v>197</v>
      </c>
      <c r="P507" s="85">
        <v>3102</v>
      </c>
      <c r="Q507" s="85">
        <v>614618</v>
      </c>
      <c r="R507" s="85">
        <v>6</v>
      </c>
      <c r="S507" s="85">
        <v>232</v>
      </c>
      <c r="T507" s="85">
        <v>3060</v>
      </c>
      <c r="U507" s="85">
        <v>714837</v>
      </c>
      <c r="V507" s="85">
        <v>22</v>
      </c>
      <c r="W507" s="85">
        <v>265</v>
      </c>
      <c r="X507" s="85">
        <v>2953</v>
      </c>
      <c r="Y507" s="85">
        <v>792124</v>
      </c>
      <c r="Z507" s="85">
        <v>6</v>
      </c>
      <c r="AA507" s="85">
        <v>298</v>
      </c>
      <c r="AB507" s="85">
        <v>2920</v>
      </c>
      <c r="AC507" s="85">
        <v>869650</v>
      </c>
      <c r="AD507" s="85"/>
      <c r="AE507" s="85"/>
      <c r="AF507" s="85"/>
      <c r="AG507" s="85"/>
      <c r="AH507" s="85">
        <v>4</v>
      </c>
      <c r="AI507" s="85">
        <v>382</v>
      </c>
      <c r="AJ507" s="85">
        <v>2945</v>
      </c>
      <c r="AK507" s="85">
        <v>1123885</v>
      </c>
      <c r="AL507" s="85">
        <v>1</v>
      </c>
      <c r="AM507" s="85">
        <v>470</v>
      </c>
      <c r="AN507" s="85">
        <v>2980</v>
      </c>
      <c r="AO507" s="85">
        <v>1400600</v>
      </c>
      <c r="AP507" s="85">
        <v>11</v>
      </c>
      <c r="AQ507" s="85">
        <v>552</v>
      </c>
      <c r="AR507" s="85">
        <v>3122</v>
      </c>
      <c r="AS507" s="85">
        <v>1726764</v>
      </c>
    </row>
    <row r="508" spans="1:45" ht="15" x14ac:dyDescent="0.2">
      <c r="A508" s="80">
        <v>41450</v>
      </c>
      <c r="B508" s="85">
        <v>8</v>
      </c>
      <c r="C508" s="85">
        <v>112</v>
      </c>
      <c r="D508" s="85">
        <v>3550</v>
      </c>
      <c r="E508" s="85">
        <v>393044</v>
      </c>
      <c r="F508" s="85">
        <v>13</v>
      </c>
      <c r="G508" s="85">
        <v>137</v>
      </c>
      <c r="H508" s="85">
        <v>3100</v>
      </c>
      <c r="I508" s="85">
        <v>401438</v>
      </c>
      <c r="J508" s="85">
        <v>40</v>
      </c>
      <c r="K508" s="85">
        <v>164</v>
      </c>
      <c r="L508" s="85">
        <v>3315</v>
      </c>
      <c r="M508" s="85">
        <v>545425</v>
      </c>
      <c r="N508" s="85">
        <v>96</v>
      </c>
      <c r="O508" s="85">
        <v>193</v>
      </c>
      <c r="P508" s="85">
        <v>3178</v>
      </c>
      <c r="Q508" s="85">
        <v>631405</v>
      </c>
      <c r="R508" s="85">
        <v>20</v>
      </c>
      <c r="S508" s="85">
        <v>238</v>
      </c>
      <c r="T508" s="85">
        <v>3105</v>
      </c>
      <c r="U508" s="85">
        <v>747910</v>
      </c>
      <c r="V508" s="85"/>
      <c r="W508" s="85"/>
      <c r="X508" s="85"/>
      <c r="Y508" s="85"/>
      <c r="Z508" s="85">
        <v>12</v>
      </c>
      <c r="AA508" s="85">
        <v>290</v>
      </c>
      <c r="AB508" s="85">
        <v>2886</v>
      </c>
      <c r="AC508" s="85">
        <v>842345</v>
      </c>
      <c r="AD508" s="85"/>
      <c r="AE508" s="85"/>
      <c r="AF508" s="85"/>
      <c r="AG508" s="85"/>
      <c r="AH508" s="85">
        <v>1</v>
      </c>
      <c r="AI508" s="85">
        <v>376</v>
      </c>
      <c r="AJ508" s="85">
        <v>2900</v>
      </c>
      <c r="AK508" s="85">
        <v>1090400</v>
      </c>
      <c r="AL508" s="85"/>
      <c r="AM508" s="85"/>
      <c r="AN508" s="85"/>
      <c r="AO508" s="85"/>
      <c r="AP508" s="85">
        <v>13</v>
      </c>
      <c r="AQ508" s="85">
        <v>553</v>
      </c>
      <c r="AR508" s="85">
        <v>3103</v>
      </c>
      <c r="AS508" s="85">
        <v>1717274</v>
      </c>
    </row>
    <row r="509" spans="1:45" ht="15" x14ac:dyDescent="0.2">
      <c r="A509" s="80">
        <v>41428</v>
      </c>
      <c r="B509" s="85">
        <v>19</v>
      </c>
      <c r="C509" s="85">
        <v>123</v>
      </c>
      <c r="D509" s="85">
        <v>3073</v>
      </c>
      <c r="E509" s="85">
        <v>374593</v>
      </c>
      <c r="F509" s="85">
        <v>9</v>
      </c>
      <c r="G509" s="85">
        <v>137</v>
      </c>
      <c r="H509" s="85">
        <v>2816</v>
      </c>
      <c r="I509" s="85">
        <v>385662</v>
      </c>
      <c r="J509" s="85">
        <v>74</v>
      </c>
      <c r="K509" s="85">
        <v>163</v>
      </c>
      <c r="L509" s="85">
        <v>3096</v>
      </c>
      <c r="M509" s="85">
        <v>509809</v>
      </c>
      <c r="N509" s="85">
        <v>35</v>
      </c>
      <c r="O509" s="85">
        <v>197</v>
      </c>
      <c r="P509" s="85">
        <v>2998</v>
      </c>
      <c r="Q509" s="85">
        <v>600649</v>
      </c>
      <c r="R509" s="85">
        <v>3</v>
      </c>
      <c r="S509" s="85">
        <v>243</v>
      </c>
      <c r="T509" s="85">
        <v>3020</v>
      </c>
      <c r="U509" s="85">
        <v>732853</v>
      </c>
      <c r="V509" s="85">
        <v>26</v>
      </c>
      <c r="W509" s="85">
        <v>252</v>
      </c>
      <c r="X509" s="85">
        <v>3033</v>
      </c>
      <c r="Y509" s="85">
        <v>779473</v>
      </c>
      <c r="Z509" s="85">
        <v>4</v>
      </c>
      <c r="AA509" s="85">
        <v>303</v>
      </c>
      <c r="AB509" s="85">
        <v>3145</v>
      </c>
      <c r="AC509" s="85">
        <v>953948</v>
      </c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>
        <v>5</v>
      </c>
      <c r="AQ509" s="85">
        <v>592</v>
      </c>
      <c r="AR509" s="85">
        <v>3100</v>
      </c>
      <c r="AS509" s="85">
        <v>1839976</v>
      </c>
    </row>
    <row r="510" spans="1:45" ht="15" x14ac:dyDescent="0.2">
      <c r="A510" s="80">
        <v>41435</v>
      </c>
      <c r="B510" s="85">
        <v>6</v>
      </c>
      <c r="C510" s="85">
        <v>125</v>
      </c>
      <c r="D510" s="85">
        <v>3420</v>
      </c>
      <c r="E510" s="85">
        <v>427500</v>
      </c>
      <c r="F510" s="85">
        <v>2</v>
      </c>
      <c r="G510" s="85">
        <v>140</v>
      </c>
      <c r="H510" s="85">
        <v>3510</v>
      </c>
      <c r="I510" s="85">
        <v>493650</v>
      </c>
      <c r="J510" s="85">
        <v>9</v>
      </c>
      <c r="K510" s="85">
        <v>155</v>
      </c>
      <c r="L510" s="85">
        <v>3292</v>
      </c>
      <c r="M510" s="85">
        <v>500167</v>
      </c>
      <c r="N510" s="85">
        <v>56</v>
      </c>
      <c r="O510" s="85">
        <v>193</v>
      </c>
      <c r="P510" s="85">
        <v>3224</v>
      </c>
      <c r="Q510" s="85">
        <v>634191</v>
      </c>
      <c r="R510" s="85">
        <v>4</v>
      </c>
      <c r="S510" s="85">
        <v>229</v>
      </c>
      <c r="T510" s="85">
        <v>3150</v>
      </c>
      <c r="U510" s="85">
        <v>722495</v>
      </c>
      <c r="V510" s="85">
        <v>2</v>
      </c>
      <c r="W510" s="85">
        <v>272</v>
      </c>
      <c r="X510" s="85">
        <v>2850</v>
      </c>
      <c r="Y510" s="85">
        <v>773950</v>
      </c>
      <c r="Z510" s="85">
        <v>22</v>
      </c>
      <c r="AA510" s="85">
        <v>294</v>
      </c>
      <c r="AB510" s="85">
        <v>3062</v>
      </c>
      <c r="AC510" s="85">
        <v>923149</v>
      </c>
      <c r="AD510" s="85">
        <v>2</v>
      </c>
      <c r="AE510" s="85">
        <v>322</v>
      </c>
      <c r="AF510" s="85">
        <v>2740</v>
      </c>
      <c r="AG510" s="85">
        <v>883530</v>
      </c>
      <c r="AH510" s="85">
        <v>1</v>
      </c>
      <c r="AI510" s="85">
        <v>392</v>
      </c>
      <c r="AJ510" s="85">
        <v>3000</v>
      </c>
      <c r="AK510" s="85">
        <v>1176000</v>
      </c>
      <c r="AL510" s="85"/>
      <c r="AM510" s="85"/>
      <c r="AN510" s="85"/>
      <c r="AO510" s="85"/>
      <c r="AP510" s="85">
        <v>15</v>
      </c>
      <c r="AQ510" s="85">
        <v>539</v>
      </c>
      <c r="AR510" s="85">
        <v>3454</v>
      </c>
      <c r="AS510" s="85">
        <v>1832705</v>
      </c>
    </row>
    <row r="511" spans="1:45" ht="15" x14ac:dyDescent="0.2">
      <c r="A511" s="80">
        <v>41442</v>
      </c>
      <c r="B511" s="85">
        <v>14</v>
      </c>
      <c r="C511" s="85">
        <v>118</v>
      </c>
      <c r="D511" s="85">
        <v>3260</v>
      </c>
      <c r="E511" s="85">
        <v>382679</v>
      </c>
      <c r="F511" s="85">
        <v>22</v>
      </c>
      <c r="G511" s="85">
        <v>142</v>
      </c>
      <c r="H511" s="85">
        <v>3130</v>
      </c>
      <c r="I511" s="85">
        <v>451268</v>
      </c>
      <c r="J511" s="85">
        <v>35</v>
      </c>
      <c r="K511" s="85">
        <v>160</v>
      </c>
      <c r="L511" s="85">
        <v>3094</v>
      </c>
      <c r="M511" s="85">
        <v>498643</v>
      </c>
      <c r="N511" s="85">
        <v>44</v>
      </c>
      <c r="O511" s="85">
        <v>188</v>
      </c>
      <c r="P511" s="85">
        <v>3153</v>
      </c>
      <c r="Q511" s="85">
        <v>601946</v>
      </c>
      <c r="R511" s="85">
        <v>40</v>
      </c>
      <c r="S511" s="85">
        <v>225</v>
      </c>
      <c r="T511" s="85">
        <v>3088</v>
      </c>
      <c r="U511" s="85">
        <v>715252</v>
      </c>
      <c r="V511" s="85">
        <v>7</v>
      </c>
      <c r="W511" s="85">
        <v>268</v>
      </c>
      <c r="X511" s="85">
        <v>2975</v>
      </c>
      <c r="Y511" s="85">
        <v>803336</v>
      </c>
      <c r="Z511" s="85"/>
      <c r="AA511" s="85"/>
      <c r="AB511" s="85"/>
      <c r="AC511" s="85"/>
      <c r="AD511" s="85"/>
      <c r="AE511" s="85"/>
      <c r="AF511" s="85"/>
      <c r="AG511" s="85"/>
      <c r="AH511" s="85">
        <v>1</v>
      </c>
      <c r="AI511" s="85">
        <v>379</v>
      </c>
      <c r="AJ511" s="85">
        <v>3100</v>
      </c>
      <c r="AK511" s="85">
        <v>1174900</v>
      </c>
      <c r="AL511" s="85"/>
      <c r="AM511" s="85"/>
      <c r="AN511" s="85"/>
      <c r="AO511" s="85"/>
      <c r="AP511" s="85">
        <v>8</v>
      </c>
      <c r="AQ511" s="85">
        <v>555</v>
      </c>
      <c r="AR511" s="85">
        <v>3008</v>
      </c>
      <c r="AS511" s="85">
        <v>1668718</v>
      </c>
    </row>
    <row r="512" spans="1:45" ht="15" x14ac:dyDescent="0.2">
      <c r="A512" s="80">
        <v>41449</v>
      </c>
      <c r="B512" s="85">
        <v>25</v>
      </c>
      <c r="C512" s="85">
        <v>109</v>
      </c>
      <c r="D512" s="85">
        <v>3234</v>
      </c>
      <c r="E512" s="85">
        <v>350640</v>
      </c>
      <c r="F512" s="85">
        <v>16</v>
      </c>
      <c r="G512" s="85">
        <v>144</v>
      </c>
      <c r="H512" s="85">
        <v>3110</v>
      </c>
      <c r="I512" s="85">
        <v>443448</v>
      </c>
      <c r="J512" s="85">
        <v>49</v>
      </c>
      <c r="K512" s="85">
        <v>166</v>
      </c>
      <c r="L512" s="85">
        <v>3189</v>
      </c>
      <c r="M512" s="85">
        <v>531184</v>
      </c>
      <c r="N512" s="85">
        <v>41</v>
      </c>
      <c r="O512" s="85">
        <v>191</v>
      </c>
      <c r="P512" s="85">
        <v>3128</v>
      </c>
      <c r="Q512" s="85">
        <v>531184</v>
      </c>
      <c r="R512" s="85">
        <v>16</v>
      </c>
      <c r="S512" s="85">
        <v>234</v>
      </c>
      <c r="T512" s="85">
        <v>3115</v>
      </c>
      <c r="U512" s="85">
        <v>740282</v>
      </c>
      <c r="V512" s="85">
        <v>9</v>
      </c>
      <c r="W512" s="85">
        <v>261</v>
      </c>
      <c r="X512" s="85">
        <v>3153</v>
      </c>
      <c r="Y512" s="85">
        <v>817731</v>
      </c>
      <c r="Z512" s="85">
        <v>1</v>
      </c>
      <c r="AA512" s="85">
        <v>295</v>
      </c>
      <c r="AB512" s="85">
        <v>2940</v>
      </c>
      <c r="AC512" s="85">
        <v>867300</v>
      </c>
      <c r="AD512" s="85">
        <v>1</v>
      </c>
      <c r="AE512" s="85">
        <v>333</v>
      </c>
      <c r="AF512" s="85">
        <v>2820</v>
      </c>
      <c r="AG512" s="85">
        <v>939060</v>
      </c>
      <c r="AH512" s="85">
        <v>3</v>
      </c>
      <c r="AI512" s="85">
        <v>381</v>
      </c>
      <c r="AJ512" s="85">
        <v>3100</v>
      </c>
      <c r="AK512" s="85">
        <v>1181100</v>
      </c>
      <c r="AL512" s="85"/>
      <c r="AM512" s="85"/>
      <c r="AN512" s="85"/>
      <c r="AO512" s="85"/>
      <c r="AP512" s="85">
        <v>23</v>
      </c>
      <c r="AQ512" s="85">
        <v>532</v>
      </c>
      <c r="AR512" s="85">
        <v>3180</v>
      </c>
      <c r="AS512" s="85">
        <v>1679037</v>
      </c>
    </row>
    <row r="513" spans="1:4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5" x14ac:dyDescent="0.2">
      <c r="A514" s="83">
        <v>41457</v>
      </c>
      <c r="B514" s="91">
        <v>8</v>
      </c>
      <c r="C514" s="91">
        <v>112</v>
      </c>
      <c r="D514" s="91">
        <v>3550</v>
      </c>
      <c r="E514" s="91">
        <v>400681</v>
      </c>
      <c r="F514" s="91">
        <v>26</v>
      </c>
      <c r="G514" s="91">
        <v>135</v>
      </c>
      <c r="H514" s="91">
        <v>3364</v>
      </c>
      <c r="I514" s="91">
        <v>457287</v>
      </c>
      <c r="J514" s="91">
        <v>73</v>
      </c>
      <c r="K514" s="91">
        <v>165</v>
      </c>
      <c r="L514" s="91">
        <v>3246</v>
      </c>
      <c r="M514" s="91">
        <v>541708</v>
      </c>
      <c r="N514" s="91">
        <v>40</v>
      </c>
      <c r="O514" s="91">
        <v>206</v>
      </c>
      <c r="P514" s="91">
        <v>3261</v>
      </c>
      <c r="Q514" s="91">
        <v>667830</v>
      </c>
      <c r="R514" s="91">
        <v>1</v>
      </c>
      <c r="S514" s="91">
        <v>230</v>
      </c>
      <c r="T514" s="91">
        <v>3000</v>
      </c>
      <c r="U514" s="91">
        <v>690000</v>
      </c>
      <c r="V514" s="91"/>
      <c r="W514" s="91"/>
      <c r="X514" s="91"/>
      <c r="Y514" s="91"/>
      <c r="Z514" s="91">
        <v>5</v>
      </c>
      <c r="AA514" s="91">
        <v>309</v>
      </c>
      <c r="AB514" s="91">
        <v>2910</v>
      </c>
      <c r="AC514" s="91">
        <v>903136</v>
      </c>
      <c r="AD514" s="91"/>
      <c r="AE514" s="91"/>
      <c r="AF514" s="91"/>
      <c r="AG514" s="91"/>
      <c r="AH514" s="91">
        <v>4</v>
      </c>
      <c r="AI514" s="91">
        <v>380</v>
      </c>
      <c r="AJ514" s="91">
        <v>2910</v>
      </c>
      <c r="AK514" s="91">
        <v>1105240</v>
      </c>
      <c r="AL514" s="91">
        <v>1</v>
      </c>
      <c r="AM514" s="91">
        <v>405</v>
      </c>
      <c r="AN514" s="91">
        <v>3020</v>
      </c>
      <c r="AO514" s="91">
        <v>1223100</v>
      </c>
      <c r="AP514" s="91">
        <v>19</v>
      </c>
      <c r="AQ514" s="91">
        <v>544</v>
      </c>
      <c r="AR514" s="91">
        <v>2963</v>
      </c>
      <c r="AS514" s="91">
        <v>1611163</v>
      </c>
    </row>
    <row r="515" spans="1:45" ht="15" x14ac:dyDescent="0.2">
      <c r="A515" s="83">
        <v>41464</v>
      </c>
      <c r="B515" s="91">
        <v>41</v>
      </c>
      <c r="C515" s="91">
        <v>118</v>
      </c>
      <c r="D515" s="91">
        <v>3442</v>
      </c>
      <c r="E515" s="91">
        <v>403396</v>
      </c>
      <c r="F515" s="91">
        <v>36</v>
      </c>
      <c r="G515" s="91">
        <v>142</v>
      </c>
      <c r="H515" s="91">
        <v>3340</v>
      </c>
      <c r="I515" s="91">
        <v>472603</v>
      </c>
      <c r="J515" s="91">
        <v>83</v>
      </c>
      <c r="K515" s="91">
        <v>161</v>
      </c>
      <c r="L515" s="91">
        <v>3228</v>
      </c>
      <c r="M515" s="91">
        <v>518280</v>
      </c>
      <c r="N515" s="91">
        <v>38</v>
      </c>
      <c r="O515" s="91">
        <v>204</v>
      </c>
      <c r="P515" s="91">
        <v>3161</v>
      </c>
      <c r="Q515" s="91">
        <v>648555</v>
      </c>
      <c r="R515" s="91">
        <v>2</v>
      </c>
      <c r="S515" s="91">
        <v>234</v>
      </c>
      <c r="T515" s="91">
        <v>3010</v>
      </c>
      <c r="U515" s="91">
        <v>704230</v>
      </c>
      <c r="V515" s="91">
        <v>30</v>
      </c>
      <c r="W515" s="91">
        <v>259</v>
      </c>
      <c r="X515" s="91">
        <v>2931</v>
      </c>
      <c r="Y515" s="91">
        <v>767009</v>
      </c>
      <c r="Z515" s="91">
        <v>13</v>
      </c>
      <c r="AA515" s="91">
        <v>299</v>
      </c>
      <c r="AB515" s="91">
        <v>2880</v>
      </c>
      <c r="AC515" s="91">
        <v>862262</v>
      </c>
      <c r="AD515" s="91"/>
      <c r="AE515" s="91"/>
      <c r="AF515" s="91"/>
      <c r="AG515" s="91"/>
      <c r="AH515" s="91"/>
      <c r="AI515" s="91"/>
      <c r="AJ515" s="91"/>
      <c r="AK515" s="91"/>
      <c r="AL515" s="91">
        <v>1</v>
      </c>
      <c r="AM515" s="91">
        <v>428</v>
      </c>
      <c r="AN515" s="91">
        <v>2800</v>
      </c>
      <c r="AO515" s="91">
        <v>1198400</v>
      </c>
      <c r="AP515" s="91">
        <v>14</v>
      </c>
      <c r="AQ515" s="91">
        <v>586</v>
      </c>
      <c r="AR515" s="91">
        <v>2969</v>
      </c>
      <c r="AS515" s="91">
        <v>1746540</v>
      </c>
    </row>
    <row r="516" spans="1:45" ht="15" x14ac:dyDescent="0.2">
      <c r="A516" s="83">
        <v>41471</v>
      </c>
      <c r="B516" s="91">
        <v>13</v>
      </c>
      <c r="C516" s="91">
        <v>108</v>
      </c>
      <c r="D516" s="91">
        <v>3350</v>
      </c>
      <c r="E516" s="91">
        <v>368431</v>
      </c>
      <c r="F516" s="91">
        <v>19</v>
      </c>
      <c r="G516" s="91">
        <v>142</v>
      </c>
      <c r="H516" s="91">
        <v>3308</v>
      </c>
      <c r="I516" s="91">
        <v>471847</v>
      </c>
      <c r="J516" s="91">
        <v>18</v>
      </c>
      <c r="K516" s="91">
        <v>166</v>
      </c>
      <c r="L516" s="91">
        <v>3240</v>
      </c>
      <c r="M516" s="91">
        <v>538056</v>
      </c>
      <c r="N516" s="91">
        <v>13</v>
      </c>
      <c r="O516" s="91">
        <v>196</v>
      </c>
      <c r="P516" s="91">
        <v>3084</v>
      </c>
      <c r="Q516" s="91">
        <v>602482</v>
      </c>
      <c r="R516" s="91">
        <v>1</v>
      </c>
      <c r="S516" s="91">
        <v>248</v>
      </c>
      <c r="T516" s="91">
        <v>3000</v>
      </c>
      <c r="U516" s="91">
        <v>744000</v>
      </c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85"/>
      <c r="AI516" s="85"/>
      <c r="AJ516" s="85"/>
      <c r="AK516" s="85"/>
      <c r="AL516" s="85">
        <v>8</v>
      </c>
      <c r="AM516" s="91">
        <v>592</v>
      </c>
      <c r="AN516" s="91">
        <v>2878</v>
      </c>
      <c r="AO516" s="85">
        <v>1707075</v>
      </c>
      <c r="AP516" s="91"/>
      <c r="AQ516" s="91"/>
      <c r="AR516" s="91"/>
      <c r="AS516" s="91"/>
    </row>
    <row r="517" spans="1:45" ht="15" x14ac:dyDescent="0.2">
      <c r="A517" s="83">
        <v>41478</v>
      </c>
      <c r="B517" s="91">
        <v>28</v>
      </c>
      <c r="C517" s="91">
        <v>109</v>
      </c>
      <c r="D517" s="91">
        <v>3581</v>
      </c>
      <c r="E517" s="91">
        <v>395264</v>
      </c>
      <c r="F517" s="91">
        <v>46</v>
      </c>
      <c r="G517" s="91">
        <v>142</v>
      </c>
      <c r="H517" s="91">
        <v>3355</v>
      </c>
      <c r="I517" s="91">
        <v>471535</v>
      </c>
      <c r="J517" s="91">
        <v>56</v>
      </c>
      <c r="K517" s="91">
        <v>163</v>
      </c>
      <c r="L517" s="91">
        <v>3255</v>
      </c>
      <c r="M517" s="91">
        <v>552852</v>
      </c>
      <c r="N517" s="91">
        <v>45</v>
      </c>
      <c r="O517" s="91">
        <v>194</v>
      </c>
      <c r="P517" s="91">
        <v>3120</v>
      </c>
      <c r="Q517" s="91">
        <v>624976</v>
      </c>
      <c r="R517" s="91">
        <v>36</v>
      </c>
      <c r="S517" s="91">
        <v>230</v>
      </c>
      <c r="T517" s="91">
        <v>3120</v>
      </c>
      <c r="U517" s="91">
        <v>747343</v>
      </c>
      <c r="V517" s="91">
        <v>13</v>
      </c>
      <c r="W517" s="91">
        <v>258</v>
      </c>
      <c r="X517" s="91">
        <v>2910</v>
      </c>
      <c r="Y517" s="91">
        <v>789285</v>
      </c>
      <c r="Z517" s="91">
        <v>4</v>
      </c>
      <c r="AA517" s="91">
        <v>290</v>
      </c>
      <c r="AB517" s="91">
        <v>2740</v>
      </c>
      <c r="AC517" s="91">
        <v>776790</v>
      </c>
      <c r="AD517" s="91"/>
      <c r="AE517" s="91"/>
      <c r="AF517" s="91"/>
      <c r="AG517" s="91"/>
      <c r="AH517" s="91">
        <v>3</v>
      </c>
      <c r="AI517" s="91">
        <v>375</v>
      </c>
      <c r="AJ517" s="91">
        <v>2767</v>
      </c>
      <c r="AK517" s="91">
        <v>1038093</v>
      </c>
      <c r="AL517" s="91">
        <v>1</v>
      </c>
      <c r="AM517" s="91">
        <v>409</v>
      </c>
      <c r="AN517" s="91">
        <v>2700</v>
      </c>
      <c r="AO517" s="91">
        <v>1104300</v>
      </c>
      <c r="AP517" s="91">
        <v>9</v>
      </c>
      <c r="AQ517" s="91">
        <v>557</v>
      </c>
      <c r="AR517" s="91">
        <v>2860</v>
      </c>
      <c r="AS517" s="91">
        <v>1592529</v>
      </c>
    </row>
    <row r="518" spans="1:45" ht="15" x14ac:dyDescent="0.2">
      <c r="A518" s="83">
        <v>41485</v>
      </c>
      <c r="B518" s="91">
        <v>34</v>
      </c>
      <c r="C518" s="91">
        <v>123</v>
      </c>
      <c r="D518" s="91">
        <v>3581</v>
      </c>
      <c r="E518" s="91">
        <v>438572</v>
      </c>
      <c r="F518" s="91">
        <v>32</v>
      </c>
      <c r="G518" s="91">
        <v>140</v>
      </c>
      <c r="H518" s="91">
        <v>3358</v>
      </c>
      <c r="I518" s="91">
        <v>472455</v>
      </c>
      <c r="J518" s="91">
        <v>85</v>
      </c>
      <c r="K518" s="91">
        <v>165</v>
      </c>
      <c r="L518" s="91">
        <v>3344</v>
      </c>
      <c r="M518" s="91">
        <v>567944</v>
      </c>
      <c r="N518" s="91">
        <v>45</v>
      </c>
      <c r="O518" s="91">
        <v>191</v>
      </c>
      <c r="P518" s="91">
        <v>3269</v>
      </c>
      <c r="Q518" s="91">
        <v>626951</v>
      </c>
      <c r="R518" s="91">
        <v>25</v>
      </c>
      <c r="S518" s="91">
        <v>244</v>
      </c>
      <c r="T518" s="91">
        <v>3227</v>
      </c>
      <c r="U518" s="91">
        <v>794986</v>
      </c>
      <c r="V518" s="91">
        <v>4</v>
      </c>
      <c r="W518" s="91">
        <v>264</v>
      </c>
      <c r="X518" s="91">
        <v>2920</v>
      </c>
      <c r="Y518" s="91">
        <v>772125</v>
      </c>
      <c r="Z518" s="91">
        <v>5</v>
      </c>
      <c r="AA518" s="91">
        <v>287</v>
      </c>
      <c r="AB518" s="91">
        <v>2927</v>
      </c>
      <c r="AC518" s="91">
        <v>842528</v>
      </c>
      <c r="AD518" s="91"/>
      <c r="AE518" s="91"/>
      <c r="AF518" s="91"/>
      <c r="AG518" s="91"/>
      <c r="AH518" s="91">
        <v>6</v>
      </c>
      <c r="AI518" s="91">
        <v>375</v>
      </c>
      <c r="AJ518" s="91">
        <v>2880</v>
      </c>
      <c r="AK518" s="91">
        <v>1085243</v>
      </c>
      <c r="AL518" s="91"/>
      <c r="AM518" s="91"/>
      <c r="AN518" s="91"/>
      <c r="AO518" s="91"/>
      <c r="AP518" s="85">
        <v>9</v>
      </c>
      <c r="AQ518" s="91">
        <v>556</v>
      </c>
      <c r="AR518" s="91">
        <v>2789</v>
      </c>
      <c r="AS518" s="91">
        <v>1553009</v>
      </c>
    </row>
    <row r="519" spans="1:45" ht="15" x14ac:dyDescent="0.2">
      <c r="A519" s="83">
        <v>41456</v>
      </c>
      <c r="B519" s="91">
        <v>6</v>
      </c>
      <c r="C519" s="91">
        <v>116</v>
      </c>
      <c r="D519" s="91">
        <v>3102</v>
      </c>
      <c r="E519" s="91">
        <v>362163</v>
      </c>
      <c r="F519" s="91"/>
      <c r="G519" s="91"/>
      <c r="H519" s="91"/>
      <c r="I519" s="91"/>
      <c r="J519" s="91">
        <v>33</v>
      </c>
      <c r="K519" s="91">
        <v>167</v>
      </c>
      <c r="L519" s="91">
        <v>3297</v>
      </c>
      <c r="M519" s="91">
        <v>562247</v>
      </c>
      <c r="N519" s="91">
        <v>37</v>
      </c>
      <c r="O519" s="91">
        <v>198</v>
      </c>
      <c r="P519" s="91">
        <v>3191</v>
      </c>
      <c r="Q519" s="91">
        <v>649720</v>
      </c>
      <c r="R519" s="91">
        <v>6</v>
      </c>
      <c r="S519" s="91">
        <v>236</v>
      </c>
      <c r="T519" s="91">
        <v>3142</v>
      </c>
      <c r="U519" s="91">
        <v>747710</v>
      </c>
      <c r="V519" s="91">
        <v>3</v>
      </c>
      <c r="W519" s="91">
        <v>264</v>
      </c>
      <c r="X519" s="91">
        <v>3027</v>
      </c>
      <c r="Y519" s="91">
        <v>800787</v>
      </c>
      <c r="Z519" s="91">
        <v>2</v>
      </c>
      <c r="AA519" s="91">
        <v>293</v>
      </c>
      <c r="AB519" s="91">
        <v>3190</v>
      </c>
      <c r="AC519" s="91">
        <v>934320</v>
      </c>
      <c r="AD519" s="91"/>
      <c r="AE519" s="91"/>
      <c r="AF519" s="91"/>
      <c r="AG519" s="91"/>
      <c r="AH519" s="91">
        <v>2</v>
      </c>
      <c r="AI519" s="91">
        <v>383</v>
      </c>
      <c r="AJ519" s="91">
        <v>3170</v>
      </c>
      <c r="AK519" s="91">
        <v>1208750</v>
      </c>
      <c r="AL519" s="85">
        <v>11</v>
      </c>
      <c r="AM519" s="91">
        <v>580</v>
      </c>
      <c r="AN519" s="91">
        <v>2973</v>
      </c>
      <c r="AO519" s="91">
        <v>1717031</v>
      </c>
      <c r="AP519" s="91"/>
      <c r="AQ519" s="91"/>
      <c r="AR519" s="91"/>
      <c r="AS519" s="91"/>
    </row>
    <row r="520" spans="1:45" ht="15" x14ac:dyDescent="0.2">
      <c r="A520" s="83">
        <v>41463</v>
      </c>
      <c r="B520" s="91">
        <v>8</v>
      </c>
      <c r="C520" s="91">
        <v>116</v>
      </c>
      <c r="D520" s="91">
        <v>3440</v>
      </c>
      <c r="E520" s="91">
        <v>398902</v>
      </c>
      <c r="F520" s="91">
        <v>2</v>
      </c>
      <c r="G520" s="91">
        <v>144</v>
      </c>
      <c r="H520" s="91">
        <v>3380</v>
      </c>
      <c r="I520" s="91">
        <v>485030</v>
      </c>
      <c r="J520" s="91">
        <v>31</v>
      </c>
      <c r="K520" s="91">
        <v>172</v>
      </c>
      <c r="L520" s="91">
        <v>3222</v>
      </c>
      <c r="M520" s="91">
        <v>564113</v>
      </c>
      <c r="N520" s="91">
        <v>42</v>
      </c>
      <c r="O520" s="91">
        <v>195</v>
      </c>
      <c r="P520" s="91">
        <v>3201</v>
      </c>
      <c r="Q520" s="91">
        <v>622719</v>
      </c>
      <c r="R520" s="91">
        <v>19</v>
      </c>
      <c r="S520" s="91">
        <v>227</v>
      </c>
      <c r="T520" s="91">
        <v>3233</v>
      </c>
      <c r="U520" s="91">
        <v>741645</v>
      </c>
      <c r="V520" s="91">
        <v>25</v>
      </c>
      <c r="W520" s="91">
        <v>272</v>
      </c>
      <c r="X520" s="91">
        <v>3175</v>
      </c>
      <c r="Y520" s="91">
        <v>881270</v>
      </c>
      <c r="Z520" s="91">
        <v>1</v>
      </c>
      <c r="AA520" s="91">
        <v>305</v>
      </c>
      <c r="AB520" s="91">
        <v>2550</v>
      </c>
      <c r="AC520" s="91">
        <v>777750</v>
      </c>
      <c r="AD520" s="91">
        <v>5</v>
      </c>
      <c r="AE520" s="91">
        <v>342</v>
      </c>
      <c r="AF520" s="91">
        <v>3176</v>
      </c>
      <c r="AG520" s="91">
        <v>1085768</v>
      </c>
      <c r="AH520" s="91">
        <v>2</v>
      </c>
      <c r="AI520" s="91">
        <v>378</v>
      </c>
      <c r="AJ520" s="91">
        <v>3115</v>
      </c>
      <c r="AK520" s="91">
        <v>1178410</v>
      </c>
      <c r="AL520" s="85">
        <v>9</v>
      </c>
      <c r="AM520" s="85">
        <v>588</v>
      </c>
      <c r="AN520" s="85">
        <v>2973</v>
      </c>
      <c r="AO520" s="85">
        <v>1736708</v>
      </c>
      <c r="AP520" s="91"/>
      <c r="AQ520" s="91"/>
      <c r="AR520" s="91"/>
      <c r="AS520" s="91"/>
    </row>
    <row r="521" spans="1:45" ht="15" x14ac:dyDescent="0.2">
      <c r="A521" s="92">
        <v>41470</v>
      </c>
      <c r="B521" s="91">
        <v>5</v>
      </c>
      <c r="C521" s="91">
        <v>122</v>
      </c>
      <c r="D521" s="91">
        <v>3353</v>
      </c>
      <c r="E521" s="91">
        <v>410592</v>
      </c>
      <c r="F521" s="91">
        <v>7</v>
      </c>
      <c r="G521" s="91">
        <v>139</v>
      </c>
      <c r="H521" s="91">
        <v>3287</v>
      </c>
      <c r="I521" s="91">
        <v>446977</v>
      </c>
      <c r="J521" s="91">
        <v>20</v>
      </c>
      <c r="K521" s="91">
        <v>171</v>
      </c>
      <c r="L521" s="91">
        <v>3150</v>
      </c>
      <c r="M521" s="91">
        <v>548501</v>
      </c>
      <c r="N521" s="91">
        <v>33</v>
      </c>
      <c r="O521" s="91">
        <v>202</v>
      </c>
      <c r="P521" s="91">
        <v>3201</v>
      </c>
      <c r="Q521" s="91">
        <v>662573</v>
      </c>
      <c r="R521" s="91">
        <v>15</v>
      </c>
      <c r="S521" s="91">
        <v>238</v>
      </c>
      <c r="T521" s="91">
        <v>3220</v>
      </c>
      <c r="U521" s="91">
        <v>773339</v>
      </c>
      <c r="V521" s="91">
        <v>23</v>
      </c>
      <c r="W521" s="91">
        <v>259</v>
      </c>
      <c r="X521" s="91">
        <v>3307</v>
      </c>
      <c r="Y521" s="91">
        <v>869478</v>
      </c>
      <c r="Z521" s="91">
        <v>1</v>
      </c>
      <c r="AA521" s="91">
        <v>209</v>
      </c>
      <c r="AB521" s="91">
        <v>3200</v>
      </c>
      <c r="AC521" s="91">
        <v>988800</v>
      </c>
      <c r="AD521" s="91">
        <v>1</v>
      </c>
      <c r="AE521" s="91">
        <v>350</v>
      </c>
      <c r="AF521" s="91">
        <v>3200</v>
      </c>
      <c r="AG521" s="91">
        <v>1120000</v>
      </c>
      <c r="AH521" s="91">
        <v>1</v>
      </c>
      <c r="AI521" s="91">
        <v>380</v>
      </c>
      <c r="AJ521" s="91">
        <v>3080</v>
      </c>
      <c r="AK521" s="91">
        <v>1170400</v>
      </c>
      <c r="AL521" s="85">
        <v>15</v>
      </c>
      <c r="AM521" s="91">
        <v>570</v>
      </c>
      <c r="AN521" s="91">
        <v>2937</v>
      </c>
      <c r="AO521" s="91">
        <v>1668745</v>
      </c>
      <c r="AP521" s="91"/>
      <c r="AQ521" s="91"/>
      <c r="AR521" s="91"/>
      <c r="AS521" s="91"/>
    </row>
    <row r="522" spans="1:45" ht="15" x14ac:dyDescent="0.2">
      <c r="A522" s="83">
        <v>41477</v>
      </c>
      <c r="B522" s="91">
        <v>13</v>
      </c>
      <c r="C522" s="91">
        <v>121</v>
      </c>
      <c r="D522" s="91">
        <v>3187</v>
      </c>
      <c r="E522" s="91">
        <v>389915</v>
      </c>
      <c r="F522" s="91">
        <v>34</v>
      </c>
      <c r="G522" s="91">
        <v>147</v>
      </c>
      <c r="H522" s="91">
        <v>3312</v>
      </c>
      <c r="I522" s="91">
        <v>511152</v>
      </c>
      <c r="J522" s="91">
        <v>63</v>
      </c>
      <c r="K522" s="91">
        <v>172</v>
      </c>
      <c r="L522" s="91">
        <v>3161</v>
      </c>
      <c r="M522" s="91">
        <v>552117</v>
      </c>
      <c r="N522" s="91">
        <v>149</v>
      </c>
      <c r="O522" s="91">
        <v>200</v>
      </c>
      <c r="P522" s="91">
        <v>3224</v>
      </c>
      <c r="Q522" s="91">
        <v>665191</v>
      </c>
      <c r="R522" s="91">
        <v>7</v>
      </c>
      <c r="S522" s="91">
        <v>236</v>
      </c>
      <c r="T522" s="91">
        <v>3060</v>
      </c>
      <c r="U522" s="91">
        <v>734666</v>
      </c>
      <c r="V522" s="91">
        <v>24</v>
      </c>
      <c r="W522" s="91">
        <v>268</v>
      </c>
      <c r="X522" s="91">
        <v>3260</v>
      </c>
      <c r="Y522" s="91">
        <v>889042</v>
      </c>
      <c r="Z522" s="91">
        <v>16</v>
      </c>
      <c r="AA522" s="91">
        <v>305</v>
      </c>
      <c r="AB522" s="91">
        <v>3148</v>
      </c>
      <c r="AC522" s="91">
        <v>978141</v>
      </c>
      <c r="AD522" s="91">
        <v>11</v>
      </c>
      <c r="AE522" s="91">
        <v>342</v>
      </c>
      <c r="AF522" s="91">
        <v>3140</v>
      </c>
      <c r="AG522" s="91">
        <v>1095313</v>
      </c>
      <c r="AH522" s="91">
        <v>2</v>
      </c>
      <c r="AI522" s="91">
        <v>366</v>
      </c>
      <c r="AJ522" s="91">
        <v>2940</v>
      </c>
      <c r="AK522" s="91">
        <v>1076040</v>
      </c>
      <c r="AL522" s="85">
        <v>6</v>
      </c>
      <c r="AM522" s="91">
        <v>552</v>
      </c>
      <c r="AN522" s="91">
        <v>2910</v>
      </c>
      <c r="AO522" s="85">
        <v>1606887</v>
      </c>
      <c r="AP522" s="91"/>
      <c r="AQ522" s="91"/>
      <c r="AR522" s="91"/>
      <c r="AS522" s="91"/>
    </row>
    <row r="523" spans="1:45" ht="15" x14ac:dyDescent="0.2">
      <c r="A523" s="83">
        <v>41484</v>
      </c>
      <c r="B523" s="91">
        <v>21</v>
      </c>
      <c r="C523" s="91">
        <v>113</v>
      </c>
      <c r="D523" s="91">
        <v>3138</v>
      </c>
      <c r="E523" s="91">
        <v>358105</v>
      </c>
      <c r="F523" s="91">
        <v>18</v>
      </c>
      <c r="G523" s="91">
        <v>135</v>
      </c>
      <c r="H523" s="91">
        <v>3287</v>
      </c>
      <c r="I523" s="91">
        <v>433897</v>
      </c>
      <c r="J523" s="91">
        <v>40</v>
      </c>
      <c r="K523" s="91">
        <v>161</v>
      </c>
      <c r="L523" s="91">
        <v>3306</v>
      </c>
      <c r="M523" s="91">
        <v>544513</v>
      </c>
      <c r="N523" s="91">
        <v>26</v>
      </c>
      <c r="O523" s="91">
        <v>202</v>
      </c>
      <c r="P523" s="91">
        <v>3430</v>
      </c>
      <c r="Q523" s="91">
        <v>700748</v>
      </c>
      <c r="R523" s="91">
        <v>11</v>
      </c>
      <c r="S523" s="91">
        <v>228</v>
      </c>
      <c r="T523" s="91">
        <v>3160</v>
      </c>
      <c r="U523" s="91">
        <v>759624</v>
      </c>
      <c r="V523" s="91"/>
      <c r="W523" s="91"/>
      <c r="X523" s="91"/>
      <c r="Y523" s="91"/>
      <c r="Z523" s="91"/>
      <c r="AA523" s="91"/>
      <c r="AB523" s="91"/>
      <c r="AC523" s="91"/>
      <c r="AD523" s="91">
        <v>2</v>
      </c>
      <c r="AE523" s="91">
        <v>342</v>
      </c>
      <c r="AF523" s="91">
        <v>2840</v>
      </c>
      <c r="AG523" s="91">
        <v>971280</v>
      </c>
      <c r="AH523" s="91"/>
      <c r="AI523" s="91"/>
      <c r="AJ523" s="91"/>
      <c r="AK523" s="91"/>
      <c r="AL523" s="85">
        <v>6</v>
      </c>
      <c r="AM523" s="91">
        <v>514</v>
      </c>
      <c r="AN523" s="91">
        <v>2947</v>
      </c>
      <c r="AO523" s="91">
        <v>1510013</v>
      </c>
      <c r="AP523" s="91"/>
      <c r="AQ523" s="91"/>
      <c r="AR523" s="91"/>
      <c r="AS523" s="91"/>
    </row>
    <row r="525" spans="1:45" ht="15" x14ac:dyDescent="0.2">
      <c r="A525" s="80">
        <v>41492</v>
      </c>
      <c r="B525" s="85">
        <v>17</v>
      </c>
      <c r="C525" s="85">
        <v>110</v>
      </c>
      <c r="D525" s="85">
        <v>3480</v>
      </c>
      <c r="E525" s="94">
        <v>386944</v>
      </c>
      <c r="F525" s="85">
        <v>33</v>
      </c>
      <c r="G525" s="85">
        <v>138</v>
      </c>
      <c r="H525" s="85">
        <v>3443</v>
      </c>
      <c r="I525" s="85">
        <v>477236</v>
      </c>
      <c r="J525" s="85">
        <v>86</v>
      </c>
      <c r="K525" s="85">
        <v>165</v>
      </c>
      <c r="L525" s="85">
        <v>3350</v>
      </c>
      <c r="M525" s="85">
        <v>556394</v>
      </c>
      <c r="N525" s="85">
        <v>114</v>
      </c>
      <c r="O525" s="85">
        <v>198</v>
      </c>
      <c r="P525" s="85">
        <v>3201</v>
      </c>
      <c r="Q525" s="85">
        <v>637939</v>
      </c>
      <c r="R525" s="85">
        <v>12</v>
      </c>
      <c r="S525" s="85">
        <v>234</v>
      </c>
      <c r="T525" s="85">
        <v>3147</v>
      </c>
      <c r="U525" s="85">
        <v>736245</v>
      </c>
      <c r="V525" s="85">
        <v>2</v>
      </c>
      <c r="W525" s="85">
        <v>260</v>
      </c>
      <c r="X525" s="85">
        <v>3000</v>
      </c>
      <c r="Y525" s="85">
        <v>777650</v>
      </c>
      <c r="Z525" s="85">
        <v>1</v>
      </c>
      <c r="AA525" s="85">
        <v>310</v>
      </c>
      <c r="AB525" s="85">
        <v>2900</v>
      </c>
      <c r="AC525" s="85">
        <v>899000</v>
      </c>
      <c r="AD525" s="85">
        <v>2</v>
      </c>
      <c r="AE525" s="85">
        <v>247</v>
      </c>
      <c r="AF525" s="85">
        <v>2770</v>
      </c>
      <c r="AG525" s="85">
        <v>959320</v>
      </c>
      <c r="AH525" s="85">
        <v>1</v>
      </c>
      <c r="AI525" s="85">
        <v>371</v>
      </c>
      <c r="AJ525" s="85">
        <v>2860</v>
      </c>
      <c r="AK525" s="85">
        <v>1061060</v>
      </c>
      <c r="AL525" s="85"/>
      <c r="AM525" s="85"/>
      <c r="AN525" s="85"/>
      <c r="AO525" s="85"/>
      <c r="AP525" s="85">
        <v>8</v>
      </c>
      <c r="AQ525" s="85">
        <v>627</v>
      </c>
      <c r="AR525" s="85">
        <v>2856</v>
      </c>
      <c r="AS525" s="85">
        <v>1790364</v>
      </c>
    </row>
    <row r="526" spans="1:45" ht="15" x14ac:dyDescent="0.2">
      <c r="A526" s="80">
        <v>41499</v>
      </c>
      <c r="B526" s="85">
        <v>30</v>
      </c>
      <c r="C526" s="85">
        <v>116</v>
      </c>
      <c r="D526" s="85">
        <v>3731</v>
      </c>
      <c r="E526" s="85">
        <v>419438</v>
      </c>
      <c r="F526" s="85">
        <v>29</v>
      </c>
      <c r="G526" s="85">
        <v>142</v>
      </c>
      <c r="H526" s="85">
        <v>3440</v>
      </c>
      <c r="I526" s="85">
        <v>501498</v>
      </c>
      <c r="J526" s="85">
        <v>85</v>
      </c>
      <c r="K526" s="85">
        <v>167</v>
      </c>
      <c r="L526" s="85">
        <v>3450</v>
      </c>
      <c r="M526" s="85">
        <v>582486</v>
      </c>
      <c r="N526" s="85">
        <v>39</v>
      </c>
      <c r="O526" s="85">
        <v>187</v>
      </c>
      <c r="P526" s="85">
        <v>3373</v>
      </c>
      <c r="Q526" s="85">
        <v>672998</v>
      </c>
      <c r="R526" s="85">
        <v>9</v>
      </c>
      <c r="S526" s="85">
        <v>240</v>
      </c>
      <c r="T526" s="85">
        <v>3127</v>
      </c>
      <c r="U526" s="85">
        <v>756207</v>
      </c>
      <c r="V526" s="85"/>
      <c r="W526" s="85"/>
      <c r="X526" s="85"/>
      <c r="Y526" s="85"/>
      <c r="Z526" s="85">
        <v>1</v>
      </c>
      <c r="AA526" s="85">
        <v>312</v>
      </c>
      <c r="AB526" s="85">
        <v>3040</v>
      </c>
      <c r="AC526" s="85">
        <v>948480</v>
      </c>
      <c r="AD526" s="85"/>
      <c r="AE526" s="85"/>
      <c r="AF526" s="85"/>
      <c r="AG526" s="85"/>
      <c r="AH526" s="85">
        <v>1</v>
      </c>
      <c r="AI526" s="85">
        <v>366</v>
      </c>
      <c r="AJ526" s="85">
        <v>2940</v>
      </c>
      <c r="AK526" s="85">
        <v>1076040</v>
      </c>
      <c r="AL526" s="85"/>
      <c r="AM526" s="85"/>
      <c r="AN526" s="85"/>
      <c r="AO526" s="85"/>
      <c r="AP526" s="85">
        <v>9</v>
      </c>
      <c r="AQ526" s="85">
        <v>565</v>
      </c>
      <c r="AR526" s="85">
        <v>2909</v>
      </c>
      <c r="AS526" s="85">
        <v>1642147</v>
      </c>
    </row>
    <row r="527" spans="1:45" ht="15.75" x14ac:dyDescent="0.25">
      <c r="A527" s="80">
        <v>41506</v>
      </c>
      <c r="B527" s="85">
        <v>16</v>
      </c>
      <c r="C527" s="85">
        <v>108</v>
      </c>
      <c r="D527" s="85">
        <v>3638</v>
      </c>
      <c r="E527" s="85">
        <v>394238</v>
      </c>
      <c r="F527" s="85">
        <v>22</v>
      </c>
      <c r="G527" s="85">
        <v>142</v>
      </c>
      <c r="H527" s="85">
        <v>3360</v>
      </c>
      <c r="I527" s="85">
        <v>471541</v>
      </c>
      <c r="J527" s="85">
        <v>109</v>
      </c>
      <c r="K527" s="85">
        <v>167</v>
      </c>
      <c r="L527" s="85">
        <v>3300</v>
      </c>
      <c r="M527" s="85">
        <v>555052</v>
      </c>
      <c r="N527" s="85">
        <v>75</v>
      </c>
      <c r="O527" s="85">
        <v>196</v>
      </c>
      <c r="P527" s="85">
        <v>3257</v>
      </c>
      <c r="Q527" s="85">
        <f>O527*P527</f>
        <v>638372</v>
      </c>
      <c r="R527" s="85">
        <v>23</v>
      </c>
      <c r="S527" s="85">
        <v>235</v>
      </c>
      <c r="T527" s="85">
        <v>3270</v>
      </c>
      <c r="U527" s="85">
        <v>756710</v>
      </c>
      <c r="V527" s="85">
        <v>29</v>
      </c>
      <c r="W527" s="85">
        <v>258</v>
      </c>
      <c r="X527" s="85">
        <v>3053</v>
      </c>
      <c r="Y527" s="85">
        <v>813054</v>
      </c>
      <c r="Z527" s="85"/>
      <c r="AA527" s="85"/>
      <c r="AB527" s="85"/>
      <c r="AC527" s="85"/>
      <c r="AD527" s="85"/>
      <c r="AE527" s="85"/>
      <c r="AF527" s="85"/>
      <c r="AG527" s="85"/>
      <c r="AH527" s="87"/>
      <c r="AI527" s="87"/>
      <c r="AJ527" s="87"/>
      <c r="AK527" s="87"/>
      <c r="AL527" s="87"/>
      <c r="AM527" s="85"/>
      <c r="AN527" s="85"/>
      <c r="AO527" s="87"/>
      <c r="AP527" s="85">
        <v>6</v>
      </c>
      <c r="AQ527" s="85">
        <v>549</v>
      </c>
      <c r="AR527" s="85">
        <v>2827</v>
      </c>
      <c r="AS527" s="85">
        <v>1543797</v>
      </c>
    </row>
    <row r="528" spans="1:45" ht="15.75" x14ac:dyDescent="0.25">
      <c r="A528" s="95">
        <v>41513</v>
      </c>
      <c r="B528" s="86">
        <v>26</v>
      </c>
      <c r="C528" s="86">
        <v>118</v>
      </c>
      <c r="D528" s="86">
        <v>3286</v>
      </c>
      <c r="E528" s="86">
        <v>393000</v>
      </c>
      <c r="F528" s="86">
        <v>28</v>
      </c>
      <c r="G528" s="86">
        <v>137</v>
      </c>
      <c r="H528" s="86">
        <v>3400</v>
      </c>
      <c r="I528" s="86">
        <v>469361</v>
      </c>
      <c r="J528" s="86">
        <v>29</v>
      </c>
      <c r="K528" s="86">
        <v>172</v>
      </c>
      <c r="L528" s="86">
        <v>3324</v>
      </c>
      <c r="M528" s="86">
        <v>595234</v>
      </c>
      <c r="N528" s="86">
        <v>64</v>
      </c>
      <c r="O528" s="86">
        <v>198</v>
      </c>
      <c r="P528" s="86">
        <v>3346</v>
      </c>
      <c r="Q528" s="86">
        <v>683964</v>
      </c>
      <c r="R528" s="86">
        <v>24</v>
      </c>
      <c r="S528" s="86">
        <v>232</v>
      </c>
      <c r="T528" s="86">
        <v>3275</v>
      </c>
      <c r="U528" s="86">
        <v>758944</v>
      </c>
      <c r="V528" s="86">
        <v>8</v>
      </c>
      <c r="W528" s="86">
        <v>261</v>
      </c>
      <c r="X528" s="86">
        <v>3025</v>
      </c>
      <c r="Y528" s="86">
        <v>800438</v>
      </c>
      <c r="Z528" s="86"/>
      <c r="AA528" s="86"/>
      <c r="AB528" s="86"/>
      <c r="AC528" s="86"/>
      <c r="AD528" s="86">
        <v>3</v>
      </c>
      <c r="AE528" s="86">
        <v>331</v>
      </c>
      <c r="AF528" s="86">
        <v>3036</v>
      </c>
      <c r="AG528" s="86">
        <v>1006356</v>
      </c>
      <c r="AH528" s="86"/>
      <c r="AI528" s="86"/>
      <c r="AJ528" s="86"/>
      <c r="AK528" s="86"/>
      <c r="AL528" s="96"/>
      <c r="AM528" s="86"/>
      <c r="AN528" s="86"/>
      <c r="AO528" s="86"/>
      <c r="AP528" s="86">
        <v>12</v>
      </c>
      <c r="AQ528" s="86">
        <v>580</v>
      </c>
      <c r="AR528" s="86">
        <v>2915</v>
      </c>
      <c r="AS528" s="86">
        <v>1686687</v>
      </c>
    </row>
    <row r="529" spans="1:45" ht="15" x14ac:dyDescent="0.2">
      <c r="A529" s="80">
        <v>41491</v>
      </c>
      <c r="B529" s="85">
        <v>2</v>
      </c>
      <c r="C529" s="85">
        <v>108</v>
      </c>
      <c r="D529" s="85">
        <v>3400</v>
      </c>
      <c r="E529" s="85">
        <v>366650</v>
      </c>
      <c r="F529" s="85">
        <v>9</v>
      </c>
      <c r="G529" s="85">
        <v>140</v>
      </c>
      <c r="H529" s="85">
        <v>3113</v>
      </c>
      <c r="I529" s="85">
        <v>440336</v>
      </c>
      <c r="J529" s="85">
        <v>40</v>
      </c>
      <c r="K529" s="85">
        <v>165</v>
      </c>
      <c r="L529" s="85">
        <v>3303</v>
      </c>
      <c r="M529" s="85">
        <v>547490</v>
      </c>
      <c r="N529" s="85">
        <v>29</v>
      </c>
      <c r="O529" s="85">
        <v>205</v>
      </c>
      <c r="P529" s="85">
        <v>3092</v>
      </c>
      <c r="Q529" s="85">
        <v>647826</v>
      </c>
      <c r="R529" s="85">
        <v>12</v>
      </c>
      <c r="S529" s="85">
        <v>232</v>
      </c>
      <c r="T529" s="85">
        <v>3260</v>
      </c>
      <c r="U529" s="85">
        <v>759943</v>
      </c>
      <c r="V529" s="85">
        <v>2</v>
      </c>
      <c r="W529" s="85">
        <v>255</v>
      </c>
      <c r="X529" s="85">
        <v>3060</v>
      </c>
      <c r="Y529" s="85">
        <v>780300</v>
      </c>
      <c r="Z529" s="85">
        <v>2</v>
      </c>
      <c r="AA529" s="85">
        <v>282</v>
      </c>
      <c r="AB529" s="85">
        <v>3000</v>
      </c>
      <c r="AC529" s="85">
        <v>844500</v>
      </c>
      <c r="AD529" s="85">
        <v>1</v>
      </c>
      <c r="AE529" s="85">
        <v>344</v>
      </c>
      <c r="AF529" s="85">
        <v>3340</v>
      </c>
      <c r="AG529" s="85">
        <v>1148960</v>
      </c>
      <c r="AH529" s="85">
        <v>1</v>
      </c>
      <c r="AI529" s="85">
        <v>398</v>
      </c>
      <c r="AJ529" s="85">
        <v>3140</v>
      </c>
      <c r="AK529" s="85">
        <v>1249720</v>
      </c>
      <c r="AL529" s="85">
        <v>14</v>
      </c>
      <c r="AM529" s="85">
        <v>535</v>
      </c>
      <c r="AN529" s="85">
        <v>2978</v>
      </c>
      <c r="AO529" s="85">
        <v>1576766</v>
      </c>
      <c r="AP529" s="85"/>
      <c r="AQ529" s="85"/>
      <c r="AR529" s="85"/>
      <c r="AS529" s="85"/>
    </row>
    <row r="530" spans="1:45" ht="15" x14ac:dyDescent="0.2">
      <c r="A530" s="80">
        <v>41498</v>
      </c>
      <c r="B530" s="85">
        <v>2</v>
      </c>
      <c r="C530" s="85">
        <v>92</v>
      </c>
      <c r="D530" s="85">
        <v>3560</v>
      </c>
      <c r="E530" s="85">
        <v>325740</v>
      </c>
      <c r="F530" s="85">
        <v>6</v>
      </c>
      <c r="G530" s="85">
        <v>134</v>
      </c>
      <c r="H530" s="85">
        <v>3080</v>
      </c>
      <c r="I530" s="85">
        <v>422547</v>
      </c>
      <c r="J530" s="85">
        <v>31</v>
      </c>
      <c r="K530" s="85">
        <v>160</v>
      </c>
      <c r="L530" s="85">
        <v>3211</v>
      </c>
      <c r="M530" s="85">
        <v>499484</v>
      </c>
      <c r="N530" s="85">
        <v>56</v>
      </c>
      <c r="O530" s="85">
        <v>202</v>
      </c>
      <c r="P530" s="85">
        <v>3201</v>
      </c>
      <c r="Q530" s="85">
        <v>662910</v>
      </c>
      <c r="R530" s="85">
        <v>55</v>
      </c>
      <c r="S530" s="85">
        <v>239</v>
      </c>
      <c r="T530" s="85">
        <v>3151</v>
      </c>
      <c r="U530" s="85">
        <v>774891</v>
      </c>
      <c r="V530" s="85">
        <v>10</v>
      </c>
      <c r="W530" s="85">
        <v>255</v>
      </c>
      <c r="X530" s="85">
        <v>3180</v>
      </c>
      <c r="Y530" s="85">
        <v>811536</v>
      </c>
      <c r="Z530" s="85">
        <v>10</v>
      </c>
      <c r="AA530" s="85">
        <v>280</v>
      </c>
      <c r="AB530" s="85">
        <v>3220</v>
      </c>
      <c r="AC530" s="85">
        <v>908888</v>
      </c>
      <c r="AD530" s="85">
        <v>2</v>
      </c>
      <c r="AE530" s="85">
        <v>338</v>
      </c>
      <c r="AF530" s="85">
        <v>2960</v>
      </c>
      <c r="AG530" s="85">
        <v>1003040</v>
      </c>
      <c r="AH530" s="85">
        <v>3</v>
      </c>
      <c r="AI530" s="85">
        <v>381</v>
      </c>
      <c r="AJ530" s="85">
        <v>3240</v>
      </c>
      <c r="AK530" s="85">
        <v>1236787</v>
      </c>
      <c r="AL530" s="85">
        <v>10</v>
      </c>
      <c r="AM530" s="85">
        <v>519</v>
      </c>
      <c r="AN530" s="85">
        <v>3036</v>
      </c>
      <c r="AO530" s="85">
        <v>1565074</v>
      </c>
      <c r="AP530" s="85"/>
      <c r="AQ530" s="85"/>
      <c r="AR530" s="85"/>
      <c r="AS530" s="85"/>
    </row>
    <row r="531" spans="1:45" ht="15" x14ac:dyDescent="0.2">
      <c r="A531" s="80">
        <v>41505</v>
      </c>
      <c r="B531" s="85"/>
      <c r="C531" s="85"/>
      <c r="D531" s="85"/>
      <c r="E531" s="85"/>
      <c r="F531" s="85">
        <v>6</v>
      </c>
      <c r="G531" s="85">
        <v>141</v>
      </c>
      <c r="H531" s="85">
        <v>3410</v>
      </c>
      <c r="I531" s="85">
        <v>480930</v>
      </c>
      <c r="J531" s="85">
        <v>23</v>
      </c>
      <c r="K531" s="85">
        <v>163</v>
      </c>
      <c r="L531" s="85">
        <v>3230</v>
      </c>
      <c r="M531" s="85">
        <v>526270</v>
      </c>
      <c r="N531" s="85">
        <v>57</v>
      </c>
      <c r="O531" s="85">
        <v>194</v>
      </c>
      <c r="P531" s="85">
        <v>3212</v>
      </c>
      <c r="Q531" s="85">
        <v>633728</v>
      </c>
      <c r="R531" s="85">
        <v>23</v>
      </c>
      <c r="S531" s="85">
        <v>224</v>
      </c>
      <c r="T531" s="85">
        <v>3210</v>
      </c>
      <c r="U531" s="85">
        <v>746577</v>
      </c>
      <c r="V531" s="85">
        <v>9</v>
      </c>
      <c r="W531" s="85">
        <v>250</v>
      </c>
      <c r="X531" s="85">
        <v>3120</v>
      </c>
      <c r="Y531" s="85">
        <v>781387</v>
      </c>
      <c r="Z531" s="85">
        <v>4</v>
      </c>
      <c r="AA531" s="85">
        <v>292</v>
      </c>
      <c r="AB531" s="85">
        <v>3155</v>
      </c>
      <c r="AC531" s="85">
        <v>923610</v>
      </c>
      <c r="AD531" s="85"/>
      <c r="AE531" s="85"/>
      <c r="AF531" s="85"/>
      <c r="AG531" s="85"/>
      <c r="AH531" s="85">
        <v>2</v>
      </c>
      <c r="AI531" s="85">
        <v>365</v>
      </c>
      <c r="AJ531" s="85">
        <v>2925</v>
      </c>
      <c r="AK531" s="85">
        <v>1067725</v>
      </c>
      <c r="AL531" s="85">
        <v>10</v>
      </c>
      <c r="AM531" s="85">
        <v>574</v>
      </c>
      <c r="AN531" s="85">
        <v>3234</v>
      </c>
      <c r="AO531" s="85">
        <v>1833217</v>
      </c>
      <c r="AP531" s="85"/>
      <c r="AQ531" s="85"/>
      <c r="AR531" s="85"/>
      <c r="AS531" s="85"/>
    </row>
    <row r="532" spans="1:45" ht="15" x14ac:dyDescent="0.2">
      <c r="A532" s="80">
        <v>41512</v>
      </c>
      <c r="B532" s="85"/>
      <c r="C532" s="85"/>
      <c r="D532" s="85"/>
      <c r="E532" s="85"/>
      <c r="F532" s="85">
        <v>6</v>
      </c>
      <c r="G532" s="85">
        <v>141</v>
      </c>
      <c r="H532" s="85">
        <v>3410</v>
      </c>
      <c r="I532" s="85">
        <v>480930</v>
      </c>
      <c r="J532" s="85">
        <v>23</v>
      </c>
      <c r="K532" s="85">
        <v>163</v>
      </c>
      <c r="L532" s="85">
        <v>3230</v>
      </c>
      <c r="M532" s="85">
        <v>526270</v>
      </c>
      <c r="N532" s="85">
        <v>57</v>
      </c>
      <c r="O532" s="85">
        <v>194</v>
      </c>
      <c r="P532" s="85">
        <v>3212</v>
      </c>
      <c r="Q532" s="85">
        <v>633728</v>
      </c>
      <c r="R532" s="85">
        <v>23</v>
      </c>
      <c r="S532" s="85">
        <v>224</v>
      </c>
      <c r="T532" s="85">
        <v>3210</v>
      </c>
      <c r="U532" s="85">
        <v>746577</v>
      </c>
      <c r="V532" s="85">
        <v>9</v>
      </c>
      <c r="W532" s="85">
        <v>250</v>
      </c>
      <c r="X532" s="85">
        <v>3120</v>
      </c>
      <c r="Y532" s="85">
        <v>781387</v>
      </c>
      <c r="Z532" s="85">
        <v>4</v>
      </c>
      <c r="AA532" s="85">
        <v>292</v>
      </c>
      <c r="AB532" s="85">
        <v>3155</v>
      </c>
      <c r="AC532" s="85">
        <v>923610</v>
      </c>
      <c r="AD532" s="85"/>
      <c r="AE532" s="85"/>
      <c r="AF532" s="85"/>
      <c r="AG532" s="85"/>
      <c r="AH532" s="85">
        <v>2</v>
      </c>
      <c r="AI532" s="85">
        <v>365</v>
      </c>
      <c r="AJ532" s="85">
        <v>2925</v>
      </c>
      <c r="AK532" s="85">
        <v>1067725</v>
      </c>
      <c r="AL532" s="85">
        <v>10</v>
      </c>
      <c r="AM532" s="85">
        <v>574</v>
      </c>
      <c r="AN532" s="85">
        <v>3234</v>
      </c>
      <c r="AO532" s="85">
        <v>1833217</v>
      </c>
      <c r="AP532" s="85">
        <v>2</v>
      </c>
      <c r="AQ532" s="85">
        <v>381</v>
      </c>
      <c r="AR532" s="85">
        <v>3950</v>
      </c>
      <c r="AS532" s="85">
        <v>1507850</v>
      </c>
    </row>
    <row r="533" spans="1:4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5" x14ac:dyDescent="0.2">
      <c r="A534" s="80">
        <v>41520</v>
      </c>
      <c r="B534" s="85">
        <v>26</v>
      </c>
      <c r="C534" s="85">
        <v>114</v>
      </c>
      <c r="D534" s="85">
        <v>3569</v>
      </c>
      <c r="E534" s="85">
        <v>411263</v>
      </c>
      <c r="F534" s="85">
        <v>42</v>
      </c>
      <c r="G534" s="85">
        <v>141</v>
      </c>
      <c r="H534" s="85">
        <v>3417</v>
      </c>
      <c r="I534" s="85">
        <v>482586</v>
      </c>
      <c r="J534" s="85">
        <v>65</v>
      </c>
      <c r="K534" s="85">
        <v>160</v>
      </c>
      <c r="L534" s="85">
        <v>3364</v>
      </c>
      <c r="M534" s="85">
        <v>551501</v>
      </c>
      <c r="N534" s="85">
        <v>134</v>
      </c>
      <c r="O534" s="85">
        <v>200</v>
      </c>
      <c r="P534" s="85">
        <v>3377</v>
      </c>
      <c r="Q534" s="85">
        <v>683540</v>
      </c>
      <c r="R534" s="85">
        <v>14</v>
      </c>
      <c r="S534" s="85">
        <v>234</v>
      </c>
      <c r="T534" s="85">
        <v>3300</v>
      </c>
      <c r="U534" s="85">
        <v>763134</v>
      </c>
      <c r="V534" s="85">
        <v>15</v>
      </c>
      <c r="W534" s="85">
        <v>257</v>
      </c>
      <c r="X534" s="85">
        <v>3075</v>
      </c>
      <c r="Y534" s="85">
        <v>812460</v>
      </c>
      <c r="Z534" s="85">
        <v>10</v>
      </c>
      <c r="AA534" s="85">
        <v>300</v>
      </c>
      <c r="AB534" s="85">
        <v>2713</v>
      </c>
      <c r="AC534" s="85">
        <v>852438</v>
      </c>
      <c r="AD534" s="85"/>
      <c r="AE534" s="85"/>
      <c r="AF534" s="85"/>
      <c r="AG534" s="85"/>
      <c r="AH534" s="85">
        <v>1</v>
      </c>
      <c r="AI534" s="85">
        <v>370</v>
      </c>
      <c r="AJ534" s="85">
        <v>3020</v>
      </c>
      <c r="AK534" s="85">
        <v>1117400</v>
      </c>
      <c r="AL534" s="85"/>
      <c r="AM534" s="85"/>
      <c r="AN534" s="85"/>
      <c r="AO534" s="85"/>
      <c r="AP534" s="85">
        <v>12</v>
      </c>
      <c r="AQ534" s="85">
        <v>608</v>
      </c>
      <c r="AR534" s="85">
        <v>2855</v>
      </c>
      <c r="AS534" s="85">
        <v>1729452</v>
      </c>
    </row>
    <row r="535" spans="1:45" ht="15" x14ac:dyDescent="0.2">
      <c r="A535" s="80">
        <v>41527</v>
      </c>
      <c r="B535" s="85">
        <v>30</v>
      </c>
      <c r="C535" s="85">
        <v>108</v>
      </c>
      <c r="D535" s="85">
        <v>3650</v>
      </c>
      <c r="E535" s="85">
        <v>386177</v>
      </c>
      <c r="F535" s="85">
        <v>17</v>
      </c>
      <c r="G535" s="85">
        <v>142</v>
      </c>
      <c r="H535" s="85">
        <v>3650</v>
      </c>
      <c r="I535" s="85">
        <v>518132</v>
      </c>
      <c r="J535" s="85">
        <v>73</v>
      </c>
      <c r="K535" s="85">
        <v>168</v>
      </c>
      <c r="L535" s="85">
        <v>3414</v>
      </c>
      <c r="M535" s="85">
        <v>578008</v>
      </c>
      <c r="N535" s="85">
        <v>54</v>
      </c>
      <c r="O535" s="85">
        <v>202</v>
      </c>
      <c r="P535" s="85">
        <v>3308</v>
      </c>
      <c r="Q535" s="85">
        <v>674091</v>
      </c>
      <c r="R535" s="85">
        <v>30</v>
      </c>
      <c r="S535" s="85">
        <v>233</v>
      </c>
      <c r="T535" s="85">
        <v>3176</v>
      </c>
      <c r="U535" s="85">
        <v>735697</v>
      </c>
      <c r="V535" s="85">
        <v>20</v>
      </c>
      <c r="W535" s="85">
        <v>264</v>
      </c>
      <c r="X535" s="85">
        <v>3100</v>
      </c>
      <c r="Y535" s="85">
        <v>816680</v>
      </c>
      <c r="Z535" s="85">
        <v>3</v>
      </c>
      <c r="AA535" s="85">
        <v>300</v>
      </c>
      <c r="AB535" s="85">
        <v>2847</v>
      </c>
      <c r="AC535" s="85">
        <v>852453</v>
      </c>
      <c r="AD535" s="85"/>
      <c r="AE535" s="85"/>
      <c r="AF535" s="85"/>
      <c r="AG535" s="85"/>
      <c r="AH535" s="85">
        <v>6</v>
      </c>
      <c r="AI535" s="85">
        <v>383</v>
      </c>
      <c r="AJ535" s="85">
        <v>2863</v>
      </c>
      <c r="AK535" s="85">
        <v>1097147</v>
      </c>
      <c r="AL535" s="85">
        <v>1</v>
      </c>
      <c r="AM535" s="85">
        <v>428</v>
      </c>
      <c r="AN535" s="85">
        <v>2860</v>
      </c>
      <c r="AO535" s="85">
        <v>1224080</v>
      </c>
      <c r="AP535" s="85">
        <v>8</v>
      </c>
      <c r="AQ535" s="85">
        <v>531</v>
      </c>
      <c r="AR535" s="85">
        <v>2872</v>
      </c>
      <c r="AS535" s="85">
        <v>1524065</v>
      </c>
    </row>
    <row r="536" spans="1:45" ht="15" x14ac:dyDescent="0.2">
      <c r="A536" s="80">
        <v>41534</v>
      </c>
      <c r="B536" s="85">
        <v>27</v>
      </c>
      <c r="C536" s="85">
        <v>110</v>
      </c>
      <c r="D536" s="85">
        <v>3482</v>
      </c>
      <c r="E536" s="85">
        <v>381276</v>
      </c>
      <c r="F536" s="85">
        <v>39</v>
      </c>
      <c r="G536" s="85">
        <v>140</v>
      </c>
      <c r="H536" s="85">
        <v>3570</v>
      </c>
      <c r="I536" s="85">
        <v>499835</v>
      </c>
      <c r="J536" s="85">
        <v>56</v>
      </c>
      <c r="K536" s="85">
        <v>168</v>
      </c>
      <c r="L536" s="85">
        <v>3436</v>
      </c>
      <c r="M536" s="85">
        <v>581078</v>
      </c>
      <c r="N536" s="85">
        <v>69</v>
      </c>
      <c r="O536" s="85">
        <v>193</v>
      </c>
      <c r="P536" s="85">
        <v>3268</v>
      </c>
      <c r="Q536" s="85">
        <v>630314</v>
      </c>
      <c r="R536" s="85">
        <v>39</v>
      </c>
      <c r="S536" s="85">
        <v>228</v>
      </c>
      <c r="T536" s="85">
        <v>3267</v>
      </c>
      <c r="U536" s="85">
        <v>756632</v>
      </c>
      <c r="V536" s="85"/>
      <c r="W536" s="85"/>
      <c r="X536" s="85"/>
      <c r="Y536" s="85"/>
      <c r="Z536" s="85">
        <v>4</v>
      </c>
      <c r="AA536" s="85">
        <v>296</v>
      </c>
      <c r="AB536" s="85">
        <v>2700</v>
      </c>
      <c r="AC536" s="85">
        <v>799875</v>
      </c>
      <c r="AD536" s="85"/>
      <c r="AE536" s="85"/>
      <c r="AF536" s="85"/>
      <c r="AG536" s="85"/>
      <c r="AH536" s="85">
        <v>1</v>
      </c>
      <c r="AI536" s="85">
        <v>361</v>
      </c>
      <c r="AJ536" s="85">
        <v>2980</v>
      </c>
      <c r="AK536" s="85">
        <v>1075780</v>
      </c>
      <c r="AL536" s="85">
        <v>1</v>
      </c>
      <c r="AM536" s="85">
        <v>421</v>
      </c>
      <c r="AN536" s="85">
        <v>3000</v>
      </c>
      <c r="AO536" s="85">
        <v>1263000</v>
      </c>
      <c r="AP536" s="85">
        <v>11</v>
      </c>
      <c r="AQ536" s="85">
        <v>543</v>
      </c>
      <c r="AR536" s="85">
        <v>2920</v>
      </c>
      <c r="AS536" s="85">
        <v>1589698</v>
      </c>
    </row>
    <row r="537" spans="1:45" ht="15" x14ac:dyDescent="0.2">
      <c r="A537" s="80">
        <v>41541</v>
      </c>
      <c r="B537" s="85">
        <v>5</v>
      </c>
      <c r="C537" s="85">
        <v>105</v>
      </c>
      <c r="D537" s="85">
        <v>3763</v>
      </c>
      <c r="E537" s="85">
        <v>400330</v>
      </c>
      <c r="F537" s="85">
        <v>10</v>
      </c>
      <c r="G537" s="85">
        <v>135</v>
      </c>
      <c r="H537" s="85">
        <v>3410</v>
      </c>
      <c r="I537" s="85">
        <v>458645</v>
      </c>
      <c r="J537" s="85">
        <v>41</v>
      </c>
      <c r="K537" s="85">
        <v>171</v>
      </c>
      <c r="L537" s="85">
        <v>3407</v>
      </c>
      <c r="M537" s="85">
        <f>K537*L537</f>
        <v>582597</v>
      </c>
      <c r="N537" s="85">
        <v>24</v>
      </c>
      <c r="O537" s="85">
        <v>194</v>
      </c>
      <c r="P537" s="85">
        <v>3383</v>
      </c>
      <c r="Q537" s="85">
        <v>662565</v>
      </c>
      <c r="R537" s="85">
        <v>14</v>
      </c>
      <c r="S537" s="85">
        <v>236</v>
      </c>
      <c r="T537" s="85">
        <v>3129</v>
      </c>
      <c r="U537" s="85">
        <v>739226</v>
      </c>
      <c r="V537" s="85">
        <v>6</v>
      </c>
      <c r="W537" s="85">
        <v>268</v>
      </c>
      <c r="X537" s="85">
        <v>3060</v>
      </c>
      <c r="Y537" s="85">
        <v>815567</v>
      </c>
      <c r="Z537" s="85"/>
      <c r="AA537" s="85"/>
      <c r="AB537" s="85"/>
      <c r="AC537" s="85"/>
      <c r="AD537" s="85"/>
      <c r="AE537" s="85"/>
      <c r="AF537" s="85"/>
      <c r="AG537" s="85"/>
      <c r="AH537" s="85">
        <v>2</v>
      </c>
      <c r="AI537" s="85">
        <v>384</v>
      </c>
      <c r="AJ537" s="85">
        <v>2900</v>
      </c>
      <c r="AK537" s="85">
        <v>1111730</v>
      </c>
      <c r="AL537" s="85"/>
      <c r="AM537" s="85"/>
      <c r="AN537" s="85"/>
      <c r="AO537" s="85"/>
      <c r="AP537" s="85">
        <v>9</v>
      </c>
      <c r="AQ537" s="85">
        <v>629</v>
      </c>
      <c r="AR537" s="85">
        <v>2893</v>
      </c>
      <c r="AS537" s="85">
        <v>1818456</v>
      </c>
    </row>
    <row r="538" spans="1:45" ht="15" x14ac:dyDescent="0.2">
      <c r="A538" s="80">
        <v>41519</v>
      </c>
      <c r="B538" s="85">
        <v>12</v>
      </c>
      <c r="C538" s="85">
        <v>112</v>
      </c>
      <c r="D538" s="85">
        <v>3290</v>
      </c>
      <c r="E538" s="85">
        <v>378265</v>
      </c>
      <c r="F538" s="85">
        <v>11</v>
      </c>
      <c r="G538" s="85">
        <v>140</v>
      </c>
      <c r="H538" s="85">
        <v>3470</v>
      </c>
      <c r="I538" s="85">
        <v>484671</v>
      </c>
      <c r="J538" s="85">
        <v>55</v>
      </c>
      <c r="K538" s="85">
        <v>165</v>
      </c>
      <c r="L538" s="85">
        <v>3387</v>
      </c>
      <c r="M538" s="85">
        <v>580592</v>
      </c>
      <c r="N538" s="85">
        <v>34</v>
      </c>
      <c r="O538" s="85">
        <v>193</v>
      </c>
      <c r="P538" s="85">
        <v>3228</v>
      </c>
      <c r="Q538" s="85">
        <v>617016</v>
      </c>
      <c r="R538" s="85">
        <v>49</v>
      </c>
      <c r="S538" s="85">
        <v>238</v>
      </c>
      <c r="T538" s="85">
        <v>3115</v>
      </c>
      <c r="U538" s="85">
        <v>750139</v>
      </c>
      <c r="V538" s="85">
        <v>34</v>
      </c>
      <c r="W538" s="85">
        <v>268</v>
      </c>
      <c r="X538" s="85">
        <v>3012</v>
      </c>
      <c r="Y538" s="85">
        <v>815036</v>
      </c>
      <c r="Z538" s="85">
        <v>9</v>
      </c>
      <c r="AA538" s="85">
        <v>292</v>
      </c>
      <c r="AB538" s="85">
        <v>3060</v>
      </c>
      <c r="AC538" s="85">
        <v>905782</v>
      </c>
      <c r="AD538" s="85">
        <v>3</v>
      </c>
      <c r="AE538" s="85">
        <v>326</v>
      </c>
      <c r="AF538" s="85">
        <v>2967</v>
      </c>
      <c r="AG538" s="85">
        <v>966267</v>
      </c>
      <c r="AH538" s="85">
        <v>2</v>
      </c>
      <c r="AI538" s="85">
        <v>378</v>
      </c>
      <c r="AJ538" s="85">
        <v>2625</v>
      </c>
      <c r="AK538" s="85">
        <v>991725</v>
      </c>
      <c r="AL538" s="85">
        <v>9</v>
      </c>
      <c r="AM538" s="85">
        <v>640</v>
      </c>
      <c r="AN538" s="85">
        <v>2804</v>
      </c>
      <c r="AO538" s="85">
        <v>1777038</v>
      </c>
      <c r="AP538" s="85"/>
      <c r="AQ538" s="85"/>
      <c r="AR538" s="85"/>
      <c r="AS538" s="85"/>
    </row>
    <row r="539" spans="1:45" ht="15" x14ac:dyDescent="0.2">
      <c r="A539" s="80">
        <v>41526</v>
      </c>
      <c r="B539" s="85">
        <v>1</v>
      </c>
      <c r="C539" s="85">
        <v>113</v>
      </c>
      <c r="D539" s="85">
        <v>3000</v>
      </c>
      <c r="E539" s="85">
        <v>339000</v>
      </c>
      <c r="F539" s="85">
        <v>19</v>
      </c>
      <c r="G539" s="85">
        <v>139</v>
      </c>
      <c r="H539" s="85">
        <v>3534</v>
      </c>
      <c r="I539" s="85">
        <v>507177</v>
      </c>
      <c r="J539" s="85">
        <v>25</v>
      </c>
      <c r="K539" s="85">
        <v>172</v>
      </c>
      <c r="L539" s="85">
        <v>3378</v>
      </c>
      <c r="M539" s="85">
        <v>588700</v>
      </c>
      <c r="N539" s="85">
        <v>55</v>
      </c>
      <c r="O539" s="85">
        <v>197</v>
      </c>
      <c r="P539" s="85">
        <v>3296</v>
      </c>
      <c r="Q539" s="85">
        <v>661585</v>
      </c>
      <c r="R539" s="85">
        <v>34</v>
      </c>
      <c r="S539" s="85">
        <v>239</v>
      </c>
      <c r="T539" s="85">
        <v>3145</v>
      </c>
      <c r="U539" s="85">
        <v>758950</v>
      </c>
      <c r="V539" s="85">
        <v>1</v>
      </c>
      <c r="W539" s="85">
        <v>250</v>
      </c>
      <c r="X539" s="85">
        <v>3100</v>
      </c>
      <c r="Y539" s="85">
        <v>775000</v>
      </c>
      <c r="Z539" s="85">
        <v>36</v>
      </c>
      <c r="AA539" s="85">
        <v>298</v>
      </c>
      <c r="AB539" s="85">
        <v>3187</v>
      </c>
      <c r="AC539" s="85">
        <v>921421</v>
      </c>
      <c r="AD539" s="85">
        <v>2</v>
      </c>
      <c r="AE539" s="85">
        <v>340</v>
      </c>
      <c r="AF539" s="85">
        <v>3000</v>
      </c>
      <c r="AG539" s="85">
        <v>1018500</v>
      </c>
      <c r="AH539" s="85"/>
      <c r="AI539" s="85"/>
      <c r="AJ539" s="85"/>
      <c r="AK539" s="85"/>
      <c r="AL539" s="85">
        <v>10</v>
      </c>
      <c r="AM539" s="85">
        <v>544</v>
      </c>
      <c r="AN539" s="85">
        <v>2995</v>
      </c>
      <c r="AO539" s="85">
        <v>1634329</v>
      </c>
      <c r="AP539" s="85"/>
      <c r="AQ539" s="85"/>
      <c r="AR539" s="85"/>
      <c r="AS539" s="85"/>
    </row>
    <row r="540" spans="1:45" ht="15" x14ac:dyDescent="0.2">
      <c r="A540" s="80">
        <v>41533</v>
      </c>
      <c r="B540" s="85">
        <v>14</v>
      </c>
      <c r="C540" s="85">
        <v>119</v>
      </c>
      <c r="D540" s="85">
        <v>3385</v>
      </c>
      <c r="E540" s="85">
        <v>407950</v>
      </c>
      <c r="F540" s="85">
        <v>18</v>
      </c>
      <c r="G540" s="85">
        <v>141</v>
      </c>
      <c r="H540" s="85">
        <v>3291</v>
      </c>
      <c r="I540" s="85">
        <v>474501</v>
      </c>
      <c r="J540" s="85">
        <v>52</v>
      </c>
      <c r="K540" s="85">
        <v>168</v>
      </c>
      <c r="L540" s="85">
        <v>3395</v>
      </c>
      <c r="M540" s="85">
        <v>582117</v>
      </c>
      <c r="N540" s="85">
        <v>39</v>
      </c>
      <c r="O540" s="85">
        <v>195</v>
      </c>
      <c r="P540" s="85">
        <v>3251</v>
      </c>
      <c r="Q540" s="85">
        <v>651276</v>
      </c>
      <c r="R540" s="85">
        <v>25</v>
      </c>
      <c r="S540" s="85">
        <v>245</v>
      </c>
      <c r="T540" s="85">
        <v>3203</v>
      </c>
      <c r="U540" s="85">
        <v>790030</v>
      </c>
      <c r="V540" s="85">
        <v>31</v>
      </c>
      <c r="W540" s="85">
        <v>265</v>
      </c>
      <c r="X540" s="85">
        <v>3120</v>
      </c>
      <c r="Y540" s="85">
        <v>820332</v>
      </c>
      <c r="Z540" s="85">
        <v>37</v>
      </c>
      <c r="AA540" s="85">
        <v>309</v>
      </c>
      <c r="AB540" s="85">
        <v>3946</v>
      </c>
      <c r="AC540" s="85">
        <v>960885</v>
      </c>
      <c r="AD540" s="85">
        <v>4</v>
      </c>
      <c r="AE540" s="85">
        <v>340</v>
      </c>
      <c r="AF540" s="85">
        <v>3050</v>
      </c>
      <c r="AG540" s="85">
        <v>1011325</v>
      </c>
      <c r="AH540" s="85">
        <v>1</v>
      </c>
      <c r="AI540" s="85">
        <v>369</v>
      </c>
      <c r="AJ540" s="85">
        <v>2550</v>
      </c>
      <c r="AK540" s="85">
        <v>940950</v>
      </c>
      <c r="AL540" s="85">
        <v>11</v>
      </c>
      <c r="AM540" s="85">
        <v>530</v>
      </c>
      <c r="AN540" s="85">
        <v>3112</v>
      </c>
      <c r="AO540" s="85">
        <v>1637952</v>
      </c>
      <c r="AP540" s="85"/>
      <c r="AQ540" s="85"/>
      <c r="AR540" s="85"/>
      <c r="AS540" s="85"/>
    </row>
    <row r="541" spans="1:45" ht="15" x14ac:dyDescent="0.2">
      <c r="A541" s="80">
        <v>41540</v>
      </c>
      <c r="B541" s="85">
        <v>1</v>
      </c>
      <c r="C541" s="85">
        <v>100</v>
      </c>
      <c r="D541" s="85">
        <v>3480</v>
      </c>
      <c r="E541" s="85">
        <v>348000</v>
      </c>
      <c r="F541" s="85">
        <v>28</v>
      </c>
      <c r="G541" s="85">
        <v>138</v>
      </c>
      <c r="H541" s="85">
        <v>3487</v>
      </c>
      <c r="I541" s="85">
        <v>486882</v>
      </c>
      <c r="J541" s="85">
        <v>20</v>
      </c>
      <c r="K541" s="85">
        <v>165</v>
      </c>
      <c r="L541" s="85">
        <v>3540</v>
      </c>
      <c r="M541" s="85">
        <v>595250</v>
      </c>
      <c r="N541" s="85">
        <v>50</v>
      </c>
      <c r="O541" s="85">
        <v>208</v>
      </c>
      <c r="P541" s="85">
        <v>3213</v>
      </c>
      <c r="Q541" s="85">
        <v>669671</v>
      </c>
      <c r="R541" s="85">
        <v>15</v>
      </c>
      <c r="S541" s="85">
        <v>231</v>
      </c>
      <c r="T541" s="85">
        <v>3174</v>
      </c>
      <c r="U541" s="85">
        <v>742293</v>
      </c>
      <c r="V541" s="85">
        <v>13</v>
      </c>
      <c r="W541" s="85">
        <v>262</v>
      </c>
      <c r="X541" s="85">
        <v>3150</v>
      </c>
      <c r="Y541" s="85">
        <v>832003</v>
      </c>
      <c r="Z541" s="85">
        <v>3</v>
      </c>
      <c r="AA541" s="85">
        <v>285</v>
      </c>
      <c r="AB541" s="85">
        <v>3150</v>
      </c>
      <c r="AC541" s="85">
        <v>894060</v>
      </c>
      <c r="AD541" s="85">
        <v>9</v>
      </c>
      <c r="AE541" s="85">
        <v>336</v>
      </c>
      <c r="AF541" s="85">
        <v>2956</v>
      </c>
      <c r="AG541" s="85">
        <v>990562</v>
      </c>
      <c r="AH541" s="85">
        <v>11</v>
      </c>
      <c r="AI541" s="85">
        <v>543</v>
      </c>
      <c r="AJ541" s="85">
        <v>2921</v>
      </c>
      <c r="AK541" s="85">
        <v>1579573</v>
      </c>
      <c r="AL541" s="85"/>
      <c r="AM541" s="85"/>
      <c r="AN541" s="85"/>
      <c r="AO541" s="85"/>
      <c r="AP541" s="85"/>
      <c r="AQ541" s="85"/>
      <c r="AR541" s="85"/>
      <c r="AS541" s="85"/>
    </row>
    <row r="542" spans="1:45" ht="15" x14ac:dyDescent="0.2">
      <c r="A542" s="82">
        <v>41547</v>
      </c>
      <c r="B542" s="90">
        <v>27</v>
      </c>
      <c r="C542" s="90">
        <v>123</v>
      </c>
      <c r="D542" s="90">
        <v>3793</v>
      </c>
      <c r="E542" s="90">
        <v>465756</v>
      </c>
      <c r="F542" s="90">
        <v>31</v>
      </c>
      <c r="G542" s="90">
        <v>143</v>
      </c>
      <c r="H542" s="90">
        <v>3570</v>
      </c>
      <c r="I542" s="90">
        <v>505081</v>
      </c>
      <c r="J542" s="90">
        <v>72</v>
      </c>
      <c r="K542" s="90">
        <v>169</v>
      </c>
      <c r="L542" s="90">
        <v>3460</v>
      </c>
      <c r="M542" s="90">
        <v>579187</v>
      </c>
      <c r="N542" s="90">
        <v>60</v>
      </c>
      <c r="O542" s="90">
        <v>193</v>
      </c>
      <c r="P542" s="90">
        <v>3271</v>
      </c>
      <c r="Q542" s="90">
        <v>637474</v>
      </c>
      <c r="R542" s="90">
        <v>5</v>
      </c>
      <c r="S542" s="90">
        <v>239</v>
      </c>
      <c r="T542" s="90">
        <v>3120</v>
      </c>
      <c r="U542" s="90">
        <v>745804</v>
      </c>
      <c r="V542" s="1"/>
      <c r="W542" s="1"/>
      <c r="X542" s="1"/>
      <c r="Y542" s="1"/>
      <c r="Z542" s="90">
        <v>5</v>
      </c>
      <c r="AA542" s="90">
        <v>313</v>
      </c>
      <c r="AB542" s="90">
        <v>3040</v>
      </c>
      <c r="AC542" s="90">
        <v>945540</v>
      </c>
      <c r="AD542" s="90">
        <v>1</v>
      </c>
      <c r="AE542" s="90">
        <v>320</v>
      </c>
      <c r="AF542" s="90">
        <v>2820</v>
      </c>
      <c r="AG542" s="90">
        <v>902400</v>
      </c>
      <c r="AH542" s="1"/>
      <c r="AI542" s="1"/>
      <c r="AJ542" s="1"/>
      <c r="AK542" s="1"/>
      <c r="AL542" s="1"/>
      <c r="AM542" s="1"/>
      <c r="AN542" s="1"/>
      <c r="AO542" s="1"/>
      <c r="AP542" s="90">
        <v>7</v>
      </c>
      <c r="AQ542" s="90">
        <v>544</v>
      </c>
      <c r="AR542" s="90">
        <v>2894</v>
      </c>
      <c r="AS542" s="97">
        <v>1565209</v>
      </c>
    </row>
    <row r="543" spans="1:45" ht="15" x14ac:dyDescent="0.2">
      <c r="A543" s="8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ht="15" x14ac:dyDescent="0.2">
      <c r="A544" s="79">
        <v>41548</v>
      </c>
      <c r="B544" s="85">
        <v>22</v>
      </c>
      <c r="C544" s="85">
        <v>116</v>
      </c>
      <c r="D544" s="85">
        <v>3264</v>
      </c>
      <c r="E544" s="85">
        <v>389425</v>
      </c>
      <c r="F544" s="85">
        <v>11</v>
      </c>
      <c r="G544" s="85">
        <v>134</v>
      </c>
      <c r="H544" s="85">
        <v>3750</v>
      </c>
      <c r="I544" s="85">
        <v>502841</v>
      </c>
      <c r="J544" s="85">
        <v>65</v>
      </c>
      <c r="K544" s="85">
        <v>163</v>
      </c>
      <c r="L544" s="85">
        <v>3453</v>
      </c>
      <c r="M544" s="85">
        <v>576697</v>
      </c>
      <c r="N544" s="85">
        <v>32</v>
      </c>
      <c r="O544" s="85">
        <v>193</v>
      </c>
      <c r="P544" s="85">
        <v>3330</v>
      </c>
      <c r="Q544" s="85">
        <v>680495</v>
      </c>
      <c r="R544" s="85">
        <v>32</v>
      </c>
      <c r="S544" s="85">
        <v>230</v>
      </c>
      <c r="T544" s="85">
        <v>3257</v>
      </c>
      <c r="U544" s="85">
        <v>755804</v>
      </c>
      <c r="V544" s="85">
        <v>2</v>
      </c>
      <c r="W544" s="85">
        <v>265</v>
      </c>
      <c r="X544" s="85">
        <v>3250</v>
      </c>
      <c r="Y544" s="85">
        <v>861610</v>
      </c>
      <c r="Z544" s="85"/>
      <c r="AA544" s="85"/>
      <c r="AB544" s="85"/>
      <c r="AC544" s="85"/>
      <c r="AD544" s="85"/>
      <c r="AE544" s="85"/>
      <c r="AF544" s="85"/>
      <c r="AG544" s="85"/>
      <c r="AH544" s="85">
        <v>1</v>
      </c>
      <c r="AI544" s="85">
        <v>396</v>
      </c>
      <c r="AJ544" s="85">
        <v>2880</v>
      </c>
      <c r="AK544" s="85">
        <v>1140480</v>
      </c>
      <c r="AL544" s="85"/>
      <c r="AM544" s="85"/>
      <c r="AN544" s="85"/>
      <c r="AO544" s="85"/>
      <c r="AP544" s="85">
        <v>12</v>
      </c>
      <c r="AQ544" s="85">
        <v>557</v>
      </c>
      <c r="AR544" s="85">
        <v>2846</v>
      </c>
      <c r="AS544" s="85">
        <v>1585509</v>
      </c>
    </row>
    <row r="545" spans="1:45" ht="15" x14ac:dyDescent="0.2">
      <c r="A545" s="79">
        <v>41555</v>
      </c>
      <c r="B545" s="85">
        <v>28</v>
      </c>
      <c r="C545" s="85">
        <v>117</v>
      </c>
      <c r="D545" s="85">
        <v>3900</v>
      </c>
      <c r="E545" s="85">
        <v>444984</v>
      </c>
      <c r="F545" s="85">
        <v>2</v>
      </c>
      <c r="G545" s="85">
        <v>134</v>
      </c>
      <c r="H545" s="85">
        <v>2650</v>
      </c>
      <c r="I545" s="85">
        <v>490925</v>
      </c>
      <c r="J545" s="85">
        <v>36</v>
      </c>
      <c r="K545" s="85">
        <v>168</v>
      </c>
      <c r="L545" s="85">
        <v>3482</v>
      </c>
      <c r="M545" s="85">
        <v>592997</v>
      </c>
      <c r="N545" s="85">
        <v>28</v>
      </c>
      <c r="O545" s="85">
        <v>197</v>
      </c>
      <c r="P545" s="85">
        <v>3322</v>
      </c>
      <c r="Q545" s="85">
        <v>659839</v>
      </c>
      <c r="R545" s="85">
        <v>2</v>
      </c>
      <c r="S545" s="85">
        <v>234</v>
      </c>
      <c r="T545" s="85">
        <v>3160</v>
      </c>
      <c r="U545" s="85">
        <v>738250</v>
      </c>
      <c r="V545" s="85">
        <v>8</v>
      </c>
      <c r="W545" s="85">
        <v>270</v>
      </c>
      <c r="X545" s="85">
        <v>3090</v>
      </c>
      <c r="Y545" s="85">
        <v>846912</v>
      </c>
      <c r="Z545" s="85">
        <v>1</v>
      </c>
      <c r="AA545" s="85">
        <v>289</v>
      </c>
      <c r="AB545" s="85">
        <v>3000</v>
      </c>
      <c r="AC545" s="85">
        <v>867000</v>
      </c>
      <c r="AD545" s="85"/>
      <c r="AE545" s="85"/>
      <c r="AF545" s="85"/>
      <c r="AG545" s="85"/>
      <c r="AH545" s="85">
        <v>1</v>
      </c>
      <c r="AI545" s="85">
        <v>366</v>
      </c>
      <c r="AJ545" s="85">
        <v>3060</v>
      </c>
      <c r="AK545" s="85">
        <v>1119960</v>
      </c>
      <c r="AL545" s="85"/>
      <c r="AM545" s="85"/>
      <c r="AN545" s="85"/>
      <c r="AO545" s="85"/>
      <c r="AP545" s="85">
        <v>10</v>
      </c>
      <c r="AQ545" s="85">
        <v>666</v>
      </c>
      <c r="AR545" s="85">
        <v>2870</v>
      </c>
      <c r="AS545" s="85">
        <v>1916966</v>
      </c>
    </row>
    <row r="546" spans="1:45" ht="15" x14ac:dyDescent="0.2">
      <c r="A546" s="79">
        <v>41562</v>
      </c>
      <c r="B546" s="85">
        <v>15</v>
      </c>
      <c r="C546" s="85">
        <v>120</v>
      </c>
      <c r="D546" s="85">
        <v>3658</v>
      </c>
      <c r="E546" s="85">
        <v>436773</v>
      </c>
      <c r="F546" s="85">
        <v>40</v>
      </c>
      <c r="G546" s="85">
        <v>138</v>
      </c>
      <c r="H546" s="85">
        <v>3650</v>
      </c>
      <c r="I546" s="85">
        <v>513811</v>
      </c>
      <c r="J546" s="85">
        <v>70</v>
      </c>
      <c r="K546" s="85">
        <v>171</v>
      </c>
      <c r="L546" s="85">
        <v>3394</v>
      </c>
      <c r="M546" s="85">
        <v>610778</v>
      </c>
      <c r="N546" s="85">
        <v>61</v>
      </c>
      <c r="O546" s="85">
        <v>193</v>
      </c>
      <c r="P546" s="85">
        <v>3310</v>
      </c>
      <c r="Q546" s="85">
        <v>656065</v>
      </c>
      <c r="R546" s="85">
        <v>22</v>
      </c>
      <c r="S546" s="85">
        <v>228</v>
      </c>
      <c r="T546" s="85">
        <v>3240</v>
      </c>
      <c r="U546" s="85">
        <v>739720</v>
      </c>
      <c r="V546" s="85">
        <v>1</v>
      </c>
      <c r="W546" s="85">
        <v>278</v>
      </c>
      <c r="X546" s="85">
        <v>3180</v>
      </c>
      <c r="Y546" s="85">
        <v>884040</v>
      </c>
      <c r="Z546" s="85"/>
      <c r="AA546" s="85"/>
      <c r="AB546" s="85"/>
      <c r="AC546" s="85"/>
      <c r="AD546" s="85"/>
      <c r="AE546" s="85"/>
      <c r="AF546" s="85"/>
      <c r="AG546" s="85"/>
      <c r="AH546" s="85">
        <v>1</v>
      </c>
      <c r="AI546" s="85">
        <v>377</v>
      </c>
      <c r="AJ546" s="85">
        <v>2920</v>
      </c>
      <c r="AK546" s="85">
        <v>1100840</v>
      </c>
      <c r="AL546" s="85"/>
      <c r="AM546" s="85"/>
      <c r="AN546" s="85"/>
      <c r="AO546" s="85"/>
      <c r="AP546" s="85">
        <v>9</v>
      </c>
      <c r="AQ546" s="85">
        <v>556</v>
      </c>
      <c r="AR546" s="85">
        <v>2896</v>
      </c>
      <c r="AS546" s="85">
        <v>1610489</v>
      </c>
    </row>
    <row r="547" spans="1:45" ht="15" x14ac:dyDescent="0.2">
      <c r="A547" s="79">
        <v>41569</v>
      </c>
      <c r="B547" s="85">
        <v>24</v>
      </c>
      <c r="C547" s="85">
        <v>101</v>
      </c>
      <c r="D547" s="85">
        <v>3717</v>
      </c>
      <c r="E547" s="85">
        <v>386212</v>
      </c>
      <c r="F547" s="85">
        <v>62</v>
      </c>
      <c r="G547" s="85">
        <v>138</v>
      </c>
      <c r="H547" s="85">
        <v>3788</v>
      </c>
      <c r="I547" s="85">
        <v>535923</v>
      </c>
      <c r="J547" s="85">
        <v>32</v>
      </c>
      <c r="K547" s="85">
        <v>168</v>
      </c>
      <c r="L547" s="85">
        <v>3500</v>
      </c>
      <c r="M547" s="85">
        <v>631306</v>
      </c>
      <c r="N547" s="85">
        <v>72</v>
      </c>
      <c r="O547" s="85">
        <v>195</v>
      </c>
      <c r="P547" s="85">
        <v>3488</v>
      </c>
      <c r="Q547" s="85">
        <v>689872</v>
      </c>
      <c r="R547" s="85">
        <v>38</v>
      </c>
      <c r="S547" s="85">
        <v>239</v>
      </c>
      <c r="T547" s="85">
        <v>3320</v>
      </c>
      <c r="U547" s="85">
        <v>810895</v>
      </c>
      <c r="V547" s="85">
        <v>7</v>
      </c>
      <c r="W547" s="85">
        <v>251</v>
      </c>
      <c r="X547" s="85">
        <v>3360</v>
      </c>
      <c r="Y547" s="85">
        <v>843360</v>
      </c>
      <c r="Z547" s="85">
        <v>1</v>
      </c>
      <c r="AA547" s="85">
        <v>289</v>
      </c>
      <c r="AB547" s="85">
        <v>3160</v>
      </c>
      <c r="AC547" s="85">
        <v>843360</v>
      </c>
      <c r="AD547" s="85"/>
      <c r="AE547" s="85"/>
      <c r="AF547" s="85"/>
      <c r="AG547" s="85"/>
      <c r="AH547" s="85">
        <v>1</v>
      </c>
      <c r="AI547" s="85">
        <v>367</v>
      </c>
      <c r="AJ547" s="85">
        <v>2840</v>
      </c>
      <c r="AK547" s="85">
        <v>1042280</v>
      </c>
      <c r="AL547" s="85"/>
      <c r="AM547" s="85"/>
      <c r="AN547" s="85"/>
      <c r="AO547" s="85"/>
      <c r="AP547" s="85">
        <v>7</v>
      </c>
      <c r="AQ547" s="85">
        <v>577</v>
      </c>
      <c r="AR547" s="85">
        <v>2937</v>
      </c>
      <c r="AS547" s="85">
        <v>1677771</v>
      </c>
    </row>
    <row r="548" spans="1:45" ht="15" x14ac:dyDescent="0.2">
      <c r="A548" s="79">
        <v>41576</v>
      </c>
      <c r="B548" s="85">
        <v>27</v>
      </c>
      <c r="C548" s="85">
        <v>123</v>
      </c>
      <c r="D548" s="85">
        <v>3767</v>
      </c>
      <c r="E548" s="85">
        <v>464606</v>
      </c>
      <c r="F548" s="85">
        <v>6</v>
      </c>
      <c r="G548" s="85">
        <v>143</v>
      </c>
      <c r="H548" s="85">
        <v>3617</v>
      </c>
      <c r="I548" s="85">
        <v>515208</v>
      </c>
      <c r="J548" s="85">
        <v>27</v>
      </c>
      <c r="K548" s="85">
        <v>170</v>
      </c>
      <c r="L548" s="85">
        <v>2573</v>
      </c>
      <c r="M548" s="85">
        <v>606562</v>
      </c>
      <c r="N548" s="85">
        <v>73</v>
      </c>
      <c r="O548" s="85">
        <v>196</v>
      </c>
      <c r="P548" s="85">
        <v>3399</v>
      </c>
      <c r="Q548" s="85">
        <v>671544</v>
      </c>
      <c r="R548" s="85">
        <v>15</v>
      </c>
      <c r="S548" s="85">
        <v>226</v>
      </c>
      <c r="T548" s="85">
        <v>3224</v>
      </c>
      <c r="U548" s="85">
        <v>739953</v>
      </c>
      <c r="V548" s="85">
        <v>2</v>
      </c>
      <c r="W548" s="85">
        <v>260</v>
      </c>
      <c r="X548" s="85">
        <v>3020</v>
      </c>
      <c r="Y548" s="85">
        <v>782700</v>
      </c>
      <c r="Z548" s="85">
        <v>2</v>
      </c>
      <c r="AA548" s="85">
        <v>300</v>
      </c>
      <c r="AB548" s="85">
        <v>2825</v>
      </c>
      <c r="AC548" s="85">
        <v>846700</v>
      </c>
      <c r="AD548" s="85"/>
      <c r="AE548" s="85"/>
      <c r="AF548" s="85"/>
      <c r="AG548" s="85"/>
      <c r="AH548" s="85">
        <v>2</v>
      </c>
      <c r="AI548" s="85">
        <v>390</v>
      </c>
      <c r="AJ548" s="85">
        <v>2950</v>
      </c>
      <c r="AK548" s="85">
        <v>1149020</v>
      </c>
      <c r="AL548" s="85"/>
      <c r="AM548" s="85"/>
      <c r="AN548" s="85"/>
      <c r="AO548" s="85"/>
      <c r="AP548" s="85">
        <v>20</v>
      </c>
      <c r="AQ548" s="85">
        <v>567</v>
      </c>
      <c r="AR548" s="85">
        <v>3065</v>
      </c>
      <c r="AS548" s="85">
        <v>1736545</v>
      </c>
    </row>
    <row r="549" spans="1:45" ht="15" x14ac:dyDescent="0.2">
      <c r="A549" s="79">
        <v>41554</v>
      </c>
      <c r="B549" s="85">
        <v>16</v>
      </c>
      <c r="C549" s="85">
        <v>109</v>
      </c>
      <c r="D549" s="85">
        <v>3415</v>
      </c>
      <c r="E549" s="85">
        <v>388649</v>
      </c>
      <c r="F549" s="85">
        <v>17</v>
      </c>
      <c r="G549" s="85">
        <v>143</v>
      </c>
      <c r="H549" s="85">
        <v>3478</v>
      </c>
      <c r="I549" s="85">
        <v>495268</v>
      </c>
      <c r="J549" s="85">
        <v>51</v>
      </c>
      <c r="K549" s="85">
        <v>165</v>
      </c>
      <c r="L549" s="85">
        <v>3326</v>
      </c>
      <c r="M549" s="85">
        <v>587688</v>
      </c>
      <c r="N549" s="85">
        <v>88</v>
      </c>
      <c r="O549" s="85">
        <v>196</v>
      </c>
      <c r="P549" s="85">
        <v>3326</v>
      </c>
      <c r="Q549" s="85">
        <v>666073</v>
      </c>
      <c r="R549" s="85">
        <v>27</v>
      </c>
      <c r="S549" s="85">
        <v>234</v>
      </c>
      <c r="T549" s="85">
        <v>3264</v>
      </c>
      <c r="U549" s="85">
        <v>772094</v>
      </c>
      <c r="V549" s="85">
        <v>1</v>
      </c>
      <c r="W549" s="85">
        <v>260</v>
      </c>
      <c r="X549" s="85">
        <v>3220</v>
      </c>
      <c r="Y549" s="85">
        <v>837200</v>
      </c>
      <c r="Z549" s="85">
        <v>31</v>
      </c>
      <c r="AA549" s="85">
        <v>302</v>
      </c>
      <c r="AB549" s="85">
        <v>3780</v>
      </c>
      <c r="AC549" s="85">
        <v>966141</v>
      </c>
      <c r="AD549" s="85">
        <v>3</v>
      </c>
      <c r="AE549" s="85">
        <v>340</v>
      </c>
      <c r="AF549" s="85">
        <v>2920</v>
      </c>
      <c r="AG549" s="85">
        <v>993773</v>
      </c>
      <c r="AH549" s="85"/>
      <c r="AI549" s="85"/>
      <c r="AJ549" s="85"/>
      <c r="AK549" s="85"/>
      <c r="AL549" s="85">
        <v>6</v>
      </c>
      <c r="AM549" s="85">
        <v>623</v>
      </c>
      <c r="AN549" s="85">
        <v>2873</v>
      </c>
      <c r="AO549" s="85">
        <v>1782493</v>
      </c>
      <c r="AP549" s="85"/>
      <c r="AQ549" s="85"/>
      <c r="AR549" s="85"/>
      <c r="AS549" s="85"/>
    </row>
    <row r="550" spans="1:45" ht="15" x14ac:dyDescent="0.2">
      <c r="A550" s="79">
        <v>41561</v>
      </c>
      <c r="B550" s="85"/>
      <c r="C550" s="85"/>
      <c r="D550" s="85"/>
      <c r="E550" s="85"/>
      <c r="F550" s="85">
        <v>10</v>
      </c>
      <c r="G550" s="85">
        <v>145</v>
      </c>
      <c r="H550" s="85">
        <v>3840</v>
      </c>
      <c r="I550" s="85">
        <v>555820</v>
      </c>
      <c r="J550" s="85">
        <v>38</v>
      </c>
      <c r="K550" s="85">
        <v>169</v>
      </c>
      <c r="L550" s="85">
        <v>3612</v>
      </c>
      <c r="M550" s="85">
        <v>620661</v>
      </c>
      <c r="N550" s="85">
        <v>56</v>
      </c>
      <c r="O550" s="85">
        <v>200</v>
      </c>
      <c r="P550" s="85">
        <v>3407</v>
      </c>
      <c r="Q550" s="85">
        <v>695635</v>
      </c>
      <c r="R550" s="85">
        <v>1</v>
      </c>
      <c r="S550" s="85">
        <v>240</v>
      </c>
      <c r="T550" s="85">
        <v>3250</v>
      </c>
      <c r="U550" s="85">
        <v>780000</v>
      </c>
      <c r="V550" s="85">
        <v>4</v>
      </c>
      <c r="W550" s="85">
        <v>264</v>
      </c>
      <c r="X550" s="85">
        <v>3240</v>
      </c>
      <c r="Y550" s="85">
        <v>855360</v>
      </c>
      <c r="Z550" s="85"/>
      <c r="AA550" s="85"/>
      <c r="AB550" s="85"/>
      <c r="AC550" s="85"/>
      <c r="AD550" s="85">
        <v>11</v>
      </c>
      <c r="AE550" s="85">
        <v>329</v>
      </c>
      <c r="AF550" s="85">
        <v>3085</v>
      </c>
      <c r="AG550" s="85">
        <v>1040980</v>
      </c>
      <c r="AH550" s="85"/>
      <c r="AI550" s="85"/>
      <c r="AJ550" s="85"/>
      <c r="AK550" s="85"/>
      <c r="AL550" s="85">
        <v>2</v>
      </c>
      <c r="AM550" s="85">
        <v>610</v>
      </c>
      <c r="AN550" s="85">
        <v>2910</v>
      </c>
      <c r="AO550" s="85">
        <v>1772670</v>
      </c>
      <c r="AP550" s="85"/>
      <c r="AQ550" s="85"/>
      <c r="AR550" s="85"/>
      <c r="AS550" s="85"/>
    </row>
    <row r="551" spans="1:45" ht="15" x14ac:dyDescent="0.2">
      <c r="A551" s="79">
        <v>41568</v>
      </c>
      <c r="B551" s="85">
        <v>17</v>
      </c>
      <c r="C551" s="85">
        <v>114</v>
      </c>
      <c r="D551" s="85">
        <v>3456</v>
      </c>
      <c r="E551" s="85">
        <v>384441</v>
      </c>
      <c r="F551" s="85">
        <v>26</v>
      </c>
      <c r="G551" s="85">
        <v>139</v>
      </c>
      <c r="H551" s="85">
        <v>3528</v>
      </c>
      <c r="I551" s="85">
        <v>501459</v>
      </c>
      <c r="J551" s="85">
        <v>51</v>
      </c>
      <c r="K551" s="85">
        <v>165</v>
      </c>
      <c r="L551" s="85">
        <v>3324</v>
      </c>
      <c r="M551" s="85">
        <v>560213</v>
      </c>
      <c r="N551" s="85">
        <v>63</v>
      </c>
      <c r="O551" s="85">
        <v>296</v>
      </c>
      <c r="P551" s="85">
        <v>3401</v>
      </c>
      <c r="Q551" s="85">
        <v>676452</v>
      </c>
      <c r="R551" s="85">
        <v>29</v>
      </c>
      <c r="S551" s="85">
        <v>231</v>
      </c>
      <c r="T551" s="85">
        <v>3258</v>
      </c>
      <c r="U551" s="85">
        <v>766337</v>
      </c>
      <c r="V551" s="85">
        <v>47</v>
      </c>
      <c r="W551" s="85">
        <v>268</v>
      </c>
      <c r="X551" s="85">
        <v>3295</v>
      </c>
      <c r="Y551" s="85">
        <v>880154</v>
      </c>
      <c r="Z551" s="85">
        <v>14</v>
      </c>
      <c r="AA551" s="85">
        <v>299</v>
      </c>
      <c r="AB551" s="85">
        <v>3332</v>
      </c>
      <c r="AC551" s="85">
        <v>978974</v>
      </c>
      <c r="AD551" s="85">
        <v>4</v>
      </c>
      <c r="AE551" s="85">
        <v>332</v>
      </c>
      <c r="AF551" s="85">
        <v>2915</v>
      </c>
      <c r="AG551" s="85">
        <v>944742</v>
      </c>
      <c r="AH551" s="85">
        <v>1</v>
      </c>
      <c r="AI551" s="85">
        <v>375</v>
      </c>
      <c r="AJ551" s="85">
        <v>3080</v>
      </c>
      <c r="AK551" s="85">
        <v>1155000</v>
      </c>
      <c r="AL551" s="85">
        <v>10</v>
      </c>
      <c r="AM551" s="85">
        <v>528</v>
      </c>
      <c r="AN551" s="85">
        <v>2931</v>
      </c>
      <c r="AO551" s="85">
        <v>1541081</v>
      </c>
      <c r="AP551" s="85"/>
      <c r="AQ551" s="85"/>
      <c r="AR551" s="85"/>
      <c r="AS551" s="85"/>
    </row>
    <row r="552" spans="1:45" ht="15" x14ac:dyDescent="0.2">
      <c r="A552" s="79">
        <v>41575</v>
      </c>
      <c r="B552" s="85"/>
      <c r="C552" s="85"/>
      <c r="D552" s="85"/>
      <c r="E552" s="85"/>
      <c r="F552" s="85">
        <v>9</v>
      </c>
      <c r="G552" s="85">
        <v>133</v>
      </c>
      <c r="H552" s="85">
        <v>4000</v>
      </c>
      <c r="I552" s="85">
        <v>533778</v>
      </c>
      <c r="J552" s="85">
        <v>109</v>
      </c>
      <c r="K552" s="85">
        <v>167</v>
      </c>
      <c r="L552" s="85">
        <v>3705</v>
      </c>
      <c r="M552" s="85">
        <v>608872</v>
      </c>
      <c r="N552" s="85">
        <v>149</v>
      </c>
      <c r="O552" s="85">
        <v>201</v>
      </c>
      <c r="P552" s="85">
        <v>3508</v>
      </c>
      <c r="Q552" s="85">
        <v>706169</v>
      </c>
      <c r="R552" s="85">
        <v>59</v>
      </c>
      <c r="S552" s="85">
        <v>244</v>
      </c>
      <c r="T552" s="85">
        <v>3408</v>
      </c>
      <c r="U552" s="85">
        <v>828742</v>
      </c>
      <c r="V552" s="85">
        <v>81</v>
      </c>
      <c r="W552" s="85">
        <v>263</v>
      </c>
      <c r="X552" s="85">
        <v>3757</v>
      </c>
      <c r="Y552" s="85">
        <v>925740</v>
      </c>
      <c r="Z552" s="85">
        <v>70</v>
      </c>
      <c r="AA552" s="85">
        <v>292</v>
      </c>
      <c r="AB552" s="85">
        <v>3405</v>
      </c>
      <c r="AC552" s="85">
        <v>1005005</v>
      </c>
      <c r="AD552" s="85">
        <v>43</v>
      </c>
      <c r="AE552" s="85">
        <v>332</v>
      </c>
      <c r="AF552" s="85">
        <v>3332</v>
      </c>
      <c r="AG552" s="85">
        <v>1111345</v>
      </c>
      <c r="AH552" s="85"/>
      <c r="AI552" s="85"/>
      <c r="AJ552" s="85"/>
      <c r="AK552" s="85"/>
      <c r="AL552" s="85">
        <v>20</v>
      </c>
      <c r="AM552" s="85">
        <v>492</v>
      </c>
      <c r="AN552" s="85">
        <v>3543</v>
      </c>
      <c r="AO552" s="85">
        <v>1719082</v>
      </c>
      <c r="AP552" s="85">
        <v>10</v>
      </c>
      <c r="AQ552" s="85">
        <v>358</v>
      </c>
      <c r="AR552" s="85">
        <v>4311</v>
      </c>
      <c r="AS552" s="85">
        <v>1521260</v>
      </c>
    </row>
    <row r="553" spans="1:45" ht="15" x14ac:dyDescent="0.2">
      <c r="A553" s="8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ht="15" x14ac:dyDescent="0.2">
      <c r="A554" s="79">
        <v>41583</v>
      </c>
      <c r="B554" s="85">
        <v>44</v>
      </c>
      <c r="C554" s="85">
        <v>121</v>
      </c>
      <c r="D554" s="85">
        <v>3602</v>
      </c>
      <c r="E554" s="85">
        <v>443222</v>
      </c>
      <c r="F554" s="85">
        <v>30</v>
      </c>
      <c r="G554" s="85">
        <v>140</v>
      </c>
      <c r="H554" s="85">
        <v>3670</v>
      </c>
      <c r="I554" s="85">
        <v>535659</v>
      </c>
      <c r="J554" s="85">
        <v>47</v>
      </c>
      <c r="K554" s="85">
        <v>165</v>
      </c>
      <c r="L554" s="85">
        <v>3645</v>
      </c>
      <c r="M554" s="85">
        <v>604560</v>
      </c>
      <c r="N554" s="85">
        <v>36</v>
      </c>
      <c r="O554" s="85">
        <v>193</v>
      </c>
      <c r="P554" s="85">
        <v>3449</v>
      </c>
      <c r="Q554" s="85">
        <v>672037</v>
      </c>
      <c r="R554" s="85">
        <v>36</v>
      </c>
      <c r="S554" s="85">
        <v>228</v>
      </c>
      <c r="T554" s="85">
        <v>3280</v>
      </c>
      <c r="U554" s="85">
        <v>771190</v>
      </c>
      <c r="V554" s="85">
        <v>25</v>
      </c>
      <c r="W554" s="85">
        <v>254</v>
      </c>
      <c r="X554" s="85">
        <v>3193</v>
      </c>
      <c r="Y554" s="85">
        <v>839829</v>
      </c>
      <c r="Z554" s="85">
        <v>3</v>
      </c>
      <c r="AA554" s="85">
        <v>301</v>
      </c>
      <c r="AB554" s="85">
        <v>2990</v>
      </c>
      <c r="AC554" s="85">
        <v>921533</v>
      </c>
      <c r="AD554" s="85"/>
      <c r="AE554" s="85"/>
      <c r="AF554" s="85"/>
      <c r="AG554" s="85"/>
      <c r="AH554" s="85">
        <v>1</v>
      </c>
      <c r="AI554" s="85">
        <v>383</v>
      </c>
      <c r="AJ554" s="85">
        <v>3140</v>
      </c>
      <c r="AK554" s="85">
        <v>1202620</v>
      </c>
      <c r="AL554" s="85"/>
      <c r="AM554" s="85"/>
      <c r="AN554" s="85"/>
      <c r="AO554" s="85"/>
      <c r="AP554" s="85">
        <v>12</v>
      </c>
      <c r="AQ554" s="85">
        <v>542</v>
      </c>
      <c r="AR554" s="85">
        <v>3070</v>
      </c>
      <c r="AS554" s="85">
        <v>1668975</v>
      </c>
    </row>
    <row r="555" spans="1:45" ht="15" x14ac:dyDescent="0.2">
      <c r="A555" s="79">
        <v>41590</v>
      </c>
      <c r="B555" s="85">
        <v>12</v>
      </c>
      <c r="C555" s="85">
        <v>115</v>
      </c>
      <c r="D555" s="85">
        <v>3981</v>
      </c>
      <c r="E555" s="85">
        <v>457312</v>
      </c>
      <c r="F555" s="85">
        <v>20</v>
      </c>
      <c r="G555" s="85">
        <v>140</v>
      </c>
      <c r="H555" s="85">
        <v>3882</v>
      </c>
      <c r="I555" s="85">
        <v>544790</v>
      </c>
      <c r="J555" s="85">
        <v>25</v>
      </c>
      <c r="K555" s="85">
        <v>159</v>
      </c>
      <c r="L555" s="85">
        <v>3700</v>
      </c>
      <c r="M555" s="85">
        <v>575574</v>
      </c>
      <c r="N555" s="85">
        <v>24</v>
      </c>
      <c r="O555" s="85">
        <v>182</v>
      </c>
      <c r="P555" s="85">
        <v>3493</v>
      </c>
      <c r="Q555" s="85">
        <v>650122</v>
      </c>
      <c r="R555" s="85">
        <v>2</v>
      </c>
      <c r="S555" s="85">
        <v>226</v>
      </c>
      <c r="T555" s="85">
        <v>3500</v>
      </c>
      <c r="U555" s="85">
        <v>792750</v>
      </c>
      <c r="V555" s="85">
        <v>6</v>
      </c>
      <c r="W555" s="85">
        <v>161</v>
      </c>
      <c r="X555" s="85">
        <v>3350</v>
      </c>
      <c r="Y555" s="85">
        <v>882300</v>
      </c>
      <c r="Z555" s="85">
        <v>1</v>
      </c>
      <c r="AA555" s="85">
        <v>289</v>
      </c>
      <c r="AB555" s="85">
        <v>3020</v>
      </c>
      <c r="AC555" s="85">
        <v>872780</v>
      </c>
      <c r="AD555" s="85"/>
      <c r="AE555" s="85"/>
      <c r="AF555" s="85"/>
      <c r="AG555" s="85"/>
      <c r="AH555" s="85">
        <v>1</v>
      </c>
      <c r="AI555" s="85">
        <v>391</v>
      </c>
      <c r="AJ555" s="85">
        <v>3100</v>
      </c>
      <c r="AK555" s="85">
        <v>1212100</v>
      </c>
      <c r="AL555" s="85">
        <v>2</v>
      </c>
      <c r="AM555" s="85">
        <v>409</v>
      </c>
      <c r="AN555" s="85">
        <v>3140</v>
      </c>
      <c r="AO555" s="85">
        <v>1284260</v>
      </c>
      <c r="AP555" s="85">
        <v>8</v>
      </c>
      <c r="AQ555" s="85">
        <v>594</v>
      </c>
      <c r="AR555" s="85">
        <v>2965</v>
      </c>
      <c r="AS555" s="85">
        <v>1752338</v>
      </c>
    </row>
    <row r="556" spans="1:45" ht="15" x14ac:dyDescent="0.2">
      <c r="A556" s="79">
        <v>41597</v>
      </c>
      <c r="B556" s="85">
        <v>32</v>
      </c>
      <c r="C556" s="85">
        <v>119</v>
      </c>
      <c r="D556" s="85">
        <v>3323</v>
      </c>
      <c r="E556" s="85">
        <v>409675</v>
      </c>
      <c r="F556" s="85">
        <v>26</v>
      </c>
      <c r="G556" s="85">
        <v>142</v>
      </c>
      <c r="H556" s="85">
        <v>3455</v>
      </c>
      <c r="I556" s="85">
        <v>562716</v>
      </c>
      <c r="J556" s="85">
        <v>79</v>
      </c>
      <c r="K556" s="85">
        <v>162</v>
      </c>
      <c r="L556" s="85">
        <v>3455</v>
      </c>
      <c r="M556" s="85">
        <v>562716</v>
      </c>
      <c r="N556" s="85">
        <v>175</v>
      </c>
      <c r="O556" s="85">
        <v>200</v>
      </c>
      <c r="P556" s="85">
        <v>3361</v>
      </c>
      <c r="Q556" s="85">
        <v>678195</v>
      </c>
      <c r="R556" s="85">
        <v>20</v>
      </c>
      <c r="S556" s="85">
        <v>234</v>
      </c>
      <c r="T556" s="85">
        <v>3224</v>
      </c>
      <c r="U556" s="85">
        <v>778871</v>
      </c>
      <c r="V556" s="85">
        <v>9</v>
      </c>
      <c r="W556" s="85">
        <v>264</v>
      </c>
      <c r="X556" s="85">
        <v>3120</v>
      </c>
      <c r="Y556" s="85">
        <v>829644</v>
      </c>
      <c r="Z556" s="85">
        <v>29</v>
      </c>
      <c r="AA556" s="85">
        <v>284</v>
      </c>
      <c r="AB556" s="85">
        <v>3116</v>
      </c>
      <c r="AC556" s="85">
        <v>916492</v>
      </c>
      <c r="AD556" s="85"/>
      <c r="AE556" s="85"/>
      <c r="AF556" s="85"/>
      <c r="AG556" s="85"/>
      <c r="AH556" s="85">
        <v>4</v>
      </c>
      <c r="AI556" s="85">
        <v>384</v>
      </c>
      <c r="AJ556" s="85">
        <v>3087</v>
      </c>
      <c r="AK556" s="85">
        <v>1199670</v>
      </c>
      <c r="AL556" s="85"/>
      <c r="AM556" s="85"/>
      <c r="AN556" s="85"/>
      <c r="AO556" s="85"/>
      <c r="AP556" s="85">
        <v>13</v>
      </c>
      <c r="AQ556" s="85">
        <v>573</v>
      </c>
      <c r="AR556" s="85">
        <v>3069</v>
      </c>
      <c r="AS556" s="85">
        <v>1749446</v>
      </c>
    </row>
    <row r="557" spans="1:45" ht="15" x14ac:dyDescent="0.2">
      <c r="A557" s="79">
        <v>41604</v>
      </c>
      <c r="B557" s="85">
        <v>13</v>
      </c>
      <c r="C557" s="85">
        <v>112</v>
      </c>
      <c r="D557" s="85">
        <v>3430</v>
      </c>
      <c r="E557" s="85">
        <v>393773</v>
      </c>
      <c r="F557" s="85">
        <v>20</v>
      </c>
      <c r="G557" s="85">
        <v>133</v>
      </c>
      <c r="H557" s="85">
        <v>3119</v>
      </c>
      <c r="I557" s="85">
        <v>738512</v>
      </c>
      <c r="J557" s="85">
        <v>35</v>
      </c>
      <c r="K557" s="85">
        <v>165</v>
      </c>
      <c r="L557" s="85">
        <v>3341</v>
      </c>
      <c r="M557" s="85">
        <v>556886</v>
      </c>
      <c r="N557" s="85">
        <v>29</v>
      </c>
      <c r="O557" s="85">
        <v>203</v>
      </c>
      <c r="P557" s="85">
        <v>3220</v>
      </c>
      <c r="Q557" s="85">
        <v>662181</v>
      </c>
      <c r="R557" s="85">
        <v>6</v>
      </c>
      <c r="S557" s="85">
        <v>232</v>
      </c>
      <c r="T557" s="85">
        <v>3098</v>
      </c>
      <c r="U557" s="85">
        <v>718453</v>
      </c>
      <c r="V557" s="85">
        <v>4</v>
      </c>
      <c r="W557" s="85">
        <v>267</v>
      </c>
      <c r="X557" s="85">
        <v>2953</v>
      </c>
      <c r="Y557" s="85">
        <v>795875</v>
      </c>
      <c r="Z557" s="85"/>
      <c r="AA557" s="85"/>
      <c r="AB557" s="85"/>
      <c r="AC557" s="85"/>
      <c r="AD557" s="85"/>
      <c r="AE557" s="85"/>
      <c r="AF557" s="85"/>
      <c r="AG557" s="85"/>
      <c r="AH557" s="85">
        <v>1</v>
      </c>
      <c r="AI557" s="85">
        <v>367</v>
      </c>
      <c r="AJ557" s="85">
        <v>2650</v>
      </c>
      <c r="AK557" s="85">
        <v>972550</v>
      </c>
      <c r="AL557" s="85"/>
      <c r="AM557" s="85"/>
      <c r="AN557" s="85"/>
      <c r="AO557" s="85"/>
      <c r="AP557" s="85">
        <v>6</v>
      </c>
      <c r="AQ557" s="85">
        <v>593</v>
      </c>
      <c r="AR557" s="85">
        <v>3093</v>
      </c>
      <c r="AS557" s="85">
        <v>1833900</v>
      </c>
    </row>
    <row r="558" spans="1:45" ht="15" x14ac:dyDescent="0.2">
      <c r="A558" s="79">
        <v>41582</v>
      </c>
      <c r="B558" s="85">
        <v>15</v>
      </c>
      <c r="C558" s="85">
        <v>119</v>
      </c>
      <c r="D558" s="85">
        <v>3450</v>
      </c>
      <c r="E558" s="85">
        <v>420737</v>
      </c>
      <c r="F558" s="85">
        <v>22</v>
      </c>
      <c r="G558" s="85">
        <v>143</v>
      </c>
      <c r="H558" s="85">
        <v>3395</v>
      </c>
      <c r="I558" s="85">
        <v>513593</v>
      </c>
      <c r="J558" s="85">
        <v>28</v>
      </c>
      <c r="K558" s="85">
        <v>169</v>
      </c>
      <c r="L558" s="85">
        <v>3319</v>
      </c>
      <c r="M558" s="85">
        <v>581014</v>
      </c>
      <c r="N558" s="85">
        <v>47</v>
      </c>
      <c r="O558" s="85">
        <v>191</v>
      </c>
      <c r="P558" s="85">
        <v>3288</v>
      </c>
      <c r="Q558" s="85">
        <v>636014</v>
      </c>
      <c r="R558" s="85">
        <v>23</v>
      </c>
      <c r="S558" s="85">
        <v>231</v>
      </c>
      <c r="T558" s="85">
        <v>3269</v>
      </c>
      <c r="U558" s="85">
        <v>774570</v>
      </c>
      <c r="V558" s="85">
        <v>14</v>
      </c>
      <c r="W558" s="85">
        <v>278</v>
      </c>
      <c r="X558" s="85">
        <v>2975</v>
      </c>
      <c r="Y558" s="85">
        <v>869625</v>
      </c>
      <c r="Z558" s="85">
        <v>2</v>
      </c>
      <c r="AA558" s="85">
        <v>302</v>
      </c>
      <c r="AB558" s="85">
        <v>3175</v>
      </c>
      <c r="AC558" s="85">
        <v>958175</v>
      </c>
      <c r="AD558" s="85"/>
      <c r="AE558" s="85"/>
      <c r="AF558" s="85"/>
      <c r="AG558" s="85"/>
      <c r="AH558" s="85">
        <v>1</v>
      </c>
      <c r="AI558" s="85">
        <v>379</v>
      </c>
      <c r="AJ558" s="85">
        <v>2940</v>
      </c>
      <c r="AK558" s="85">
        <v>1114260</v>
      </c>
      <c r="AL558" s="85">
        <v>5</v>
      </c>
      <c r="AM558" s="85">
        <v>467</v>
      </c>
      <c r="AN558" s="85">
        <v>3104</v>
      </c>
      <c r="AO558" s="85">
        <v>1448512</v>
      </c>
      <c r="AP558" s="85"/>
      <c r="AQ558" s="85"/>
      <c r="AR558" s="85"/>
      <c r="AS558" s="85"/>
    </row>
    <row r="559" spans="1:45" ht="15" x14ac:dyDescent="0.2">
      <c r="A559" s="79">
        <v>41589</v>
      </c>
      <c r="B559" s="85">
        <v>6</v>
      </c>
      <c r="C559" s="85">
        <v>111</v>
      </c>
      <c r="D559" s="85">
        <v>3303</v>
      </c>
      <c r="E559" s="85">
        <v>364665</v>
      </c>
      <c r="F559" s="85">
        <v>9</v>
      </c>
      <c r="G559" s="85">
        <v>138</v>
      </c>
      <c r="H559" s="85">
        <v>3428</v>
      </c>
      <c r="I559" s="85">
        <v>476629</v>
      </c>
      <c r="J559" s="85"/>
      <c r="K559" s="85"/>
      <c r="L559" s="85"/>
      <c r="M559" s="85"/>
      <c r="N559" s="85">
        <v>82</v>
      </c>
      <c r="O559" s="85">
        <v>200</v>
      </c>
      <c r="P559" s="85">
        <v>3285</v>
      </c>
      <c r="Q559" s="85">
        <v>678398</v>
      </c>
      <c r="R559" s="85">
        <v>32</v>
      </c>
      <c r="S559" s="85">
        <v>252</v>
      </c>
      <c r="T559" s="85">
        <v>3320</v>
      </c>
      <c r="U559" s="85">
        <v>728850</v>
      </c>
      <c r="V559" s="85">
        <v>30</v>
      </c>
      <c r="W559" s="85">
        <v>259</v>
      </c>
      <c r="X559" s="85">
        <v>3078</v>
      </c>
      <c r="Y559" s="85">
        <v>766341</v>
      </c>
      <c r="Z559" s="85">
        <v>1</v>
      </c>
      <c r="AA559" s="85">
        <v>295</v>
      </c>
      <c r="AB559" s="85">
        <v>3260</v>
      </c>
      <c r="AC559" s="85">
        <v>864700</v>
      </c>
      <c r="AD559" s="85"/>
      <c r="AE559" s="85"/>
      <c r="AF559" s="85"/>
      <c r="AG559" s="85"/>
      <c r="AH559" s="85">
        <v>1</v>
      </c>
      <c r="AI559" s="85">
        <v>379</v>
      </c>
      <c r="AJ559" s="85">
        <v>3000</v>
      </c>
      <c r="AK559" s="85">
        <v>1137000</v>
      </c>
      <c r="AL559" s="85">
        <v>4</v>
      </c>
      <c r="AM559" s="85">
        <v>606</v>
      </c>
      <c r="AN559" s="85">
        <v>3155</v>
      </c>
      <c r="AO559" s="85">
        <v>1921305</v>
      </c>
      <c r="AP559" s="85"/>
      <c r="AQ559" s="85"/>
      <c r="AR559" s="85"/>
      <c r="AS559" s="85"/>
    </row>
    <row r="560" spans="1:45" ht="15" x14ac:dyDescent="0.2">
      <c r="A560" s="79">
        <v>41596</v>
      </c>
      <c r="B560" s="85">
        <v>9</v>
      </c>
      <c r="C560" s="85">
        <v>110</v>
      </c>
      <c r="D560" s="85">
        <v>3145</v>
      </c>
      <c r="E560" s="85">
        <v>355658</v>
      </c>
      <c r="F560" s="85">
        <v>18</v>
      </c>
      <c r="G560" s="85">
        <v>142</v>
      </c>
      <c r="H560" s="85">
        <v>3343</v>
      </c>
      <c r="I560" s="85">
        <v>471970</v>
      </c>
      <c r="J560" s="85">
        <v>73</v>
      </c>
      <c r="K560" s="85">
        <v>163</v>
      </c>
      <c r="L560" s="85">
        <v>3302</v>
      </c>
      <c r="M560" s="85">
        <v>559566</v>
      </c>
      <c r="N560" s="85">
        <v>46</v>
      </c>
      <c r="O560" s="85">
        <v>198</v>
      </c>
      <c r="P560" s="85">
        <v>3138</v>
      </c>
      <c r="Q560" s="85">
        <v>623864</v>
      </c>
      <c r="R560" s="85">
        <v>38</v>
      </c>
      <c r="S560" s="85">
        <v>236</v>
      </c>
      <c r="T560" s="85">
        <v>3218</v>
      </c>
      <c r="U560" s="85">
        <v>760406</v>
      </c>
      <c r="V560" s="85">
        <v>17</v>
      </c>
      <c r="W560" s="85">
        <v>259</v>
      </c>
      <c r="X560" s="85">
        <v>3090</v>
      </c>
      <c r="Y560" s="85">
        <v>805752</v>
      </c>
      <c r="Z560" s="85">
        <v>12</v>
      </c>
      <c r="AA560" s="85">
        <v>294</v>
      </c>
      <c r="AB560" s="85">
        <v>3110</v>
      </c>
      <c r="AC560" s="85">
        <v>929045</v>
      </c>
      <c r="AD560" s="85">
        <v>12</v>
      </c>
      <c r="AE560" s="85">
        <v>346</v>
      </c>
      <c r="AF560" s="85">
        <v>3340</v>
      </c>
      <c r="AG560" s="85">
        <v>1190720</v>
      </c>
      <c r="AH560" s="85">
        <v>7</v>
      </c>
      <c r="AI560" s="85">
        <v>378</v>
      </c>
      <c r="AJ560" s="85">
        <v>3300</v>
      </c>
      <c r="AK560" s="85">
        <v>1287026</v>
      </c>
      <c r="AL560" s="85">
        <v>11</v>
      </c>
      <c r="AM560" s="85">
        <v>523</v>
      </c>
      <c r="AN560" s="85">
        <v>3143</v>
      </c>
      <c r="AO560" s="85">
        <v>1640125</v>
      </c>
      <c r="AP560" s="85"/>
      <c r="AQ560" s="85"/>
      <c r="AR560" s="85"/>
      <c r="AS560" s="85"/>
    </row>
    <row r="561" spans="1:45" ht="15" x14ac:dyDescent="0.2">
      <c r="A561" s="82">
        <v>41603</v>
      </c>
      <c r="B561" s="90">
        <v>22</v>
      </c>
      <c r="C561" s="90">
        <v>126</v>
      </c>
      <c r="D561" s="90">
        <v>3364</v>
      </c>
      <c r="E561" s="90">
        <v>435349</v>
      </c>
      <c r="F561" s="90">
        <v>10</v>
      </c>
      <c r="G561" s="90">
        <v>132</v>
      </c>
      <c r="H561" s="90">
        <v>3608</v>
      </c>
      <c r="I561" s="90">
        <v>478302</v>
      </c>
      <c r="J561" s="90">
        <v>62</v>
      </c>
      <c r="K561" s="90">
        <v>172</v>
      </c>
      <c r="L561" s="90">
        <v>3412</v>
      </c>
      <c r="M561" s="90">
        <v>574705</v>
      </c>
      <c r="N561" s="90">
        <v>51</v>
      </c>
      <c r="O561" s="90">
        <v>202</v>
      </c>
      <c r="P561" s="90">
        <v>3259</v>
      </c>
      <c r="Q561" s="90">
        <v>671897</v>
      </c>
      <c r="R561" s="90">
        <v>44</v>
      </c>
      <c r="S561" s="90">
        <v>236</v>
      </c>
      <c r="T561" s="90">
        <v>3204</v>
      </c>
      <c r="U561" s="90">
        <v>758222</v>
      </c>
      <c r="V561" s="90">
        <v>20</v>
      </c>
      <c r="W561" s="90">
        <v>269</v>
      </c>
      <c r="X561" s="90">
        <v>3192</v>
      </c>
      <c r="Y561" s="90">
        <v>889790</v>
      </c>
      <c r="Z561" s="1"/>
      <c r="AA561" s="1"/>
      <c r="AB561" s="1"/>
      <c r="AC561" s="1"/>
      <c r="AD561" s="1"/>
      <c r="AE561" s="1"/>
      <c r="AF561" s="1"/>
      <c r="AG561" s="1"/>
      <c r="AH561" s="90">
        <v>1</v>
      </c>
      <c r="AI561" s="90">
        <v>393</v>
      </c>
      <c r="AJ561" s="90">
        <v>3140</v>
      </c>
      <c r="AK561" s="90">
        <v>1234020</v>
      </c>
      <c r="AL561" s="1"/>
      <c r="AM561" s="1"/>
      <c r="AN561" s="1"/>
      <c r="AO561" s="1"/>
      <c r="AP561" s="1">
        <v>17</v>
      </c>
      <c r="AQ561" s="1">
        <v>525</v>
      </c>
      <c r="AR561" s="1">
        <v>3188</v>
      </c>
      <c r="AS561" s="4">
        <v>1684508</v>
      </c>
    </row>
    <row r="562" spans="1:45" ht="15" x14ac:dyDescent="0.2">
      <c r="A562" s="9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ht="15" x14ac:dyDescent="0.2">
      <c r="A563" s="80">
        <v>41611</v>
      </c>
      <c r="B563" s="85">
        <v>22</v>
      </c>
      <c r="C563" s="85">
        <v>118</v>
      </c>
      <c r="D563" s="85">
        <v>2925</v>
      </c>
      <c r="E563" s="85">
        <v>378448</v>
      </c>
      <c r="F563" s="85">
        <v>26</v>
      </c>
      <c r="G563" s="85">
        <v>140</v>
      </c>
      <c r="H563" s="85">
        <v>3373</v>
      </c>
      <c r="I563" s="85">
        <v>477555</v>
      </c>
      <c r="J563" s="85">
        <v>56</v>
      </c>
      <c r="K563" s="85">
        <v>167</v>
      </c>
      <c r="L563" s="85">
        <v>3206</v>
      </c>
      <c r="M563" s="85">
        <v>538802</v>
      </c>
      <c r="N563" s="85">
        <v>117</v>
      </c>
      <c r="O563" s="85">
        <v>196</v>
      </c>
      <c r="P563" s="85">
        <v>3216</v>
      </c>
      <c r="Q563" s="85">
        <v>643282</v>
      </c>
      <c r="R563" s="85">
        <v>15</v>
      </c>
      <c r="S563" s="85">
        <v>224</v>
      </c>
      <c r="T563" s="85">
        <v>3122</v>
      </c>
      <c r="U563" s="85">
        <v>698775</v>
      </c>
      <c r="V563" s="85">
        <v>5</v>
      </c>
      <c r="W563" s="85">
        <v>259</v>
      </c>
      <c r="X563" s="85">
        <v>3080</v>
      </c>
      <c r="Y563" s="85">
        <v>798952</v>
      </c>
      <c r="Z563" s="85">
        <v>11</v>
      </c>
      <c r="AA563" s="85">
        <v>285</v>
      </c>
      <c r="AB563" s="85">
        <v>2890</v>
      </c>
      <c r="AC563" s="85">
        <v>875571</v>
      </c>
      <c r="AD563" s="85"/>
      <c r="AE563" s="85"/>
      <c r="AF563" s="85"/>
      <c r="AG563" s="85"/>
      <c r="AH563" s="85">
        <v>2</v>
      </c>
      <c r="AI563" s="85">
        <v>382</v>
      </c>
      <c r="AJ563" s="85">
        <v>2960</v>
      </c>
      <c r="AK563" s="85">
        <v>1130880</v>
      </c>
      <c r="AL563" s="85"/>
      <c r="AM563" s="85"/>
      <c r="AN563" s="85"/>
      <c r="AO563" s="85"/>
      <c r="AP563" s="85">
        <v>19</v>
      </c>
      <c r="AQ563" s="85">
        <v>555</v>
      </c>
      <c r="AR563" s="85">
        <v>2982</v>
      </c>
      <c r="AS563" s="85">
        <v>1654544</v>
      </c>
    </row>
    <row r="564" spans="1:45" ht="15" x14ac:dyDescent="0.2">
      <c r="A564" s="80">
        <v>41618</v>
      </c>
      <c r="B564" s="85">
        <v>18</v>
      </c>
      <c r="C564" s="85">
        <v>115</v>
      </c>
      <c r="D564" s="85">
        <v>3343</v>
      </c>
      <c r="E564" s="85">
        <v>386019</v>
      </c>
      <c r="F564" s="85">
        <v>10</v>
      </c>
      <c r="G564" s="85">
        <v>139</v>
      </c>
      <c r="H564" s="85">
        <v>3170</v>
      </c>
      <c r="I564" s="85">
        <v>441220</v>
      </c>
      <c r="J564" s="85">
        <v>29</v>
      </c>
      <c r="K564" s="85">
        <v>163</v>
      </c>
      <c r="L564" s="85">
        <v>3232</v>
      </c>
      <c r="M564" s="85">
        <v>537820</v>
      </c>
      <c r="N564" s="85">
        <v>27</v>
      </c>
      <c r="O564" s="85">
        <v>199</v>
      </c>
      <c r="P564" s="85">
        <v>3162</v>
      </c>
      <c r="Q564" s="85">
        <v>631048</v>
      </c>
      <c r="R564" s="85">
        <v>8</v>
      </c>
      <c r="S564" s="85">
        <v>236</v>
      </c>
      <c r="T564" s="85">
        <v>2945</v>
      </c>
      <c r="U564" s="85">
        <v>670686</v>
      </c>
      <c r="V564" s="85">
        <v>31</v>
      </c>
      <c r="W564" s="85">
        <v>254</v>
      </c>
      <c r="X564" s="85">
        <v>3072</v>
      </c>
      <c r="Y564" s="85">
        <v>803403</v>
      </c>
      <c r="Z564" s="85">
        <v>9</v>
      </c>
      <c r="AA564" s="85">
        <v>299</v>
      </c>
      <c r="AB564" s="85">
        <v>3015</v>
      </c>
      <c r="AC564" s="85">
        <v>903076</v>
      </c>
      <c r="AD564" s="85"/>
      <c r="AE564" s="85"/>
      <c r="AF564" s="85"/>
      <c r="AG564" s="85"/>
      <c r="AH564" s="85">
        <v>13</v>
      </c>
      <c r="AI564" s="85">
        <v>369</v>
      </c>
      <c r="AJ564" s="85">
        <v>3110</v>
      </c>
      <c r="AK564" s="85">
        <v>1158269</v>
      </c>
      <c r="AL564" s="85"/>
      <c r="AM564" s="85"/>
      <c r="AN564" s="85"/>
      <c r="AO564" s="85"/>
      <c r="AP564" s="85">
        <v>20</v>
      </c>
      <c r="AQ564" s="85">
        <v>584</v>
      </c>
      <c r="AR564" s="85">
        <v>3026</v>
      </c>
      <c r="AS564" s="85">
        <v>1765434</v>
      </c>
    </row>
    <row r="565" spans="1:45" ht="15" x14ac:dyDescent="0.2">
      <c r="A565" s="80">
        <v>41625</v>
      </c>
      <c r="B565" s="85">
        <v>10</v>
      </c>
      <c r="C565" s="85">
        <v>94</v>
      </c>
      <c r="D565" s="85">
        <v>3133</v>
      </c>
      <c r="E565" s="85">
        <v>291840</v>
      </c>
      <c r="F565" s="85">
        <v>28</v>
      </c>
      <c r="G565" s="85">
        <v>142</v>
      </c>
      <c r="H565" s="85">
        <v>3445</v>
      </c>
      <c r="I565" s="85">
        <v>508962</v>
      </c>
      <c r="J565" s="85">
        <v>41</v>
      </c>
      <c r="K565" s="85">
        <v>165</v>
      </c>
      <c r="L565" s="85">
        <v>3310</v>
      </c>
      <c r="M565" s="85">
        <v>554512</v>
      </c>
      <c r="N565" s="85">
        <v>15</v>
      </c>
      <c r="O565" s="85">
        <v>192</v>
      </c>
      <c r="P565" s="85">
        <v>3269</v>
      </c>
      <c r="Q565" s="85">
        <v>622136</v>
      </c>
      <c r="R565" s="85">
        <v>2</v>
      </c>
      <c r="S565" s="85">
        <v>248</v>
      </c>
      <c r="T565" s="85">
        <v>3180</v>
      </c>
      <c r="U565" s="85">
        <v>787050</v>
      </c>
      <c r="V565" s="85">
        <v>1</v>
      </c>
      <c r="W565" s="85">
        <v>266</v>
      </c>
      <c r="X565" s="85">
        <v>3200</v>
      </c>
      <c r="Y565" s="85">
        <v>851200</v>
      </c>
      <c r="Z565" s="85">
        <v>1</v>
      </c>
      <c r="AA565" s="85">
        <v>301</v>
      </c>
      <c r="AB565" s="85">
        <v>3040</v>
      </c>
      <c r="AC565" s="85">
        <v>915040</v>
      </c>
      <c r="AD565" s="85"/>
      <c r="AE565" s="85"/>
      <c r="AF565" s="85"/>
      <c r="AG565" s="85"/>
      <c r="AH565" s="85">
        <v>3</v>
      </c>
      <c r="AI565" s="85">
        <v>380</v>
      </c>
      <c r="AJ565" s="85">
        <v>2953</v>
      </c>
      <c r="AK565" s="85">
        <v>1123120</v>
      </c>
      <c r="AL565" s="85"/>
      <c r="AM565" s="85"/>
      <c r="AN565" s="85"/>
      <c r="AO565" s="85"/>
      <c r="AP565" s="85">
        <v>17</v>
      </c>
      <c r="AQ565" s="85">
        <v>576</v>
      </c>
      <c r="AR565" s="85">
        <v>3031</v>
      </c>
      <c r="AS565" s="85">
        <v>1746053</v>
      </c>
    </row>
    <row r="566" spans="1:45" ht="15" x14ac:dyDescent="0.2">
      <c r="A566" s="80">
        <v>41610</v>
      </c>
      <c r="B566" s="85">
        <v>17</v>
      </c>
      <c r="C566" s="85">
        <v>122</v>
      </c>
      <c r="D566" s="85">
        <v>3077</v>
      </c>
      <c r="E566" s="85">
        <v>424262</v>
      </c>
      <c r="F566" s="85">
        <v>14</v>
      </c>
      <c r="G566" s="85">
        <v>136</v>
      </c>
      <c r="H566" s="85">
        <v>3494</v>
      </c>
      <c r="I566" s="85">
        <v>465415</v>
      </c>
      <c r="J566" s="85">
        <v>15</v>
      </c>
      <c r="K566" s="85">
        <v>170</v>
      </c>
      <c r="L566" s="85">
        <v>3500</v>
      </c>
      <c r="M566" s="85">
        <v>297111</v>
      </c>
      <c r="N566" s="85">
        <v>83</v>
      </c>
      <c r="O566" s="85">
        <v>204</v>
      </c>
      <c r="P566" s="85">
        <v>3334</v>
      </c>
      <c r="Q566" s="85">
        <v>693773</v>
      </c>
      <c r="R566" s="85">
        <v>38</v>
      </c>
      <c r="S566" s="85">
        <v>224</v>
      </c>
      <c r="T566" s="85">
        <v>3172</v>
      </c>
      <c r="U566" s="85">
        <v>723383</v>
      </c>
      <c r="V566" s="85">
        <v>66</v>
      </c>
      <c r="W566" s="85">
        <v>262</v>
      </c>
      <c r="X566" s="85">
        <v>3344</v>
      </c>
      <c r="Y566" s="85">
        <v>877275</v>
      </c>
      <c r="Z566" s="85">
        <v>21</v>
      </c>
      <c r="AA566" s="85">
        <v>300</v>
      </c>
      <c r="AB566" s="85">
        <v>3055</v>
      </c>
      <c r="AC566" s="85">
        <v>965750</v>
      </c>
      <c r="AD566" s="85"/>
      <c r="AE566" s="85"/>
      <c r="AF566" s="85"/>
      <c r="AG566" s="85"/>
      <c r="AH566" s="85">
        <v>1</v>
      </c>
      <c r="AI566" s="85">
        <v>392</v>
      </c>
      <c r="AJ566" s="85">
        <v>3250</v>
      </c>
      <c r="AK566" s="85">
        <v>1274000</v>
      </c>
      <c r="AL566" s="85">
        <v>6</v>
      </c>
      <c r="AM566" s="85">
        <v>535</v>
      </c>
      <c r="AN566" s="85">
        <v>3085</v>
      </c>
      <c r="AO566" s="85">
        <v>1650315</v>
      </c>
      <c r="AP566" s="85"/>
      <c r="AQ566" s="85"/>
      <c r="AR566" s="85"/>
      <c r="AS566" s="85"/>
    </row>
    <row r="567" spans="1:45" ht="15" x14ac:dyDescent="0.2">
      <c r="A567" s="80">
        <v>41617</v>
      </c>
      <c r="B567" s="85">
        <v>26</v>
      </c>
      <c r="C567" s="85">
        <v>115</v>
      </c>
      <c r="D567" s="85">
        <v>3121</v>
      </c>
      <c r="E567" s="85">
        <v>380138</v>
      </c>
      <c r="F567" s="85">
        <v>52</v>
      </c>
      <c r="G567" s="85">
        <v>140</v>
      </c>
      <c r="H567" s="85">
        <v>3557</v>
      </c>
      <c r="I567" s="85">
        <v>499970</v>
      </c>
      <c r="J567" s="85">
        <v>42</v>
      </c>
      <c r="K567" s="85">
        <v>160</v>
      </c>
      <c r="L567" s="85">
        <v>3390</v>
      </c>
      <c r="M567" s="85">
        <v>547601</v>
      </c>
      <c r="N567" s="85">
        <v>26</v>
      </c>
      <c r="O567" s="85">
        <v>205</v>
      </c>
      <c r="P567" s="85">
        <v>3191</v>
      </c>
      <c r="Q567" s="85">
        <v>663137</v>
      </c>
      <c r="R567" s="85">
        <v>17</v>
      </c>
      <c r="S567" s="85">
        <v>227</v>
      </c>
      <c r="T567" s="85">
        <v>3147</v>
      </c>
      <c r="U567" s="85">
        <v>712104</v>
      </c>
      <c r="V567" s="85">
        <v>58</v>
      </c>
      <c r="W567" s="85">
        <v>256</v>
      </c>
      <c r="X567" s="85">
        <v>3182</v>
      </c>
      <c r="Y567" s="85">
        <v>828000</v>
      </c>
      <c r="Z567" s="85">
        <v>1</v>
      </c>
      <c r="AA567" s="85">
        <v>298</v>
      </c>
      <c r="AB567" s="85">
        <v>3000</v>
      </c>
      <c r="AC567" s="85">
        <v>894000</v>
      </c>
      <c r="AD567" s="85"/>
      <c r="AE567" s="85"/>
      <c r="AF567" s="85"/>
      <c r="AG567" s="85"/>
      <c r="AH567" s="85"/>
      <c r="AI567" s="85"/>
      <c r="AJ567" s="85"/>
      <c r="AK567" s="85"/>
      <c r="AL567" s="85">
        <v>12</v>
      </c>
      <c r="AM567" s="85">
        <v>595</v>
      </c>
      <c r="AN567" s="85">
        <v>3068</v>
      </c>
      <c r="AO567" s="85">
        <v>1813908</v>
      </c>
      <c r="AP567" s="85"/>
      <c r="AQ567" s="85"/>
      <c r="AR567" s="85"/>
      <c r="AS567" s="85"/>
    </row>
    <row r="568" spans="1:45" ht="15" x14ac:dyDescent="0.2">
      <c r="A568" s="80">
        <v>41624</v>
      </c>
      <c r="B568" s="85">
        <v>3</v>
      </c>
      <c r="C568" s="85">
        <v>109</v>
      </c>
      <c r="D568" s="85">
        <v>2667</v>
      </c>
      <c r="E568" s="85">
        <v>294700</v>
      </c>
      <c r="F568" s="85">
        <v>24</v>
      </c>
      <c r="G568" s="85">
        <v>143</v>
      </c>
      <c r="H568" s="85">
        <v>3172</v>
      </c>
      <c r="I568" s="85">
        <v>475927</v>
      </c>
      <c r="J568" s="85">
        <v>42</v>
      </c>
      <c r="K568" s="85">
        <v>164</v>
      </c>
      <c r="L568" s="85">
        <v>3322</v>
      </c>
      <c r="M568" s="85">
        <v>552757</v>
      </c>
      <c r="N568" s="85">
        <v>56</v>
      </c>
      <c r="O568" s="85">
        <v>196</v>
      </c>
      <c r="P568" s="85">
        <v>3274</v>
      </c>
      <c r="Q568" s="85">
        <v>655296</v>
      </c>
      <c r="R568" s="85">
        <v>51</v>
      </c>
      <c r="S568" s="85">
        <v>232</v>
      </c>
      <c r="T568" s="85">
        <v>3192</v>
      </c>
      <c r="U568" s="85">
        <v>754203</v>
      </c>
      <c r="V568" s="85">
        <v>75</v>
      </c>
      <c r="W568" s="85">
        <v>265</v>
      </c>
      <c r="X568" s="85">
        <v>3167</v>
      </c>
      <c r="Y568" s="85">
        <v>845536</v>
      </c>
      <c r="Z568" s="85">
        <v>2</v>
      </c>
      <c r="AA568" s="85">
        <v>306</v>
      </c>
      <c r="AB568" s="85">
        <v>3000</v>
      </c>
      <c r="AC568" s="85">
        <v>918525</v>
      </c>
      <c r="AD568" s="85"/>
      <c r="AE568" s="85"/>
      <c r="AF568" s="85"/>
      <c r="AG568" s="85"/>
      <c r="AH568" s="85"/>
      <c r="AI568" s="85"/>
      <c r="AJ568" s="85"/>
      <c r="AK568" s="85"/>
      <c r="AL568" s="85">
        <v>10</v>
      </c>
      <c r="AM568" s="85">
        <v>560</v>
      </c>
      <c r="AN568" s="85">
        <v>3043</v>
      </c>
      <c r="AO568" s="85">
        <v>1694892</v>
      </c>
      <c r="AP568" s="85"/>
      <c r="AQ568" s="85"/>
      <c r="AR568" s="85"/>
      <c r="AS568" s="85"/>
    </row>
    <row r="570" spans="1:45" ht="15" x14ac:dyDescent="0.2">
      <c r="A570" s="80">
        <v>41646</v>
      </c>
      <c r="B570" s="85">
        <v>9</v>
      </c>
      <c r="C570" s="85">
        <v>108</v>
      </c>
      <c r="D570" s="85">
        <v>3475</v>
      </c>
      <c r="E570" s="85">
        <v>377639</v>
      </c>
      <c r="F570" s="85">
        <v>12</v>
      </c>
      <c r="G570" s="85">
        <v>139</v>
      </c>
      <c r="H570" s="85">
        <v>3340</v>
      </c>
      <c r="I570" s="85">
        <v>463331</v>
      </c>
      <c r="J570" s="85">
        <v>28</v>
      </c>
      <c r="K570" s="85">
        <v>161</v>
      </c>
      <c r="L570" s="85">
        <v>3341</v>
      </c>
      <c r="M570" s="85">
        <v>544909</v>
      </c>
      <c r="N570" s="85">
        <v>25</v>
      </c>
      <c r="O570" s="85">
        <v>188</v>
      </c>
      <c r="P570" s="85">
        <v>3276</v>
      </c>
      <c r="Q570" s="85">
        <v>623937</v>
      </c>
      <c r="R570" s="85">
        <v>1</v>
      </c>
      <c r="S570" s="85">
        <v>241</v>
      </c>
      <c r="T570" s="85">
        <v>3200</v>
      </c>
      <c r="U570" s="85">
        <v>771200</v>
      </c>
      <c r="V570" s="85">
        <v>26</v>
      </c>
      <c r="W570" s="85">
        <v>268</v>
      </c>
      <c r="X570" s="85">
        <v>3252</v>
      </c>
      <c r="Y570" s="85">
        <v>879483</v>
      </c>
      <c r="Z570" s="85">
        <v>3</v>
      </c>
      <c r="AA570" s="85">
        <v>288</v>
      </c>
      <c r="AB570" s="85">
        <v>3180</v>
      </c>
      <c r="AC570" s="85">
        <v>915840</v>
      </c>
      <c r="AD570" s="85"/>
      <c r="AE570" s="85"/>
      <c r="AF570" s="85"/>
      <c r="AG570" s="85"/>
      <c r="AH570" s="85">
        <v>2</v>
      </c>
      <c r="AI570" s="85">
        <v>390</v>
      </c>
      <c r="AJ570" s="85">
        <v>3060</v>
      </c>
      <c r="AK570" s="85">
        <v>1193400</v>
      </c>
      <c r="AL570" s="85"/>
      <c r="AM570" s="85"/>
      <c r="AN570" s="85"/>
      <c r="AO570" s="85"/>
      <c r="AP570" s="85">
        <v>13</v>
      </c>
      <c r="AQ570" s="85">
        <v>568</v>
      </c>
      <c r="AR570" s="85">
        <v>3068</v>
      </c>
      <c r="AS570" s="85">
        <v>1741275</v>
      </c>
    </row>
    <row r="571" spans="1:45" ht="15" x14ac:dyDescent="0.2">
      <c r="A571" s="80">
        <v>41653</v>
      </c>
      <c r="B571" s="85">
        <v>63</v>
      </c>
      <c r="C571" s="85">
        <v>113</v>
      </c>
      <c r="D571" s="85">
        <v>3396</v>
      </c>
      <c r="E571" s="85">
        <v>382710</v>
      </c>
      <c r="F571" s="85">
        <v>17</v>
      </c>
      <c r="G571" s="85">
        <v>141</v>
      </c>
      <c r="H571" s="85">
        <v>3400</v>
      </c>
      <c r="I571" s="85">
        <v>480623</v>
      </c>
      <c r="J571" s="85">
        <v>80</v>
      </c>
      <c r="K571" s="85">
        <v>165</v>
      </c>
      <c r="L571" s="85">
        <v>3338</v>
      </c>
      <c r="M571" s="85">
        <v>551483</v>
      </c>
      <c r="N571" s="85">
        <v>62</v>
      </c>
      <c r="O571" s="85">
        <v>197</v>
      </c>
      <c r="P571" s="85">
        <v>3313</v>
      </c>
      <c r="Q571" s="85">
        <v>651712</v>
      </c>
      <c r="R571" s="85">
        <v>4</v>
      </c>
      <c r="S571" s="85">
        <v>221</v>
      </c>
      <c r="T571" s="85">
        <v>3240</v>
      </c>
      <c r="U571" s="85">
        <v>716855</v>
      </c>
      <c r="V571" s="85">
        <v>1</v>
      </c>
      <c r="W571" s="85">
        <v>263</v>
      </c>
      <c r="X571" s="85">
        <v>3200</v>
      </c>
      <c r="Y571" s="85">
        <v>841600</v>
      </c>
      <c r="Z571" s="85">
        <v>2</v>
      </c>
      <c r="AA571" s="85">
        <v>303</v>
      </c>
      <c r="AB571" s="85">
        <v>3090</v>
      </c>
      <c r="AC571" s="85">
        <v>936140</v>
      </c>
      <c r="AD571" s="85">
        <v>3</v>
      </c>
      <c r="AE571" s="85">
        <v>338</v>
      </c>
      <c r="AF571" s="85">
        <v>2940</v>
      </c>
      <c r="AG571" s="85">
        <v>994347</v>
      </c>
      <c r="AH571" s="85"/>
      <c r="AI571" s="85"/>
      <c r="AJ571" s="85"/>
      <c r="AK571" s="85"/>
      <c r="AL571" s="1"/>
      <c r="AM571" s="1"/>
      <c r="AN571" s="1"/>
      <c r="AO571" s="1"/>
      <c r="AP571" s="85">
        <v>14</v>
      </c>
      <c r="AQ571" s="85">
        <v>578</v>
      </c>
      <c r="AR571" s="85">
        <v>3140</v>
      </c>
      <c r="AS571" s="85">
        <v>1816134</v>
      </c>
    </row>
    <row r="572" spans="1:45" ht="15" x14ac:dyDescent="0.2">
      <c r="A572" s="80">
        <v>41660</v>
      </c>
      <c r="B572" s="85">
        <v>32</v>
      </c>
      <c r="C572" s="85">
        <v>114</v>
      </c>
      <c r="D572" s="85">
        <v>3450</v>
      </c>
      <c r="E572" s="85">
        <v>394629</v>
      </c>
      <c r="F572" s="85">
        <v>29</v>
      </c>
      <c r="G572" s="85">
        <v>139</v>
      </c>
      <c r="H572" s="85">
        <v>3420</v>
      </c>
      <c r="I572" s="85">
        <v>473951</v>
      </c>
      <c r="J572" s="85">
        <v>53</v>
      </c>
      <c r="K572" s="85">
        <v>170</v>
      </c>
      <c r="L572" s="85">
        <v>3323</v>
      </c>
      <c r="M572" s="85">
        <v>564468</v>
      </c>
      <c r="N572" s="85">
        <v>25</v>
      </c>
      <c r="O572" s="85">
        <v>198</v>
      </c>
      <c r="P572" s="85">
        <v>3291</v>
      </c>
      <c r="Q572" s="85">
        <v>653254</v>
      </c>
      <c r="R572" s="85">
        <v>5</v>
      </c>
      <c r="S572" s="85">
        <v>236</v>
      </c>
      <c r="T572" s="85">
        <v>3290</v>
      </c>
      <c r="U572" s="85">
        <v>776250</v>
      </c>
      <c r="V572" s="85">
        <v>1</v>
      </c>
      <c r="W572" s="85">
        <v>265</v>
      </c>
      <c r="X572" s="85">
        <v>3260</v>
      </c>
      <c r="Y572" s="85">
        <v>863900</v>
      </c>
      <c r="Z572" s="85"/>
      <c r="AA572" s="85"/>
      <c r="AB572" s="85"/>
      <c r="AC572" s="85"/>
      <c r="AD572" s="85">
        <v>1</v>
      </c>
      <c r="AE572" s="85">
        <v>355</v>
      </c>
      <c r="AF572" s="85">
        <v>3020</v>
      </c>
      <c r="AG572" s="85">
        <v>1072100</v>
      </c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</row>
    <row r="573" spans="1:45" ht="15" x14ac:dyDescent="0.2">
      <c r="A573" s="80">
        <v>41667</v>
      </c>
      <c r="B573" s="85">
        <v>13</v>
      </c>
      <c r="C573" s="85">
        <v>107</v>
      </c>
      <c r="D573" s="85">
        <v>3462</v>
      </c>
      <c r="E573" s="85">
        <v>372481</v>
      </c>
      <c r="F573" s="85">
        <v>35</v>
      </c>
      <c r="G573" s="85">
        <v>140</v>
      </c>
      <c r="H573" s="85">
        <v>3471</v>
      </c>
      <c r="I573" s="85">
        <v>485302</v>
      </c>
      <c r="J573" s="85">
        <v>98</v>
      </c>
      <c r="K573" s="85">
        <v>164</v>
      </c>
      <c r="L573" s="85">
        <v>3398</v>
      </c>
      <c r="M573" s="85">
        <v>557749</v>
      </c>
      <c r="N573" s="85">
        <v>35</v>
      </c>
      <c r="O573" s="85">
        <v>200</v>
      </c>
      <c r="P573" s="85">
        <v>3202</v>
      </c>
      <c r="Q573" s="85">
        <v>658859</v>
      </c>
      <c r="R573" s="85">
        <v>22</v>
      </c>
      <c r="S573" s="85">
        <v>230</v>
      </c>
      <c r="T573" s="85">
        <v>3245</v>
      </c>
      <c r="U573" s="85">
        <v>748148</v>
      </c>
      <c r="V573" s="85">
        <v>12</v>
      </c>
      <c r="W573" s="85">
        <v>258</v>
      </c>
      <c r="X573" s="85">
        <v>3360</v>
      </c>
      <c r="Y573" s="85">
        <v>865771</v>
      </c>
      <c r="Z573" s="85"/>
      <c r="AA573" s="85"/>
      <c r="AB573" s="85"/>
      <c r="AC573" s="85"/>
      <c r="AD573" s="85">
        <v>1</v>
      </c>
      <c r="AE573" s="85">
        <v>324</v>
      </c>
      <c r="AF573" s="85">
        <v>2880</v>
      </c>
      <c r="AG573" s="85">
        <v>933120</v>
      </c>
      <c r="AH573" s="85"/>
      <c r="AI573" s="85"/>
      <c r="AJ573" s="85"/>
      <c r="AK573" s="85"/>
      <c r="AL573" s="85">
        <v>2</v>
      </c>
      <c r="AM573" s="85">
        <v>628</v>
      </c>
      <c r="AN573" s="85">
        <v>2750</v>
      </c>
      <c r="AO573" s="85">
        <v>1728000</v>
      </c>
      <c r="AP573" s="85"/>
      <c r="AQ573" s="85"/>
      <c r="AR573" s="85"/>
      <c r="AS573" s="85"/>
    </row>
    <row r="574" spans="1:45" ht="15" x14ac:dyDescent="0.2">
      <c r="A574" s="80">
        <v>41645</v>
      </c>
      <c r="B574" s="85">
        <v>4</v>
      </c>
      <c r="C574" s="85">
        <v>108</v>
      </c>
      <c r="D574" s="85">
        <v>3140</v>
      </c>
      <c r="E574" s="85">
        <v>336000</v>
      </c>
      <c r="F574" s="85">
        <v>11</v>
      </c>
      <c r="G574" s="85">
        <v>141</v>
      </c>
      <c r="H574" s="85">
        <v>3092</v>
      </c>
      <c r="I574" s="85">
        <v>449554</v>
      </c>
      <c r="J574" s="85">
        <v>22</v>
      </c>
      <c r="K574" s="85">
        <v>162</v>
      </c>
      <c r="L574" s="85">
        <v>3280</v>
      </c>
      <c r="M574" s="85">
        <v>561505</v>
      </c>
      <c r="N574" s="85">
        <v>11</v>
      </c>
      <c r="O574" s="85">
        <v>192</v>
      </c>
      <c r="P574" s="85">
        <v>3242</v>
      </c>
      <c r="Q574" s="85">
        <v>627848</v>
      </c>
      <c r="R574" s="85">
        <v>1</v>
      </c>
      <c r="S574" s="85">
        <v>248</v>
      </c>
      <c r="T574" s="85">
        <v>3050</v>
      </c>
      <c r="U574" s="85">
        <v>756400</v>
      </c>
      <c r="V574" s="85">
        <v>4</v>
      </c>
      <c r="W574" s="85">
        <v>271</v>
      </c>
      <c r="X574" s="85">
        <v>2900</v>
      </c>
      <c r="Y574" s="85">
        <v>786625</v>
      </c>
      <c r="Z574" s="85">
        <v>24</v>
      </c>
      <c r="AA574" s="85">
        <v>306</v>
      </c>
      <c r="AB574" s="85">
        <v>2047</v>
      </c>
      <c r="AC574" s="85">
        <v>951003</v>
      </c>
      <c r="AD574" s="85"/>
      <c r="AE574" s="85"/>
      <c r="AF574" s="85"/>
      <c r="AG574" s="85"/>
      <c r="AH574" s="85">
        <v>9</v>
      </c>
      <c r="AI574" s="85">
        <v>365</v>
      </c>
      <c r="AJ574" s="85">
        <v>3035</v>
      </c>
      <c r="AK574" s="85">
        <v>1055979</v>
      </c>
      <c r="AL574" s="1"/>
      <c r="AM574" s="1"/>
      <c r="AN574" s="1"/>
      <c r="AO574" s="1"/>
      <c r="AP574" s="85">
        <v>11</v>
      </c>
      <c r="AQ574" s="85">
        <v>582</v>
      </c>
      <c r="AR574" s="85">
        <v>3063</v>
      </c>
      <c r="AS574" s="85">
        <v>1775145</v>
      </c>
    </row>
    <row r="575" spans="1:45" ht="15" x14ac:dyDescent="0.2">
      <c r="A575" s="80">
        <v>41652</v>
      </c>
      <c r="B575" s="85">
        <v>26</v>
      </c>
      <c r="C575" s="85">
        <v>120</v>
      </c>
      <c r="D575" s="85">
        <v>3172</v>
      </c>
      <c r="E575" s="85">
        <v>386673</v>
      </c>
      <c r="F575" s="85">
        <v>35</v>
      </c>
      <c r="G575" s="85">
        <v>141</v>
      </c>
      <c r="H575" s="85">
        <v>3273</v>
      </c>
      <c r="I575" s="85">
        <v>466790</v>
      </c>
      <c r="J575" s="85">
        <v>40</v>
      </c>
      <c r="K575" s="85">
        <v>162</v>
      </c>
      <c r="L575" s="85">
        <v>3270</v>
      </c>
      <c r="M575" s="85">
        <v>538621</v>
      </c>
      <c r="N575" s="85">
        <v>49</v>
      </c>
      <c r="O575" s="85">
        <v>201</v>
      </c>
      <c r="P575" s="85">
        <v>3198</v>
      </c>
      <c r="Q575" s="85">
        <v>671334</v>
      </c>
      <c r="R575" s="85">
        <v>35</v>
      </c>
      <c r="S575" s="85">
        <v>229</v>
      </c>
      <c r="T575" s="85">
        <v>3306</v>
      </c>
      <c r="U575" s="85">
        <v>787583</v>
      </c>
      <c r="V575" s="85">
        <v>12</v>
      </c>
      <c r="W575" s="85">
        <v>260</v>
      </c>
      <c r="X575" s="85">
        <v>3084</v>
      </c>
      <c r="Y575" s="85">
        <v>777607</v>
      </c>
      <c r="Z575" s="85">
        <v>2</v>
      </c>
      <c r="AA575" s="85">
        <v>302</v>
      </c>
      <c r="AB575" s="85">
        <v>3040</v>
      </c>
      <c r="AC575" s="85">
        <v>916060</v>
      </c>
      <c r="AD575" s="85">
        <v>3</v>
      </c>
      <c r="AE575" s="85">
        <v>349</v>
      </c>
      <c r="AF575" s="85">
        <v>2960</v>
      </c>
      <c r="AG575" s="85">
        <v>1033987</v>
      </c>
      <c r="AH575" s="85"/>
      <c r="AI575" s="85"/>
      <c r="AJ575" s="85"/>
      <c r="AK575" s="85"/>
      <c r="AL575" s="1"/>
      <c r="AM575" s="1"/>
      <c r="AN575" s="1"/>
      <c r="AO575" s="1"/>
      <c r="AP575" s="85">
        <v>14</v>
      </c>
      <c r="AQ575" s="85">
        <v>539</v>
      </c>
      <c r="AR575" s="85">
        <v>2969</v>
      </c>
      <c r="AS575" s="85">
        <v>1601481</v>
      </c>
    </row>
    <row r="576" spans="1:45" ht="15" x14ac:dyDescent="0.2">
      <c r="A576" s="80">
        <v>41659</v>
      </c>
      <c r="B576" s="85">
        <v>52</v>
      </c>
      <c r="C576" s="85">
        <v>124</v>
      </c>
      <c r="D576" s="85">
        <v>3542</v>
      </c>
      <c r="E576" s="85">
        <v>446891</v>
      </c>
      <c r="F576" s="85">
        <v>44</v>
      </c>
      <c r="G576" s="85">
        <v>141</v>
      </c>
      <c r="H576" s="85">
        <v>3261</v>
      </c>
      <c r="I576" s="85">
        <v>469968</v>
      </c>
      <c r="J576" s="85">
        <v>50</v>
      </c>
      <c r="K576" s="85">
        <v>160</v>
      </c>
      <c r="L576" s="85">
        <v>3205</v>
      </c>
      <c r="M576" s="85">
        <v>530327</v>
      </c>
      <c r="N576" s="85">
        <v>82</v>
      </c>
      <c r="O576" s="85">
        <v>190</v>
      </c>
      <c r="P576" s="85">
        <v>3301</v>
      </c>
      <c r="Q576" s="85">
        <v>646068</v>
      </c>
      <c r="R576" s="85">
        <v>3</v>
      </c>
      <c r="S576" s="85">
        <v>220</v>
      </c>
      <c r="T576" s="85">
        <v>3420</v>
      </c>
      <c r="U576" s="85">
        <v>753540</v>
      </c>
      <c r="V576" s="85">
        <v>7</v>
      </c>
      <c r="W576" s="85">
        <v>261</v>
      </c>
      <c r="X576" s="85">
        <v>3212</v>
      </c>
      <c r="Y576" s="85">
        <v>842141</v>
      </c>
      <c r="Z576" s="85">
        <v>5</v>
      </c>
      <c r="AA576" s="85">
        <v>296</v>
      </c>
      <c r="AB576" s="85">
        <v>3143</v>
      </c>
      <c r="AC576" s="85">
        <v>937622</v>
      </c>
      <c r="AD576" s="85"/>
      <c r="AE576" s="85"/>
      <c r="AF576" s="85"/>
      <c r="AG576" s="85"/>
      <c r="AH576" s="85">
        <v>18</v>
      </c>
      <c r="AI576" s="85">
        <v>370</v>
      </c>
      <c r="AJ576" s="85">
        <v>3076</v>
      </c>
      <c r="AK576" s="85">
        <v>1154347</v>
      </c>
      <c r="AL576" s="1"/>
      <c r="AM576" s="1"/>
      <c r="AN576" s="1"/>
      <c r="AO576" s="1"/>
      <c r="AP576" s="85">
        <v>9</v>
      </c>
      <c r="AQ576" s="85">
        <v>560</v>
      </c>
      <c r="AR576" s="85">
        <v>3151</v>
      </c>
      <c r="AS576" s="85">
        <v>1768809</v>
      </c>
    </row>
    <row r="577" spans="1:45" ht="15" x14ac:dyDescent="0.2">
      <c r="A577" s="80">
        <v>41666</v>
      </c>
      <c r="B577" s="85">
        <v>22</v>
      </c>
      <c r="C577" s="85">
        <v>111</v>
      </c>
      <c r="D577" s="85">
        <v>3407</v>
      </c>
      <c r="E577" s="85">
        <v>381430</v>
      </c>
      <c r="F577" s="85">
        <v>21</v>
      </c>
      <c r="G577" s="85">
        <v>137</v>
      </c>
      <c r="H577" s="85">
        <v>3306</v>
      </c>
      <c r="I577" s="85">
        <v>456589</v>
      </c>
      <c r="J577" s="85">
        <v>31</v>
      </c>
      <c r="K577" s="85">
        <v>168</v>
      </c>
      <c r="L577" s="85">
        <v>3159</v>
      </c>
      <c r="M577" s="85">
        <v>535928</v>
      </c>
      <c r="N577" s="85">
        <v>51</v>
      </c>
      <c r="O577" s="85">
        <v>194</v>
      </c>
      <c r="P577" s="85">
        <v>3299</v>
      </c>
      <c r="Q577" s="85">
        <v>646345</v>
      </c>
      <c r="R577" s="85">
        <v>7</v>
      </c>
      <c r="S577" s="85">
        <v>224</v>
      </c>
      <c r="T577" s="85">
        <v>3280</v>
      </c>
      <c r="U577" s="85">
        <v>730529</v>
      </c>
      <c r="V577" s="85">
        <v>41</v>
      </c>
      <c r="W577" s="85">
        <v>254</v>
      </c>
      <c r="X577" s="85">
        <v>3140</v>
      </c>
      <c r="Y577" s="85">
        <v>802773</v>
      </c>
      <c r="Z577" s="85">
        <v>1</v>
      </c>
      <c r="AA577" s="85">
        <v>280</v>
      </c>
      <c r="AB577" s="85">
        <v>3050</v>
      </c>
      <c r="AC577" s="85">
        <v>854000</v>
      </c>
      <c r="AD577" s="85">
        <v>2</v>
      </c>
      <c r="AE577" s="85">
        <v>334</v>
      </c>
      <c r="AF577" s="85">
        <v>3040</v>
      </c>
      <c r="AG577" s="85">
        <v>1015680</v>
      </c>
      <c r="AH577" s="85">
        <v>6</v>
      </c>
      <c r="AI577" s="85">
        <v>372</v>
      </c>
      <c r="AJ577" s="85">
        <v>3105</v>
      </c>
      <c r="AK577" s="85">
        <v>1168842</v>
      </c>
      <c r="AL577" s="1"/>
      <c r="AM577" s="1"/>
      <c r="AN577" s="1"/>
      <c r="AO577" s="1"/>
      <c r="AP577" s="85">
        <v>12</v>
      </c>
      <c r="AQ577" s="85">
        <v>550</v>
      </c>
      <c r="AR577" s="85">
        <v>2957</v>
      </c>
      <c r="AS577" s="85">
        <v>1622497</v>
      </c>
    </row>
    <row r="578" spans="1:4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ht="15" x14ac:dyDescent="0.2">
      <c r="A579" s="80">
        <v>41674</v>
      </c>
      <c r="B579" s="85">
        <v>20</v>
      </c>
      <c r="C579" s="85">
        <v>109</v>
      </c>
      <c r="D579" s="85">
        <v>3500</v>
      </c>
      <c r="E579" s="85">
        <v>379600</v>
      </c>
      <c r="F579" s="85">
        <v>19</v>
      </c>
      <c r="G579" s="85">
        <v>140</v>
      </c>
      <c r="H579" s="85">
        <v>3420</v>
      </c>
      <c r="I579" s="85">
        <v>477179</v>
      </c>
      <c r="J579" s="85">
        <v>80</v>
      </c>
      <c r="K579" s="85">
        <v>163</v>
      </c>
      <c r="L579" s="85">
        <v>3152</v>
      </c>
      <c r="M579" s="85">
        <v>513641</v>
      </c>
      <c r="N579" s="85">
        <v>37</v>
      </c>
      <c r="O579" s="85">
        <v>194</v>
      </c>
      <c r="P579" s="85">
        <v>3252</v>
      </c>
      <c r="Q579" s="85">
        <v>630445</v>
      </c>
      <c r="R579" s="85">
        <v>33</v>
      </c>
      <c r="S579" s="85">
        <v>226</v>
      </c>
      <c r="T579" s="85">
        <v>3115</v>
      </c>
      <c r="U579" s="85">
        <v>702929</v>
      </c>
      <c r="V579" s="85"/>
      <c r="W579" s="85"/>
      <c r="X579" s="85"/>
      <c r="Y579" s="85"/>
      <c r="Z579" s="85">
        <v>1</v>
      </c>
      <c r="AA579" s="85">
        <v>293</v>
      </c>
      <c r="AB579" s="85">
        <v>3000</v>
      </c>
      <c r="AC579" s="85">
        <v>879000</v>
      </c>
      <c r="AD579" s="85"/>
      <c r="AE579" s="85"/>
      <c r="AF579" s="85"/>
      <c r="AG579" s="85"/>
      <c r="AH579" s="85">
        <v>4</v>
      </c>
      <c r="AI579" s="85">
        <v>379</v>
      </c>
      <c r="AJ579" s="85">
        <v>2853</v>
      </c>
      <c r="AK579" s="85">
        <v>1083293</v>
      </c>
      <c r="AL579" s="85"/>
      <c r="AM579" s="85"/>
      <c r="AN579" s="85"/>
      <c r="AO579" s="85"/>
      <c r="AP579" s="85">
        <v>6</v>
      </c>
      <c r="AQ579" s="85">
        <v>564</v>
      </c>
      <c r="AR579" s="85">
        <v>3097</v>
      </c>
      <c r="AS579" s="85">
        <v>1752013</v>
      </c>
    </row>
    <row r="580" spans="1:45" ht="15" x14ac:dyDescent="0.2">
      <c r="A580" s="80">
        <v>41681</v>
      </c>
      <c r="B580" s="85">
        <v>7</v>
      </c>
      <c r="C580" s="85">
        <v>103</v>
      </c>
      <c r="D580" s="85">
        <v>2982</v>
      </c>
      <c r="E580" s="85">
        <v>312924</v>
      </c>
      <c r="F580" s="85">
        <v>16</v>
      </c>
      <c r="G580" s="85">
        <v>141</v>
      </c>
      <c r="H580" s="85">
        <v>3167</v>
      </c>
      <c r="I580" s="85">
        <v>446706</v>
      </c>
      <c r="J580" s="85">
        <v>63</v>
      </c>
      <c r="K580" s="85">
        <v>167</v>
      </c>
      <c r="L580" s="85">
        <v>3370</v>
      </c>
      <c r="M580" s="85">
        <v>562966</v>
      </c>
      <c r="N580" s="85">
        <v>13</v>
      </c>
      <c r="O580" s="85">
        <v>201</v>
      </c>
      <c r="P580" s="85">
        <v>3230</v>
      </c>
      <c r="Q580" s="85">
        <v>650708</v>
      </c>
      <c r="R580" s="85">
        <v>20</v>
      </c>
      <c r="S580" s="85">
        <v>236</v>
      </c>
      <c r="T580" s="85">
        <v>3180</v>
      </c>
      <c r="U580" s="85">
        <v>749536</v>
      </c>
      <c r="V580" s="85"/>
      <c r="W580" s="85"/>
      <c r="X580" s="85"/>
      <c r="Y580" s="85"/>
      <c r="Z580" s="85">
        <v>1</v>
      </c>
      <c r="AA580" s="85">
        <v>319</v>
      </c>
      <c r="AB580" s="85">
        <v>3020</v>
      </c>
      <c r="AC580" s="85">
        <v>963380</v>
      </c>
      <c r="AD580" s="85"/>
      <c r="AE580" s="85"/>
      <c r="AF580" s="85"/>
      <c r="AG580" s="85"/>
      <c r="AH580" s="85">
        <v>1</v>
      </c>
      <c r="AI580" s="85">
        <v>393</v>
      </c>
      <c r="AJ580" s="85">
        <v>2700</v>
      </c>
      <c r="AK580" s="85">
        <v>1061100</v>
      </c>
      <c r="AL580" s="85"/>
      <c r="AM580" s="85"/>
      <c r="AN580" s="85"/>
      <c r="AO580" s="85"/>
      <c r="AP580" s="85">
        <v>6</v>
      </c>
      <c r="AQ580" s="85">
        <v>582</v>
      </c>
      <c r="AR580" s="85">
        <v>2987</v>
      </c>
      <c r="AS580" s="85">
        <v>1740023</v>
      </c>
    </row>
    <row r="581" spans="1:45" ht="15" x14ac:dyDescent="0.2">
      <c r="A581" s="80">
        <v>41688</v>
      </c>
      <c r="B581" s="85">
        <v>1</v>
      </c>
      <c r="C581" s="85">
        <v>82</v>
      </c>
      <c r="D581" s="85">
        <v>1800</v>
      </c>
      <c r="E581" s="85">
        <v>147600</v>
      </c>
      <c r="F581" s="85">
        <v>6</v>
      </c>
      <c r="G581" s="85">
        <v>136</v>
      </c>
      <c r="H581" s="85">
        <v>3440</v>
      </c>
      <c r="I581" s="85">
        <v>469559</v>
      </c>
      <c r="J581" s="85">
        <v>1</v>
      </c>
      <c r="K581" s="85">
        <v>172</v>
      </c>
      <c r="L581" s="85">
        <v>3280</v>
      </c>
      <c r="M581" s="85">
        <v>564160</v>
      </c>
      <c r="N581" s="85">
        <v>18</v>
      </c>
      <c r="O581" s="85">
        <v>196</v>
      </c>
      <c r="P581" s="85">
        <v>3213</v>
      </c>
      <c r="Q581" s="85">
        <v>630949</v>
      </c>
      <c r="R581" s="85">
        <v>4</v>
      </c>
      <c r="S581" s="85">
        <v>229</v>
      </c>
      <c r="T581" s="85">
        <v>3200</v>
      </c>
      <c r="U581" s="85">
        <v>733805</v>
      </c>
      <c r="V581" s="85"/>
      <c r="W581" s="85"/>
      <c r="X581" s="85"/>
      <c r="Y581" s="85"/>
      <c r="Z581" s="85"/>
      <c r="AA581" s="85"/>
      <c r="AB581" s="85"/>
      <c r="AC581" s="85"/>
      <c r="AD581" s="85">
        <v>2</v>
      </c>
      <c r="AE581" s="85">
        <v>339</v>
      </c>
      <c r="AF581" s="85">
        <v>3939</v>
      </c>
      <c r="AG581" s="85">
        <v>1028020</v>
      </c>
      <c r="AH581" s="85">
        <v>1</v>
      </c>
      <c r="AI581" s="85">
        <v>397</v>
      </c>
      <c r="AJ581" s="85">
        <v>2900</v>
      </c>
      <c r="AK581" s="85">
        <v>1151300</v>
      </c>
      <c r="AL581" s="85"/>
      <c r="AM581" s="85"/>
      <c r="AN581" s="85"/>
      <c r="AO581" s="85"/>
      <c r="AP581" s="85">
        <v>8</v>
      </c>
      <c r="AQ581" s="85">
        <v>611</v>
      </c>
      <c r="AR581" s="85">
        <v>2768</v>
      </c>
      <c r="AS581" s="85">
        <v>1689120</v>
      </c>
    </row>
    <row r="582" spans="1:45" ht="15" x14ac:dyDescent="0.2">
      <c r="A582" s="80">
        <v>41695</v>
      </c>
      <c r="B582" s="85">
        <v>9</v>
      </c>
      <c r="C582" s="85">
        <v>117</v>
      </c>
      <c r="D582" s="85">
        <v>3136</v>
      </c>
      <c r="E582" s="85">
        <v>369518</v>
      </c>
      <c r="F582" s="85">
        <v>22</v>
      </c>
      <c r="G582" s="85">
        <v>142</v>
      </c>
      <c r="H582" s="85">
        <v>3260</v>
      </c>
      <c r="I582" s="85">
        <v>462438</v>
      </c>
      <c r="J582" s="85">
        <v>9</v>
      </c>
      <c r="K582" s="85">
        <v>154</v>
      </c>
      <c r="L582" s="85">
        <v>3367</v>
      </c>
      <c r="M582" s="85">
        <v>519754</v>
      </c>
      <c r="N582" s="85">
        <v>39</v>
      </c>
      <c r="O582" s="85">
        <v>200</v>
      </c>
      <c r="P582" s="85">
        <v>3248</v>
      </c>
      <c r="Q582" s="85">
        <v>648470</v>
      </c>
      <c r="R582" s="85">
        <v>3</v>
      </c>
      <c r="S582" s="85">
        <v>239</v>
      </c>
      <c r="T582" s="85">
        <v>3280</v>
      </c>
      <c r="U582" s="85">
        <v>785002</v>
      </c>
      <c r="V582" s="85">
        <v>2</v>
      </c>
      <c r="W582" s="85">
        <v>264</v>
      </c>
      <c r="X582" s="85">
        <v>3050</v>
      </c>
      <c r="Y582" s="85">
        <v>801700</v>
      </c>
      <c r="Z582" s="85"/>
      <c r="AA582" s="85"/>
      <c r="AB582" s="85"/>
      <c r="AC582" s="85"/>
      <c r="AD582" s="85"/>
      <c r="AE582" s="85"/>
      <c r="AF582" s="85"/>
      <c r="AG582" s="85"/>
      <c r="AH582" s="85">
        <v>1</v>
      </c>
      <c r="AI582" s="85">
        <v>387</v>
      </c>
      <c r="AJ582" s="85">
        <v>2800</v>
      </c>
      <c r="AK582" s="85">
        <v>1083600</v>
      </c>
      <c r="AL582" s="85"/>
      <c r="AM582" s="85"/>
      <c r="AN582" s="85"/>
      <c r="AO582" s="85"/>
      <c r="AP582" s="85">
        <v>3</v>
      </c>
      <c r="AQ582" s="85">
        <v>596</v>
      </c>
      <c r="AR582" s="85">
        <v>2920</v>
      </c>
      <c r="AS582" s="85">
        <v>1742580</v>
      </c>
    </row>
    <row r="583" spans="1:45" ht="15" x14ac:dyDescent="0.2">
      <c r="A583" s="80">
        <v>41673</v>
      </c>
      <c r="B583" s="85">
        <v>6</v>
      </c>
      <c r="C583" s="85">
        <v>121</v>
      </c>
      <c r="D583" s="85">
        <v>3325</v>
      </c>
      <c r="E583" s="85">
        <v>371942</v>
      </c>
      <c r="F583" s="85">
        <v>14</v>
      </c>
      <c r="G583" s="85">
        <v>137</v>
      </c>
      <c r="H583" s="85">
        <v>3320</v>
      </c>
      <c r="I583" s="85">
        <v>463074</v>
      </c>
      <c r="J583" s="85">
        <v>77</v>
      </c>
      <c r="K583" s="85">
        <v>169</v>
      </c>
      <c r="L583" s="85">
        <v>3354</v>
      </c>
      <c r="M583" s="85">
        <v>569215</v>
      </c>
      <c r="N583" s="85">
        <v>66</v>
      </c>
      <c r="O583" s="85">
        <v>197</v>
      </c>
      <c r="P583" s="85">
        <v>3219</v>
      </c>
      <c r="Q583" s="85">
        <v>640656</v>
      </c>
      <c r="R583" s="85">
        <v>84</v>
      </c>
      <c r="S583" s="85">
        <v>234</v>
      </c>
      <c r="T583" s="85">
        <v>3244</v>
      </c>
      <c r="U583" s="85">
        <v>770242</v>
      </c>
      <c r="V583" s="85">
        <v>1</v>
      </c>
      <c r="W583" s="85">
        <v>256</v>
      </c>
      <c r="X583" s="85">
        <v>3230</v>
      </c>
      <c r="Y583" s="85">
        <v>824320</v>
      </c>
      <c r="Z583" s="85">
        <v>2</v>
      </c>
      <c r="AA583" s="85">
        <v>286</v>
      </c>
      <c r="AB583" s="85">
        <v>3100</v>
      </c>
      <c r="AC583" s="85">
        <v>886400</v>
      </c>
      <c r="AD583" s="85">
        <v>4</v>
      </c>
      <c r="AE583" s="85">
        <v>336</v>
      </c>
      <c r="AF583" s="85">
        <v>2828</v>
      </c>
      <c r="AG583" s="85">
        <v>949878</v>
      </c>
      <c r="AH583" s="85"/>
      <c r="AI583" s="85"/>
      <c r="AJ583" s="85"/>
      <c r="AK583" s="85"/>
      <c r="AL583" s="85"/>
      <c r="AM583" s="85"/>
      <c r="AN583" s="85"/>
      <c r="AO583" s="85"/>
      <c r="AP583" s="85">
        <v>19</v>
      </c>
      <c r="AQ583" s="85">
        <v>606</v>
      </c>
      <c r="AR583" s="85">
        <v>2988</v>
      </c>
      <c r="AS583" s="85">
        <v>1805526</v>
      </c>
    </row>
    <row r="584" spans="1:45" ht="15" x14ac:dyDescent="0.2">
      <c r="A584" s="80">
        <v>41680</v>
      </c>
      <c r="B584" s="85">
        <v>18</v>
      </c>
      <c r="C584" s="85">
        <v>108</v>
      </c>
      <c r="D584" s="85">
        <v>3021</v>
      </c>
      <c r="E584" s="85">
        <v>349447</v>
      </c>
      <c r="F584" s="85">
        <v>26</v>
      </c>
      <c r="G584" s="85">
        <v>143</v>
      </c>
      <c r="H584" s="85">
        <v>3111</v>
      </c>
      <c r="I584" s="85">
        <v>439048</v>
      </c>
      <c r="J584" s="85">
        <v>13</v>
      </c>
      <c r="K584" s="85">
        <v>168</v>
      </c>
      <c r="L584" s="85">
        <v>3244</v>
      </c>
      <c r="M584" s="85">
        <v>542275</v>
      </c>
      <c r="N584" s="85">
        <v>47</v>
      </c>
      <c r="O584" s="85">
        <v>204</v>
      </c>
      <c r="P584" s="85">
        <v>3235</v>
      </c>
      <c r="Q584" s="85">
        <v>656606</v>
      </c>
      <c r="R584" s="85">
        <v>11</v>
      </c>
      <c r="S584" s="85">
        <v>241</v>
      </c>
      <c r="T584" s="85">
        <v>3340</v>
      </c>
      <c r="U584" s="85">
        <v>805851</v>
      </c>
      <c r="V584" s="85">
        <v>6</v>
      </c>
      <c r="W584" s="85">
        <v>267</v>
      </c>
      <c r="X584" s="85">
        <v>3030</v>
      </c>
      <c r="Y584" s="85">
        <v>812663</v>
      </c>
      <c r="Z584" s="85">
        <v>9</v>
      </c>
      <c r="AA584" s="85">
        <v>302</v>
      </c>
      <c r="AB584" s="85">
        <v>3060</v>
      </c>
      <c r="AC584" s="85">
        <v>926893</v>
      </c>
      <c r="AD584" s="85">
        <v>3</v>
      </c>
      <c r="AE584" s="85">
        <v>330</v>
      </c>
      <c r="AF584" s="85">
        <v>2840</v>
      </c>
      <c r="AG584" s="85">
        <v>936253</v>
      </c>
      <c r="AH584" s="85">
        <v>4</v>
      </c>
      <c r="AI584" s="85">
        <v>380</v>
      </c>
      <c r="AJ584" s="85">
        <v>3025</v>
      </c>
      <c r="AK584" s="85">
        <v>1169265</v>
      </c>
      <c r="AL584" s="85">
        <v>8</v>
      </c>
      <c r="AM584" s="85">
        <v>409</v>
      </c>
      <c r="AN584" s="85">
        <v>2875</v>
      </c>
      <c r="AO584" s="85">
        <v>1169265</v>
      </c>
      <c r="AP584" s="85">
        <v>21</v>
      </c>
      <c r="AQ584" s="85">
        <v>559</v>
      </c>
      <c r="AR584" s="85">
        <v>2964</v>
      </c>
      <c r="AS584" s="85">
        <v>1657560</v>
      </c>
    </row>
    <row r="585" spans="1:45" ht="15" x14ac:dyDescent="0.2">
      <c r="A585" s="80">
        <v>41687</v>
      </c>
      <c r="B585" s="85">
        <v>11</v>
      </c>
      <c r="C585" s="85">
        <v>115</v>
      </c>
      <c r="D585" s="85">
        <v>3503</v>
      </c>
      <c r="E585" s="85">
        <v>409200</v>
      </c>
      <c r="F585" s="85">
        <v>15</v>
      </c>
      <c r="G585" s="85">
        <v>140</v>
      </c>
      <c r="H585" s="85">
        <v>3198</v>
      </c>
      <c r="I585" s="85">
        <v>447914</v>
      </c>
      <c r="J585" s="85">
        <v>10</v>
      </c>
      <c r="K585" s="85">
        <v>161</v>
      </c>
      <c r="L585" s="85">
        <v>3540</v>
      </c>
      <c r="M585" s="85">
        <v>570074</v>
      </c>
      <c r="N585" s="85">
        <v>15</v>
      </c>
      <c r="O585" s="85">
        <v>206</v>
      </c>
      <c r="P585" s="85">
        <v>3166</v>
      </c>
      <c r="Q585" s="85">
        <v>658495</v>
      </c>
      <c r="R585" s="85">
        <v>70</v>
      </c>
      <c r="S585" s="85">
        <v>226</v>
      </c>
      <c r="T585" s="85">
        <v>3262</v>
      </c>
      <c r="U585" s="85">
        <v>744906</v>
      </c>
      <c r="V585" s="85">
        <v>2</v>
      </c>
      <c r="W585" s="85">
        <v>298</v>
      </c>
      <c r="X585" s="85">
        <v>2920</v>
      </c>
      <c r="Y585" s="85">
        <v>868700</v>
      </c>
      <c r="Z585" s="85">
        <v>2</v>
      </c>
      <c r="AA585" s="85">
        <v>298</v>
      </c>
      <c r="AB585" s="85">
        <v>2920</v>
      </c>
      <c r="AC585" s="85">
        <v>868700</v>
      </c>
      <c r="AD585" s="85"/>
      <c r="AE585" s="85"/>
      <c r="AF585" s="85"/>
      <c r="AG585" s="85"/>
      <c r="AH585" s="85">
        <v>1</v>
      </c>
      <c r="AI585" s="85">
        <v>288</v>
      </c>
      <c r="AJ585" s="85">
        <v>2880</v>
      </c>
      <c r="AK585" s="85">
        <v>1117440</v>
      </c>
      <c r="AL585" s="85">
        <v>2</v>
      </c>
      <c r="AM585" s="85">
        <v>428</v>
      </c>
      <c r="AN585" s="85">
        <v>2865</v>
      </c>
      <c r="AO585" s="85">
        <v>1227615</v>
      </c>
      <c r="AP585" s="85">
        <v>24</v>
      </c>
      <c r="AQ585" s="85">
        <v>569</v>
      </c>
      <c r="AR585" s="85">
        <v>2865</v>
      </c>
      <c r="AS585" s="85">
        <v>1629376</v>
      </c>
    </row>
    <row r="586" spans="1:45" ht="15" x14ac:dyDescent="0.2">
      <c r="A586" s="79">
        <v>41694</v>
      </c>
      <c r="B586" s="85">
        <v>9</v>
      </c>
      <c r="C586" s="85">
        <v>119</v>
      </c>
      <c r="D586" s="85">
        <v>3457</v>
      </c>
      <c r="E586" s="85">
        <v>410082</v>
      </c>
      <c r="F586" s="85">
        <v>24</v>
      </c>
      <c r="G586" s="85">
        <v>136</v>
      </c>
      <c r="H586" s="85">
        <v>3524</v>
      </c>
      <c r="I586" s="85">
        <v>485985</v>
      </c>
      <c r="J586" s="85">
        <v>17</v>
      </c>
      <c r="K586" s="85">
        <v>169</v>
      </c>
      <c r="L586" s="85">
        <v>3328</v>
      </c>
      <c r="M586" s="85">
        <v>567868</v>
      </c>
      <c r="N586" s="85">
        <v>41</v>
      </c>
      <c r="O586" s="85">
        <v>204</v>
      </c>
      <c r="P586" s="85">
        <v>3136</v>
      </c>
      <c r="Q586" s="85">
        <v>668135</v>
      </c>
      <c r="R586" s="85">
        <v>3</v>
      </c>
      <c r="S586" s="85">
        <v>236</v>
      </c>
      <c r="T586" s="85">
        <v>3087</v>
      </c>
      <c r="U586" s="85">
        <v>730913</v>
      </c>
      <c r="V586" s="85">
        <v>1</v>
      </c>
      <c r="W586" s="85">
        <v>262</v>
      </c>
      <c r="X586" s="85">
        <v>2950</v>
      </c>
      <c r="Y586" s="85">
        <v>772900</v>
      </c>
      <c r="Z586" s="85"/>
      <c r="AA586" s="85"/>
      <c r="AB586" s="85"/>
      <c r="AC586" s="85"/>
      <c r="AD586" s="85"/>
      <c r="AE586" s="85"/>
      <c r="AF586" s="85"/>
      <c r="AG586" s="85"/>
      <c r="AH586" s="85">
        <v>3</v>
      </c>
      <c r="AI586" s="85">
        <v>384</v>
      </c>
      <c r="AJ586" s="85">
        <v>3003</v>
      </c>
      <c r="AK586" s="85">
        <v>1152127</v>
      </c>
      <c r="AL586" s="85">
        <v>5</v>
      </c>
      <c r="AM586" s="85">
        <v>425</v>
      </c>
      <c r="AN586" s="85">
        <v>2928</v>
      </c>
      <c r="AO586" s="85">
        <v>1243202</v>
      </c>
      <c r="AP586" s="85">
        <v>5</v>
      </c>
      <c r="AQ586" s="85">
        <v>401</v>
      </c>
      <c r="AR586" s="85">
        <v>3212</v>
      </c>
      <c r="AS586" s="85">
        <v>1287144</v>
      </c>
    </row>
    <row r="587" spans="1:4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ht="15" x14ac:dyDescent="0.2">
      <c r="A588" s="80">
        <v>41702</v>
      </c>
      <c r="B588" s="85">
        <v>7</v>
      </c>
      <c r="C588" s="85">
        <v>104</v>
      </c>
      <c r="D588" s="85">
        <v>3050</v>
      </c>
      <c r="E588" s="85">
        <v>317856</v>
      </c>
      <c r="F588" s="85">
        <v>6</v>
      </c>
      <c r="G588" s="85">
        <v>144</v>
      </c>
      <c r="H588" s="85">
        <v>3425</v>
      </c>
      <c r="I588" s="85">
        <v>494850</v>
      </c>
      <c r="J588" s="85">
        <v>31</v>
      </c>
      <c r="K588" s="85">
        <v>165</v>
      </c>
      <c r="L588" s="85">
        <v>3380</v>
      </c>
      <c r="M588" s="85">
        <v>558882</v>
      </c>
      <c r="N588" s="85">
        <v>37</v>
      </c>
      <c r="O588" s="85">
        <v>200</v>
      </c>
      <c r="P588" s="85">
        <v>3210</v>
      </c>
      <c r="Q588" s="85">
        <v>642937</v>
      </c>
      <c r="R588" s="85">
        <v>2</v>
      </c>
      <c r="S588" s="85">
        <v>232</v>
      </c>
      <c r="T588" s="85">
        <v>3210</v>
      </c>
      <c r="U588" s="85">
        <v>744650</v>
      </c>
      <c r="V588" s="85"/>
      <c r="W588" s="85"/>
      <c r="X588" s="85"/>
      <c r="Y588" s="85"/>
      <c r="Z588" s="85"/>
      <c r="AA588" s="85"/>
      <c r="AB588" s="85"/>
      <c r="AC588" s="85"/>
      <c r="AD588" s="85">
        <v>1</v>
      </c>
      <c r="AE588" s="85">
        <v>354</v>
      </c>
      <c r="AF588" s="85">
        <v>3080</v>
      </c>
      <c r="AG588" s="85">
        <v>1090320</v>
      </c>
      <c r="AH588" s="85">
        <v>1</v>
      </c>
      <c r="AI588" s="85">
        <v>392</v>
      </c>
      <c r="AJ588" s="85">
        <v>3120</v>
      </c>
      <c r="AK588" s="85">
        <v>1233040</v>
      </c>
      <c r="AL588" s="85">
        <v>2</v>
      </c>
      <c r="AM588" s="85">
        <v>435</v>
      </c>
      <c r="AN588" s="85">
        <v>3120</v>
      </c>
      <c r="AO588" s="85">
        <v>1357200</v>
      </c>
      <c r="AP588" s="85">
        <v>13</v>
      </c>
      <c r="AQ588" s="85">
        <v>617</v>
      </c>
      <c r="AR588" s="85">
        <v>2897</v>
      </c>
      <c r="AS588" s="85">
        <v>1781674</v>
      </c>
    </row>
    <row r="589" spans="1:45" ht="15" x14ac:dyDescent="0.2">
      <c r="A589" s="80">
        <v>41709</v>
      </c>
      <c r="B589" s="85">
        <v>10</v>
      </c>
      <c r="C589" s="85">
        <v>110</v>
      </c>
      <c r="D589" s="85">
        <v>3462</v>
      </c>
      <c r="E589" s="85">
        <f>D589*C589</f>
        <v>380820</v>
      </c>
      <c r="F589" s="85">
        <v>7</v>
      </c>
      <c r="G589" s="85">
        <v>136</v>
      </c>
      <c r="H589" s="85">
        <v>3133</v>
      </c>
      <c r="I589" s="85">
        <v>425821</v>
      </c>
      <c r="J589" s="85">
        <v>23</v>
      </c>
      <c r="K589" s="85">
        <v>162</v>
      </c>
      <c r="L589" s="85">
        <v>3367</v>
      </c>
      <c r="M589" s="85">
        <v>546485</v>
      </c>
      <c r="N589" s="85">
        <v>9</v>
      </c>
      <c r="O589" s="85">
        <v>193</v>
      </c>
      <c r="P589" s="85">
        <v>3190</v>
      </c>
      <c r="Q589" s="85">
        <v>614532</v>
      </c>
      <c r="R589" s="85">
        <v>3</v>
      </c>
      <c r="S589" s="85">
        <v>231</v>
      </c>
      <c r="T589" s="85">
        <v>3240</v>
      </c>
      <c r="U589" s="85">
        <v>748440</v>
      </c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>
        <v>1</v>
      </c>
      <c r="AI589" s="85">
        <v>388</v>
      </c>
      <c r="AJ589" s="85">
        <v>2750</v>
      </c>
      <c r="AK589" s="85">
        <v>1067000</v>
      </c>
      <c r="AL589" s="85">
        <v>1</v>
      </c>
      <c r="AM589" s="85">
        <v>419</v>
      </c>
      <c r="AN589" s="85">
        <v>2960</v>
      </c>
      <c r="AO589" s="85">
        <v>1240240</v>
      </c>
      <c r="AP589" s="85">
        <v>6</v>
      </c>
      <c r="AQ589" s="85">
        <v>602</v>
      </c>
      <c r="AR589" s="85">
        <v>2992</v>
      </c>
      <c r="AS589" s="85">
        <v>1816020</v>
      </c>
    </row>
    <row r="590" spans="1:45" ht="15" x14ac:dyDescent="0.2">
      <c r="A590" s="80">
        <v>41716</v>
      </c>
      <c r="B590" s="85">
        <v>3</v>
      </c>
      <c r="C590" s="85">
        <v>124</v>
      </c>
      <c r="D590" s="85">
        <v>3730</v>
      </c>
      <c r="E590" s="85">
        <v>463751</v>
      </c>
      <c r="F590" s="85">
        <v>17</v>
      </c>
      <c r="G590" s="85">
        <v>144</v>
      </c>
      <c r="H590" s="85">
        <v>3540</v>
      </c>
      <c r="I590" s="85">
        <v>509237</v>
      </c>
      <c r="J590" s="85"/>
      <c r="K590" s="85"/>
      <c r="L590" s="85"/>
      <c r="M590" s="85"/>
      <c r="N590" s="85">
        <v>4</v>
      </c>
      <c r="O590" s="85">
        <v>210</v>
      </c>
      <c r="P590" s="85">
        <v>3310</v>
      </c>
      <c r="Q590" s="85">
        <v>695070</v>
      </c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>
        <v>2</v>
      </c>
      <c r="AM590" s="85">
        <v>408</v>
      </c>
      <c r="AN590" s="85">
        <v>2800</v>
      </c>
      <c r="AO590" s="85">
        <v>1141600</v>
      </c>
      <c r="AP590" s="85">
        <v>4</v>
      </c>
      <c r="AQ590" s="85">
        <v>589</v>
      </c>
      <c r="AR590" s="85">
        <v>2980</v>
      </c>
      <c r="AS590" s="85">
        <v>1768515</v>
      </c>
    </row>
    <row r="591" spans="1:45" ht="15" x14ac:dyDescent="0.2">
      <c r="A591" s="80">
        <v>41723</v>
      </c>
      <c r="B591" s="85">
        <v>14</v>
      </c>
      <c r="C591" s="85">
        <v>118</v>
      </c>
      <c r="D591" s="85">
        <v>3330</v>
      </c>
      <c r="E591" s="85">
        <v>392288</v>
      </c>
      <c r="F591" s="85">
        <v>9</v>
      </c>
      <c r="G591" s="85">
        <v>138</v>
      </c>
      <c r="H591" s="85">
        <v>3515</v>
      </c>
      <c r="I591" s="85">
        <v>486620</v>
      </c>
      <c r="J591" s="85">
        <v>12</v>
      </c>
      <c r="K591" s="85">
        <v>166</v>
      </c>
      <c r="L591" s="85">
        <v>3417</v>
      </c>
      <c r="M591" s="85">
        <v>566326</v>
      </c>
      <c r="N591" s="85">
        <v>20</v>
      </c>
      <c r="O591" s="85">
        <v>202</v>
      </c>
      <c r="P591" s="85">
        <v>3320</v>
      </c>
      <c r="Q591" s="85">
        <v>670649</v>
      </c>
      <c r="R591" s="85">
        <v>2</v>
      </c>
      <c r="S591" s="85">
        <v>234</v>
      </c>
      <c r="T591" s="85">
        <v>3200</v>
      </c>
      <c r="U591" s="85">
        <v>748800</v>
      </c>
      <c r="V591" s="85">
        <v>7</v>
      </c>
      <c r="W591" s="85">
        <v>256</v>
      </c>
      <c r="X591" s="85">
        <v>3200</v>
      </c>
      <c r="Y591" s="85">
        <v>819200</v>
      </c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>
        <v>2</v>
      </c>
      <c r="AQ591" s="85">
        <v>570</v>
      </c>
      <c r="AR591" s="85">
        <v>2990</v>
      </c>
      <c r="AS591" s="85">
        <v>1703560</v>
      </c>
    </row>
    <row r="592" spans="1:45" ht="15" x14ac:dyDescent="0.2">
      <c r="A592" s="80">
        <v>41701</v>
      </c>
      <c r="B592" s="85">
        <v>16</v>
      </c>
      <c r="C592" s="85">
        <v>112</v>
      </c>
      <c r="D592" s="85">
        <v>3242</v>
      </c>
      <c r="E592" s="85">
        <v>390626</v>
      </c>
      <c r="F592" s="85">
        <v>9</v>
      </c>
      <c r="G592" s="85">
        <v>138</v>
      </c>
      <c r="H592" s="85">
        <v>3427</v>
      </c>
      <c r="I592" s="85">
        <v>462982</v>
      </c>
      <c r="J592" s="85">
        <v>37</v>
      </c>
      <c r="K592" s="85">
        <v>165</v>
      </c>
      <c r="L592" s="85">
        <v>3313</v>
      </c>
      <c r="M592" s="85">
        <v>557746</v>
      </c>
      <c r="N592" s="85">
        <v>51</v>
      </c>
      <c r="O592" s="85">
        <v>200</v>
      </c>
      <c r="P592" s="85">
        <v>3303</v>
      </c>
      <c r="Q592" s="85">
        <v>664925</v>
      </c>
      <c r="R592" s="85">
        <v>14</v>
      </c>
      <c r="S592" s="85">
        <v>227</v>
      </c>
      <c r="T592" s="85">
        <v>3120</v>
      </c>
      <c r="U592" s="85">
        <v>725834</v>
      </c>
      <c r="V592" s="85"/>
      <c r="W592" s="85"/>
      <c r="X592" s="85"/>
      <c r="Y592" s="85"/>
      <c r="Z592" s="85">
        <v>4</v>
      </c>
      <c r="AA592" s="85">
        <v>299</v>
      </c>
      <c r="AB592" s="85">
        <v>2968</v>
      </c>
      <c r="AC592" s="85">
        <v>884458</v>
      </c>
      <c r="AD592" s="85"/>
      <c r="AE592" s="85"/>
      <c r="AF592" s="85"/>
      <c r="AG592" s="85"/>
      <c r="AH592" s="85">
        <v>18</v>
      </c>
      <c r="AI592" s="85">
        <v>367</v>
      </c>
      <c r="AJ592" s="85">
        <v>2933</v>
      </c>
      <c r="AK592" s="85">
        <v>1107872</v>
      </c>
      <c r="AL592" s="85">
        <v>1</v>
      </c>
      <c r="AM592" s="85">
        <v>473</v>
      </c>
      <c r="AN592" s="85">
        <v>2780</v>
      </c>
      <c r="AO592" s="85">
        <v>1314940</v>
      </c>
      <c r="AP592" s="85">
        <v>11</v>
      </c>
      <c r="AQ592" s="85">
        <v>599</v>
      </c>
      <c r="AR592" s="85">
        <v>2825</v>
      </c>
      <c r="AS592" s="85">
        <v>1691385</v>
      </c>
    </row>
    <row r="593" spans="1:45" ht="15" x14ac:dyDescent="0.2">
      <c r="A593" s="80">
        <v>41708</v>
      </c>
      <c r="B593" s="85">
        <v>6</v>
      </c>
      <c r="C593" s="85">
        <v>120</v>
      </c>
      <c r="D593" s="85">
        <v>3230</v>
      </c>
      <c r="E593" s="85">
        <v>380440</v>
      </c>
      <c r="F593" s="85">
        <v>16</v>
      </c>
      <c r="G593" s="85">
        <v>137</v>
      </c>
      <c r="H593" s="85">
        <v>3250</v>
      </c>
      <c r="I593" s="85">
        <v>450842</v>
      </c>
      <c r="J593" s="85">
        <v>15</v>
      </c>
      <c r="K593" s="85">
        <v>172</v>
      </c>
      <c r="L593" s="85">
        <v>3310</v>
      </c>
      <c r="M593" s="85">
        <v>580856</v>
      </c>
      <c r="N593" s="85">
        <v>2</v>
      </c>
      <c r="O593" s="85">
        <v>207</v>
      </c>
      <c r="P593" s="85">
        <v>3090</v>
      </c>
      <c r="Q593" s="85">
        <v>637540</v>
      </c>
      <c r="R593" s="85">
        <v>2</v>
      </c>
      <c r="S593" s="85">
        <v>232</v>
      </c>
      <c r="T593" s="85">
        <v>3010</v>
      </c>
      <c r="U593" s="85">
        <v>697410</v>
      </c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>
        <v>1</v>
      </c>
      <c r="AM593" s="85">
        <v>408</v>
      </c>
      <c r="AN593" s="85">
        <v>3100</v>
      </c>
      <c r="AO593" s="85">
        <v>1264800</v>
      </c>
      <c r="AP593" s="85">
        <v>3</v>
      </c>
      <c r="AQ593" s="85">
        <v>612</v>
      </c>
      <c r="AR593" s="85">
        <v>3040</v>
      </c>
      <c r="AS593" s="85">
        <v>1848900</v>
      </c>
    </row>
    <row r="594" spans="1:45" ht="15" x14ac:dyDescent="0.2">
      <c r="A594" s="80">
        <v>41715</v>
      </c>
      <c r="B594" s="85">
        <v>3</v>
      </c>
      <c r="C594" s="85">
        <v>123</v>
      </c>
      <c r="D594" s="85">
        <v>3400</v>
      </c>
      <c r="E594" s="85">
        <v>423267</v>
      </c>
      <c r="F594" s="85">
        <v>5</v>
      </c>
      <c r="G594" s="85">
        <v>140</v>
      </c>
      <c r="H594" s="85">
        <v>3260</v>
      </c>
      <c r="I594" s="85">
        <v>448584</v>
      </c>
      <c r="J594" s="85">
        <v>2</v>
      </c>
      <c r="K594" s="85">
        <v>177</v>
      </c>
      <c r="L594" s="85">
        <v>3240</v>
      </c>
      <c r="M594" s="85">
        <v>573480</v>
      </c>
      <c r="N594" s="85">
        <v>6</v>
      </c>
      <c r="O594" s="85">
        <v>180</v>
      </c>
      <c r="P594" s="85">
        <v>3240</v>
      </c>
      <c r="Q594" s="85">
        <v>584820</v>
      </c>
      <c r="R594" s="85">
        <v>20</v>
      </c>
      <c r="S594" s="85">
        <v>225</v>
      </c>
      <c r="T594" s="85">
        <v>3150</v>
      </c>
      <c r="U594" s="85">
        <v>721322</v>
      </c>
      <c r="V594" s="85">
        <v>4</v>
      </c>
      <c r="W594" s="85">
        <v>262</v>
      </c>
      <c r="X594" s="85">
        <v>3240</v>
      </c>
      <c r="Y594" s="85">
        <v>856170</v>
      </c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>
        <v>1</v>
      </c>
      <c r="AM594" s="85">
        <v>402</v>
      </c>
      <c r="AN594" s="85">
        <v>3140</v>
      </c>
      <c r="AO594" s="85">
        <v>1262280</v>
      </c>
      <c r="AP594" s="85">
        <v>1</v>
      </c>
      <c r="AQ594" s="85">
        <v>453</v>
      </c>
      <c r="AR594" s="85">
        <v>3140</v>
      </c>
      <c r="AS594" s="85">
        <v>1422420</v>
      </c>
    </row>
    <row r="595" spans="1:45" ht="15" x14ac:dyDescent="0.2">
      <c r="A595" s="80">
        <v>41722</v>
      </c>
      <c r="B595" s="85">
        <v>6</v>
      </c>
      <c r="C595" s="85">
        <v>112</v>
      </c>
      <c r="D595" s="85">
        <v>2983</v>
      </c>
      <c r="E595" s="85">
        <v>339508</v>
      </c>
      <c r="F595" s="85">
        <v>1</v>
      </c>
      <c r="G595" s="85">
        <v>138</v>
      </c>
      <c r="H595" s="85">
        <v>3640</v>
      </c>
      <c r="I595" s="85">
        <v>502320</v>
      </c>
      <c r="J595" s="85">
        <v>29</v>
      </c>
      <c r="K595" s="85">
        <v>171</v>
      </c>
      <c r="L595" s="85">
        <v>3434</v>
      </c>
      <c r="M595" s="85">
        <v>595153</v>
      </c>
      <c r="N595" s="85">
        <v>35</v>
      </c>
      <c r="O595" s="85">
        <v>193</v>
      </c>
      <c r="P595" s="85">
        <v>3370</v>
      </c>
      <c r="Q595" s="85">
        <v>651017</v>
      </c>
      <c r="R595" s="85">
        <v>10</v>
      </c>
      <c r="S595" s="85">
        <v>234</v>
      </c>
      <c r="T595" s="85">
        <v>3010</v>
      </c>
      <c r="U595" s="85">
        <v>723616</v>
      </c>
      <c r="V595" s="85">
        <v>2</v>
      </c>
      <c r="W595" s="85">
        <v>269</v>
      </c>
      <c r="X595" s="85">
        <v>3340</v>
      </c>
      <c r="Y595" s="85">
        <v>898460</v>
      </c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</row>
    <row r="596" spans="1:45" ht="15" x14ac:dyDescent="0.2">
      <c r="A596" s="80">
        <v>41729</v>
      </c>
      <c r="B596" s="85">
        <v>24</v>
      </c>
      <c r="C596" s="85">
        <v>111</v>
      </c>
      <c r="D596" s="85">
        <v>3540</v>
      </c>
      <c r="E596" s="85">
        <v>392662</v>
      </c>
      <c r="F596" s="85">
        <v>19</v>
      </c>
      <c r="G596" s="85">
        <v>141</v>
      </c>
      <c r="H596" s="85">
        <v>3446</v>
      </c>
      <c r="I596" s="85">
        <v>487980</v>
      </c>
      <c r="J596" s="85">
        <v>41</v>
      </c>
      <c r="K596" s="85">
        <v>157</v>
      </c>
      <c r="L596" s="85">
        <v>3455</v>
      </c>
      <c r="M596" s="85">
        <v>546173</v>
      </c>
      <c r="N596" s="85">
        <v>40</v>
      </c>
      <c r="O596" s="85">
        <v>200</v>
      </c>
      <c r="P596" s="85">
        <v>3346</v>
      </c>
      <c r="Q596" s="85">
        <v>689689</v>
      </c>
      <c r="R596" s="85">
        <v>5</v>
      </c>
      <c r="S596" s="85">
        <v>229</v>
      </c>
      <c r="T596" s="85">
        <v>3450</v>
      </c>
      <c r="U596" s="85">
        <v>788670</v>
      </c>
      <c r="V596" s="85">
        <v>10</v>
      </c>
      <c r="W596" s="85">
        <v>262</v>
      </c>
      <c r="X596" s="85">
        <v>3300</v>
      </c>
      <c r="Y596" s="85">
        <v>857175</v>
      </c>
      <c r="Z596" s="85">
        <v>8</v>
      </c>
      <c r="AA596" s="85">
        <v>282</v>
      </c>
      <c r="AB596" s="85">
        <v>3315</v>
      </c>
      <c r="AC596" s="85">
        <v>947716</v>
      </c>
      <c r="AD596" s="85">
        <v>1</v>
      </c>
      <c r="AE596" s="85">
        <v>354</v>
      </c>
      <c r="AF596" s="85">
        <v>3120</v>
      </c>
      <c r="AG596" s="85">
        <v>1104480</v>
      </c>
      <c r="AH596" s="85">
        <v>3</v>
      </c>
      <c r="AI596" s="85">
        <v>371</v>
      </c>
      <c r="AJ596" s="85">
        <v>3250</v>
      </c>
      <c r="AK596" s="85">
        <v>1211967</v>
      </c>
      <c r="AL596" s="85"/>
      <c r="AM596" s="85"/>
      <c r="AN596" s="85"/>
      <c r="AO596" s="85"/>
      <c r="AP596" s="85">
        <v>1</v>
      </c>
      <c r="AQ596" s="85">
        <v>678</v>
      </c>
      <c r="AR596" s="85">
        <v>3320</v>
      </c>
      <c r="AS596" s="85">
        <v>2250960</v>
      </c>
    </row>
    <row r="597" spans="1:4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ht="15" x14ac:dyDescent="0.2">
      <c r="A598" s="80">
        <v>41730</v>
      </c>
      <c r="B598" s="85">
        <v>8</v>
      </c>
      <c r="C598" s="85">
        <v>105</v>
      </c>
      <c r="D598" s="85">
        <v>3528</v>
      </c>
      <c r="E598" s="85">
        <v>367308</v>
      </c>
      <c r="F598" s="85">
        <v>7</v>
      </c>
      <c r="G598" s="85">
        <v>141</v>
      </c>
      <c r="H598" s="85">
        <v>3400</v>
      </c>
      <c r="I598" s="85">
        <v>479650</v>
      </c>
      <c r="J598" s="85">
        <v>24</v>
      </c>
      <c r="K598" s="85">
        <v>162</v>
      </c>
      <c r="L598" s="85">
        <v>3367</v>
      </c>
      <c r="M598" s="85">
        <v>544200</v>
      </c>
      <c r="N598" s="85">
        <v>22</v>
      </c>
      <c r="O598" s="85">
        <v>191</v>
      </c>
      <c r="P598" s="85">
        <v>3333</v>
      </c>
      <c r="Q598" s="85">
        <v>635550</v>
      </c>
      <c r="R598" s="85">
        <v>21</v>
      </c>
      <c r="S598" s="85">
        <v>240</v>
      </c>
      <c r="T598" s="85">
        <v>3375</v>
      </c>
      <c r="U598" s="85">
        <v>807600</v>
      </c>
      <c r="V598" s="85">
        <v>5</v>
      </c>
      <c r="W598" s="85">
        <v>271</v>
      </c>
      <c r="X598" s="85">
        <v>3320</v>
      </c>
      <c r="Y598" s="85">
        <v>899720</v>
      </c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>
        <v>10</v>
      </c>
      <c r="AQ598" s="85">
        <v>589</v>
      </c>
      <c r="AR598" s="85">
        <v>3356</v>
      </c>
      <c r="AS598" s="85">
        <v>1981286</v>
      </c>
    </row>
    <row r="599" spans="1:45" ht="15" x14ac:dyDescent="0.2">
      <c r="A599" s="80">
        <v>41737</v>
      </c>
      <c r="B599" s="85">
        <v>17</v>
      </c>
      <c r="C599" s="85">
        <v>103</v>
      </c>
      <c r="D599" s="85">
        <v>2890</v>
      </c>
      <c r="E599" s="85">
        <v>312540</v>
      </c>
      <c r="F599" s="85">
        <v>21</v>
      </c>
      <c r="G599" s="85">
        <v>135</v>
      </c>
      <c r="H599" s="85">
        <v>3321</v>
      </c>
      <c r="I599" s="85">
        <v>448743</v>
      </c>
      <c r="J599" s="85">
        <v>46</v>
      </c>
      <c r="K599" s="85">
        <v>163</v>
      </c>
      <c r="L599" s="85">
        <v>3428</v>
      </c>
      <c r="M599" s="85">
        <v>560772</v>
      </c>
      <c r="N599" s="85">
        <v>19</v>
      </c>
      <c r="O599" s="85">
        <v>201</v>
      </c>
      <c r="P599" s="85">
        <v>3332</v>
      </c>
      <c r="Q599" s="85">
        <v>669515</v>
      </c>
      <c r="R599" s="85"/>
      <c r="S599" s="85"/>
      <c r="T599" s="85"/>
      <c r="U599" s="85"/>
      <c r="V599" s="85"/>
      <c r="W599" s="85"/>
      <c r="X599" s="85"/>
      <c r="Y599" s="85"/>
      <c r="Z599" s="85">
        <v>2</v>
      </c>
      <c r="AA599" s="85">
        <v>292</v>
      </c>
      <c r="AB599" s="85">
        <v>2980</v>
      </c>
      <c r="AC599" s="85">
        <v>870160</v>
      </c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>
        <v>11</v>
      </c>
      <c r="AQ599" s="85">
        <v>533</v>
      </c>
      <c r="AR599" s="85">
        <v>3233</v>
      </c>
      <c r="AS599" s="85">
        <v>1733187</v>
      </c>
    </row>
    <row r="600" spans="1:45" ht="15" x14ac:dyDescent="0.2">
      <c r="A600" s="80">
        <v>41744</v>
      </c>
      <c r="B600" s="85">
        <v>9</v>
      </c>
      <c r="C600" s="85">
        <v>107</v>
      </c>
      <c r="D600" s="85">
        <v>3330</v>
      </c>
      <c r="E600" s="85">
        <v>356860</v>
      </c>
      <c r="F600" s="85">
        <v>8</v>
      </c>
      <c r="G600" s="85">
        <v>139</v>
      </c>
      <c r="H600" s="85">
        <v>3477</v>
      </c>
      <c r="I600" s="85">
        <v>484273</v>
      </c>
      <c r="J600" s="85">
        <v>16</v>
      </c>
      <c r="K600" s="85">
        <v>165</v>
      </c>
      <c r="L600" s="85">
        <v>3367</v>
      </c>
      <c r="M600" s="85">
        <v>558417</v>
      </c>
      <c r="N600" s="85">
        <v>3</v>
      </c>
      <c r="O600" s="85">
        <v>201</v>
      </c>
      <c r="P600" s="85">
        <v>3180</v>
      </c>
      <c r="Q600" s="85">
        <v>640020</v>
      </c>
      <c r="R600" s="85">
        <v>1</v>
      </c>
      <c r="S600" s="85">
        <v>221</v>
      </c>
      <c r="T600" s="85">
        <v>3260</v>
      </c>
      <c r="U600" s="85">
        <v>720460</v>
      </c>
      <c r="V600" s="85">
        <v>4</v>
      </c>
      <c r="W600" s="85">
        <v>272</v>
      </c>
      <c r="X600" s="85">
        <v>3160</v>
      </c>
      <c r="Y600" s="85">
        <v>857610</v>
      </c>
      <c r="Z600" s="85">
        <v>3</v>
      </c>
      <c r="AA600" s="85">
        <v>292</v>
      </c>
      <c r="AB600" s="85">
        <v>3180</v>
      </c>
      <c r="AC600" s="85">
        <v>931740</v>
      </c>
      <c r="AD600" s="85"/>
      <c r="AE600" s="85"/>
      <c r="AF600" s="85"/>
      <c r="AG600" s="85"/>
      <c r="AH600" s="85">
        <v>1</v>
      </c>
      <c r="AI600" s="85">
        <v>396</v>
      </c>
      <c r="AJ600" s="90">
        <v>3180</v>
      </c>
      <c r="AK600" s="85">
        <v>1259280</v>
      </c>
      <c r="AL600" s="85"/>
      <c r="AM600" s="85"/>
      <c r="AN600" s="85"/>
      <c r="AO600" s="85"/>
      <c r="AP600" s="85">
        <v>4</v>
      </c>
      <c r="AQ600" s="85">
        <v>543</v>
      </c>
      <c r="AR600" s="85">
        <v>3178</v>
      </c>
      <c r="AS600" s="85">
        <v>1729318</v>
      </c>
    </row>
    <row r="601" spans="1:45" ht="15" x14ac:dyDescent="0.2">
      <c r="A601" s="80">
        <v>41751</v>
      </c>
      <c r="B601" s="85">
        <v>13</v>
      </c>
      <c r="C601" s="85">
        <v>116</v>
      </c>
      <c r="D601" s="85">
        <v>3650</v>
      </c>
      <c r="E601" s="85">
        <v>423367</v>
      </c>
      <c r="F601" s="85">
        <v>37</v>
      </c>
      <c r="G601" s="85">
        <v>139</v>
      </c>
      <c r="H601" s="85">
        <v>3729</v>
      </c>
      <c r="I601" s="85">
        <v>517807</v>
      </c>
      <c r="J601" s="85">
        <v>20</v>
      </c>
      <c r="K601" s="85">
        <v>162</v>
      </c>
      <c r="L601" s="85">
        <v>3450</v>
      </c>
      <c r="M601" s="85">
        <v>557050</v>
      </c>
      <c r="N601" s="85">
        <v>16</v>
      </c>
      <c r="O601" s="85">
        <v>204</v>
      </c>
      <c r="P601" s="85">
        <v>3340</v>
      </c>
      <c r="Q601" s="85">
        <v>681360</v>
      </c>
      <c r="R601" s="85">
        <v>5</v>
      </c>
      <c r="S601" s="85">
        <v>224</v>
      </c>
      <c r="T601" s="85">
        <v>3350</v>
      </c>
      <c r="U601" s="85">
        <v>748750</v>
      </c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>
        <v>1</v>
      </c>
      <c r="AI601" s="85">
        <v>362</v>
      </c>
      <c r="AJ601" s="85">
        <v>3080</v>
      </c>
      <c r="AK601" s="85">
        <v>1114960</v>
      </c>
      <c r="AL601" s="85"/>
      <c r="AM601" s="85"/>
      <c r="AN601" s="85"/>
      <c r="AO601" s="85"/>
      <c r="AP601" s="85">
        <v>1</v>
      </c>
      <c r="AQ601" s="85">
        <v>501</v>
      </c>
      <c r="AR601" s="85">
        <v>3280</v>
      </c>
      <c r="AS601" s="85">
        <v>1643280</v>
      </c>
    </row>
    <row r="602" spans="1:45" ht="15" x14ac:dyDescent="0.2">
      <c r="A602" s="80">
        <v>41758</v>
      </c>
      <c r="B602" s="85">
        <v>5</v>
      </c>
      <c r="C602" s="85">
        <v>100</v>
      </c>
      <c r="D602" s="85">
        <v>3575</v>
      </c>
      <c r="E602" s="85">
        <v>357625</v>
      </c>
      <c r="F602" s="85">
        <v>52</v>
      </c>
      <c r="G602" s="85">
        <v>140</v>
      </c>
      <c r="H602" s="85">
        <v>3590</v>
      </c>
      <c r="I602" s="85">
        <v>503280</v>
      </c>
      <c r="J602" s="85">
        <v>10</v>
      </c>
      <c r="K602" s="85">
        <v>157</v>
      </c>
      <c r="L602" s="85">
        <v>3562</v>
      </c>
      <c r="M602" s="85">
        <v>559238</v>
      </c>
      <c r="N602" s="85">
        <v>11</v>
      </c>
      <c r="O602" s="85">
        <v>192</v>
      </c>
      <c r="P602" s="85">
        <v>3270</v>
      </c>
      <c r="Q602" s="85">
        <v>627948</v>
      </c>
      <c r="R602" s="1"/>
      <c r="S602" s="1"/>
      <c r="T602" s="85"/>
      <c r="U602" s="85"/>
      <c r="V602" s="85">
        <v>1</v>
      </c>
      <c r="W602" s="85">
        <v>274</v>
      </c>
      <c r="X602" s="85">
        <v>3320</v>
      </c>
      <c r="Y602" s="85">
        <v>909680</v>
      </c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>
        <v>6</v>
      </c>
      <c r="AQ602" s="85">
        <v>568</v>
      </c>
      <c r="AR602" s="85">
        <v>3230</v>
      </c>
      <c r="AS602" s="85">
        <v>1827433</v>
      </c>
    </row>
    <row r="603" spans="1:45" ht="15" x14ac:dyDescent="0.2">
      <c r="A603" s="80">
        <v>41736</v>
      </c>
      <c r="B603" s="85">
        <v>21</v>
      </c>
      <c r="C603" s="85">
        <v>110</v>
      </c>
      <c r="D603" s="85">
        <v>3170</v>
      </c>
      <c r="E603" s="85">
        <v>358510</v>
      </c>
      <c r="F603" s="85">
        <v>37</v>
      </c>
      <c r="G603" s="85">
        <v>140</v>
      </c>
      <c r="H603" s="85">
        <v>3397</v>
      </c>
      <c r="I603" s="85">
        <v>477776</v>
      </c>
      <c r="J603" s="85">
        <v>25</v>
      </c>
      <c r="K603" s="85">
        <v>158</v>
      </c>
      <c r="L603" s="85">
        <v>3397</v>
      </c>
      <c r="M603" s="85">
        <v>534566</v>
      </c>
      <c r="N603" s="85">
        <v>52</v>
      </c>
      <c r="O603" s="85">
        <v>195</v>
      </c>
      <c r="P603" s="85">
        <v>3383</v>
      </c>
      <c r="Q603" s="85">
        <v>659041</v>
      </c>
      <c r="R603" s="85">
        <v>3</v>
      </c>
      <c r="S603" s="85">
        <v>240</v>
      </c>
      <c r="T603" s="85">
        <v>3150</v>
      </c>
      <c r="U603" s="85">
        <v>754950</v>
      </c>
      <c r="V603" s="85">
        <v>15</v>
      </c>
      <c r="W603" s="85">
        <v>271</v>
      </c>
      <c r="X603" s="85">
        <v>3340</v>
      </c>
      <c r="Y603" s="85">
        <v>909932</v>
      </c>
      <c r="Z603" s="85">
        <v>16</v>
      </c>
      <c r="AA603" s="85">
        <v>298</v>
      </c>
      <c r="AB603" s="85">
        <v>3300</v>
      </c>
      <c r="AC603" s="85">
        <v>985790</v>
      </c>
      <c r="AD603" s="85">
        <v>1</v>
      </c>
      <c r="AE603" s="85">
        <v>344</v>
      </c>
      <c r="AF603" s="85">
        <v>3240</v>
      </c>
      <c r="AG603" s="85">
        <v>1114560</v>
      </c>
      <c r="AH603" s="85"/>
      <c r="AI603" s="85"/>
      <c r="AJ603" s="85"/>
      <c r="AK603" s="85"/>
      <c r="AL603" s="85"/>
      <c r="AM603" s="85"/>
      <c r="AN603" s="85"/>
      <c r="AO603" s="85"/>
      <c r="AP603" s="85">
        <v>3</v>
      </c>
      <c r="AQ603" s="85">
        <v>595</v>
      </c>
      <c r="AR603" s="85">
        <v>2890</v>
      </c>
      <c r="AS603" s="85">
        <v>1748547</v>
      </c>
    </row>
    <row r="604" spans="1:45" ht="15" x14ac:dyDescent="0.2">
      <c r="A604" s="80">
        <v>41743</v>
      </c>
      <c r="B604" s="85">
        <v>12</v>
      </c>
      <c r="C604" s="85">
        <v>109</v>
      </c>
      <c r="D604" s="85">
        <v>3024</v>
      </c>
      <c r="E604" s="85">
        <v>340433</v>
      </c>
      <c r="F604" s="85">
        <v>53</v>
      </c>
      <c r="G604" s="85">
        <v>141</v>
      </c>
      <c r="H604" s="85">
        <v>3330</v>
      </c>
      <c r="I604" s="85">
        <v>493935</v>
      </c>
      <c r="J604" s="85">
        <v>2</v>
      </c>
      <c r="K604" s="85">
        <v>162</v>
      </c>
      <c r="L604" s="85">
        <v>3360</v>
      </c>
      <c r="M604" s="85">
        <v>545950</v>
      </c>
      <c r="N604" s="85">
        <v>7</v>
      </c>
      <c r="O604" s="85">
        <v>202</v>
      </c>
      <c r="P604" s="85">
        <v>3062</v>
      </c>
      <c r="Q604" s="85">
        <v>645329</v>
      </c>
      <c r="R604" s="85">
        <v>6</v>
      </c>
      <c r="S604" s="85">
        <v>235</v>
      </c>
      <c r="T604" s="85">
        <v>3050</v>
      </c>
      <c r="U604" s="85">
        <v>731317</v>
      </c>
      <c r="V604" s="85">
        <v>2</v>
      </c>
      <c r="W604" s="85">
        <v>253</v>
      </c>
      <c r="X604" s="85">
        <v>2980</v>
      </c>
      <c r="Y604" s="85">
        <v>753920</v>
      </c>
      <c r="Z604" s="85"/>
      <c r="AA604" s="85"/>
      <c r="AB604" s="85"/>
      <c r="AC604" s="85"/>
      <c r="AD604" s="85"/>
      <c r="AE604" s="85"/>
      <c r="AF604" s="85"/>
      <c r="AG604" s="85"/>
      <c r="AH604" s="85">
        <v>1</v>
      </c>
      <c r="AI604" s="85">
        <v>391</v>
      </c>
      <c r="AJ604" s="85">
        <v>3300</v>
      </c>
      <c r="AK604" s="85">
        <v>1290300</v>
      </c>
      <c r="AL604" s="85">
        <v>1</v>
      </c>
      <c r="AM604" s="85">
        <v>420</v>
      </c>
      <c r="AN604" s="85">
        <v>3230</v>
      </c>
      <c r="AO604" s="85">
        <v>1352400</v>
      </c>
      <c r="AP604" s="85">
        <v>3</v>
      </c>
      <c r="AQ604" s="85">
        <v>494</v>
      </c>
      <c r="AR604" s="85">
        <v>3007</v>
      </c>
      <c r="AS604" s="85">
        <v>1483240</v>
      </c>
    </row>
    <row r="605" spans="1:45" ht="15" x14ac:dyDescent="0.2">
      <c r="A605" s="80">
        <v>41750</v>
      </c>
      <c r="B605" s="85">
        <v>12</v>
      </c>
      <c r="C605" s="85">
        <v>125</v>
      </c>
      <c r="D605" s="85">
        <v>3540</v>
      </c>
      <c r="E605" s="85">
        <v>443755</v>
      </c>
      <c r="F605" s="85"/>
      <c r="G605" s="85"/>
      <c r="H605" s="85"/>
      <c r="I605" s="85"/>
      <c r="J605" s="85">
        <v>4</v>
      </c>
      <c r="K605" s="85">
        <v>170</v>
      </c>
      <c r="L605" s="85">
        <v>3300</v>
      </c>
      <c r="M605" s="85">
        <v>559350</v>
      </c>
      <c r="N605" s="85">
        <v>7</v>
      </c>
      <c r="O605" s="85">
        <v>193</v>
      </c>
      <c r="P605" s="85">
        <v>3300</v>
      </c>
      <c r="Q605" s="85">
        <v>559350</v>
      </c>
      <c r="R605" s="85">
        <v>2</v>
      </c>
      <c r="S605" s="85">
        <v>224</v>
      </c>
      <c r="T605" s="85">
        <v>3340</v>
      </c>
      <c r="U605" s="85">
        <v>748160</v>
      </c>
      <c r="V605" s="85">
        <v>4</v>
      </c>
      <c r="W605" s="85">
        <v>276</v>
      </c>
      <c r="X605" s="85">
        <v>3300</v>
      </c>
      <c r="Y605" s="85">
        <v>909975</v>
      </c>
      <c r="Z605" s="85">
        <v>2</v>
      </c>
      <c r="AA605" s="85">
        <v>300</v>
      </c>
      <c r="AB605" s="85">
        <v>3150</v>
      </c>
      <c r="AC605" s="85">
        <v>942150</v>
      </c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>
        <v>2</v>
      </c>
      <c r="AQ605" s="85">
        <v>521</v>
      </c>
      <c r="AR605" s="85">
        <v>3370</v>
      </c>
      <c r="AS605" s="85">
        <v>1750420</v>
      </c>
    </row>
    <row r="606" spans="1:45" ht="15" x14ac:dyDescent="0.2">
      <c r="A606" s="80">
        <v>41757</v>
      </c>
      <c r="B606" s="85">
        <v>25</v>
      </c>
      <c r="C606" s="85">
        <v>120</v>
      </c>
      <c r="D606" s="85">
        <v>3308</v>
      </c>
      <c r="E606" s="85">
        <v>400116</v>
      </c>
      <c r="F606" s="85">
        <v>28</v>
      </c>
      <c r="G606" s="85">
        <v>137</v>
      </c>
      <c r="H606" s="85">
        <v>3364</v>
      </c>
      <c r="I606" s="85">
        <v>469948</v>
      </c>
      <c r="J606" s="85">
        <v>45</v>
      </c>
      <c r="K606" s="85">
        <v>160</v>
      </c>
      <c r="L606" s="85">
        <v>3343</v>
      </c>
      <c r="M606" s="85">
        <v>552608</v>
      </c>
      <c r="N606" s="85">
        <v>53</v>
      </c>
      <c r="O606" s="85">
        <v>196</v>
      </c>
      <c r="P606" s="85">
        <v>3356</v>
      </c>
      <c r="Q606" s="85">
        <v>667324</v>
      </c>
      <c r="R606" s="85">
        <v>12</v>
      </c>
      <c r="S606" s="85">
        <v>233</v>
      </c>
      <c r="T606" s="85">
        <v>3047</v>
      </c>
      <c r="U606" s="85">
        <v>725660</v>
      </c>
      <c r="V606" s="85">
        <v>1</v>
      </c>
      <c r="W606" s="85">
        <v>272</v>
      </c>
      <c r="X606" s="85">
        <v>3340</v>
      </c>
      <c r="Y606" s="85">
        <v>908480</v>
      </c>
      <c r="Z606" s="85">
        <v>2</v>
      </c>
      <c r="AA606" s="85">
        <v>282</v>
      </c>
      <c r="AB606" s="85">
        <v>3280</v>
      </c>
      <c r="AC606" s="85">
        <v>923320</v>
      </c>
      <c r="AD606" s="85"/>
      <c r="AE606" s="85"/>
      <c r="AF606" s="85"/>
      <c r="AG606" s="85"/>
      <c r="AH606" s="85">
        <v>1</v>
      </c>
      <c r="AI606" s="85">
        <v>372</v>
      </c>
      <c r="AJ606" s="85">
        <v>3180</v>
      </c>
      <c r="AK606" s="85">
        <v>1182960</v>
      </c>
      <c r="AL606" s="85"/>
      <c r="AM606" s="85"/>
      <c r="AN606" s="85"/>
      <c r="AO606" s="85"/>
      <c r="AP606" s="85">
        <v>4</v>
      </c>
      <c r="AQ606" s="85">
        <v>572</v>
      </c>
      <c r="AR606" s="85">
        <v>3278</v>
      </c>
      <c r="AS606" s="85">
        <v>1875595</v>
      </c>
    </row>
    <row r="607" spans="1:4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ht="15" x14ac:dyDescent="0.2">
      <c r="A608" s="80">
        <v>41765</v>
      </c>
      <c r="B608" s="85">
        <v>36</v>
      </c>
      <c r="C608" s="85">
        <v>107</v>
      </c>
      <c r="D608" s="85">
        <v>3215</v>
      </c>
      <c r="E608" s="85">
        <v>342245</v>
      </c>
      <c r="F608" s="85">
        <v>64</v>
      </c>
      <c r="G608" s="85">
        <v>141</v>
      </c>
      <c r="H608" s="85">
        <v>3562</v>
      </c>
      <c r="I608" s="85">
        <v>502067</v>
      </c>
      <c r="J608" s="85">
        <v>23</v>
      </c>
      <c r="K608" s="85">
        <v>163</v>
      </c>
      <c r="L608" s="85">
        <v>3480</v>
      </c>
      <c r="M608" s="85">
        <v>567900</v>
      </c>
      <c r="N608" s="85">
        <v>8</v>
      </c>
      <c r="O608" s="85">
        <v>198</v>
      </c>
      <c r="P608" s="85">
        <v>3257</v>
      </c>
      <c r="Q608" s="85">
        <v>644363</v>
      </c>
      <c r="R608" s="85"/>
      <c r="S608" s="85"/>
      <c r="T608" s="85"/>
      <c r="U608" s="85"/>
      <c r="V608" s="85">
        <v>1</v>
      </c>
      <c r="W608" s="85">
        <v>277</v>
      </c>
      <c r="X608" s="85">
        <v>3120</v>
      </c>
      <c r="Y608" s="85">
        <v>864240</v>
      </c>
      <c r="Z608" s="85"/>
      <c r="AA608" s="85"/>
      <c r="AB608" s="85"/>
      <c r="AC608" s="85"/>
      <c r="AD608" s="85"/>
      <c r="AE608" s="85"/>
      <c r="AF608" s="85"/>
      <c r="AG608" s="85"/>
      <c r="AH608" s="85">
        <v>1</v>
      </c>
      <c r="AI608" s="85">
        <v>361</v>
      </c>
      <c r="AJ608" s="85">
        <v>3000</v>
      </c>
      <c r="AK608" s="85">
        <v>1083000</v>
      </c>
      <c r="AL608" s="85"/>
      <c r="AM608" s="85"/>
      <c r="AN608" s="85"/>
      <c r="AO608" s="85"/>
      <c r="AP608" s="85">
        <v>12</v>
      </c>
      <c r="AQ608" s="85">
        <v>552</v>
      </c>
      <c r="AR608" s="85">
        <v>2817</v>
      </c>
      <c r="AS608" s="85">
        <v>1549666</v>
      </c>
    </row>
    <row r="609" spans="1:45" ht="15" x14ac:dyDescent="0.2">
      <c r="A609" s="80">
        <v>41772</v>
      </c>
      <c r="B609" s="85">
        <v>25</v>
      </c>
      <c r="C609" s="85">
        <v>116</v>
      </c>
      <c r="D609" s="85">
        <v>3375</v>
      </c>
      <c r="E609" s="85">
        <v>393181</v>
      </c>
      <c r="F609" s="85">
        <v>7</v>
      </c>
      <c r="G609" s="85">
        <v>138</v>
      </c>
      <c r="H609" s="85">
        <v>3450</v>
      </c>
      <c r="I609" s="85">
        <v>477750</v>
      </c>
      <c r="J609" s="85">
        <v>51</v>
      </c>
      <c r="K609" s="85">
        <v>167</v>
      </c>
      <c r="L609" s="85">
        <v>3511</v>
      </c>
      <c r="M609" s="85">
        <v>585646</v>
      </c>
      <c r="N609" s="85">
        <v>10</v>
      </c>
      <c r="O609" s="85">
        <v>197</v>
      </c>
      <c r="P609" s="85">
        <v>3292</v>
      </c>
      <c r="Q609" s="85">
        <v>648510</v>
      </c>
      <c r="R609" s="85">
        <v>1</v>
      </c>
      <c r="S609" s="85">
        <v>224</v>
      </c>
      <c r="T609" s="85">
        <v>3220</v>
      </c>
      <c r="U609" s="85">
        <v>721280</v>
      </c>
      <c r="V609" s="85">
        <v>43</v>
      </c>
      <c r="W609" s="85">
        <v>261</v>
      </c>
      <c r="X609" s="85">
        <v>3260</v>
      </c>
      <c r="Y609" s="85">
        <v>860615</v>
      </c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>
        <v>3</v>
      </c>
      <c r="AQ609" s="85">
        <v>581</v>
      </c>
      <c r="AR609" s="85">
        <v>3080</v>
      </c>
      <c r="AS609" s="85">
        <v>1787353</v>
      </c>
    </row>
    <row r="610" spans="1:45" ht="15" x14ac:dyDescent="0.2">
      <c r="A610" s="80">
        <v>41779</v>
      </c>
      <c r="B610" s="85">
        <v>2</v>
      </c>
      <c r="C610" s="85">
        <v>102</v>
      </c>
      <c r="D610" s="85">
        <v>3675</v>
      </c>
      <c r="E610" s="85">
        <v>372625</v>
      </c>
      <c r="F610" s="85">
        <v>20</v>
      </c>
      <c r="G610" s="85">
        <v>138</v>
      </c>
      <c r="H610" s="85">
        <v>3533</v>
      </c>
      <c r="I610" s="85">
        <v>488700</v>
      </c>
      <c r="J610" s="85">
        <v>44</v>
      </c>
      <c r="K610" s="85">
        <v>163</v>
      </c>
      <c r="L610" s="85">
        <v>3430</v>
      </c>
      <c r="M610" s="85">
        <v>560618</v>
      </c>
      <c r="N610" s="85">
        <v>15</v>
      </c>
      <c r="O610" s="85">
        <v>195</v>
      </c>
      <c r="P610" s="85">
        <v>3360</v>
      </c>
      <c r="Q610" s="85">
        <v>655908</v>
      </c>
      <c r="R610" s="85">
        <v>2</v>
      </c>
      <c r="S610" s="85">
        <v>236</v>
      </c>
      <c r="T610" s="85">
        <v>3300</v>
      </c>
      <c r="U610" s="85">
        <v>780100</v>
      </c>
      <c r="V610" s="85">
        <v>22</v>
      </c>
      <c r="W610" s="85">
        <v>273</v>
      </c>
      <c r="X610" s="85">
        <v>3420</v>
      </c>
      <c r="Y610" s="85">
        <v>933660</v>
      </c>
      <c r="Z610" s="85">
        <v>5</v>
      </c>
      <c r="AA610" s="85">
        <v>290</v>
      </c>
      <c r="AB610" s="85">
        <v>3040</v>
      </c>
      <c r="AC610" s="85">
        <v>881000</v>
      </c>
      <c r="AD610" s="85">
        <v>18</v>
      </c>
      <c r="AE610" s="85">
        <v>324</v>
      </c>
      <c r="AF610" s="85">
        <v>3400</v>
      </c>
      <c r="AG610" s="85">
        <v>1101600</v>
      </c>
      <c r="AH610" s="85"/>
      <c r="AI610" s="85"/>
      <c r="AJ610" s="85"/>
      <c r="AK610" s="85"/>
      <c r="AL610" s="85"/>
      <c r="AM610" s="85"/>
      <c r="AN610" s="85"/>
      <c r="AO610" s="85"/>
      <c r="AP610" s="85">
        <v>3</v>
      </c>
      <c r="AQ610" s="85">
        <v>555</v>
      </c>
      <c r="AR610" s="85">
        <v>3120</v>
      </c>
      <c r="AS610" s="85">
        <v>1731993</v>
      </c>
    </row>
    <row r="611" spans="1:45" ht="15" x14ac:dyDescent="0.2">
      <c r="A611" s="98">
        <v>41786</v>
      </c>
      <c r="B611" s="85">
        <v>42</v>
      </c>
      <c r="C611" s="85">
        <v>112</v>
      </c>
      <c r="D611" s="85">
        <v>3501</v>
      </c>
      <c r="E611" s="85">
        <v>392138</v>
      </c>
      <c r="F611" s="85">
        <v>21</v>
      </c>
      <c r="G611" s="85">
        <v>141</v>
      </c>
      <c r="H611" s="85">
        <v>3496</v>
      </c>
      <c r="I611" s="85">
        <v>491502</v>
      </c>
      <c r="J611" s="85">
        <v>28</v>
      </c>
      <c r="K611" s="85">
        <v>158</v>
      </c>
      <c r="L611" s="85">
        <v>3312</v>
      </c>
      <c r="M611" s="85">
        <v>522093</v>
      </c>
      <c r="N611" s="85">
        <v>61</v>
      </c>
      <c r="O611" s="85">
        <v>193</v>
      </c>
      <c r="P611" s="85">
        <v>3424</v>
      </c>
      <c r="Q611" s="85">
        <v>661860</v>
      </c>
      <c r="R611" s="85">
        <v>3</v>
      </c>
      <c r="S611" s="85">
        <v>222</v>
      </c>
      <c r="T611" s="85">
        <v>3130</v>
      </c>
      <c r="U611" s="85">
        <v>696450</v>
      </c>
      <c r="V611" s="85">
        <v>3</v>
      </c>
      <c r="W611" s="85">
        <v>276</v>
      </c>
      <c r="X611" s="85">
        <v>3080</v>
      </c>
      <c r="Y611" s="85">
        <v>850080</v>
      </c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>
        <v>1</v>
      </c>
      <c r="AM611" s="85">
        <v>521</v>
      </c>
      <c r="AN611" s="85">
        <v>2840</v>
      </c>
      <c r="AO611" s="85">
        <v>1479650</v>
      </c>
      <c r="AP611" s="85">
        <v>9</v>
      </c>
      <c r="AQ611" s="85">
        <v>561</v>
      </c>
      <c r="AR611" s="85">
        <v>3007</v>
      </c>
      <c r="AS611" s="85">
        <v>1687576</v>
      </c>
    </row>
    <row r="612" spans="1:45" ht="15" x14ac:dyDescent="0.2">
      <c r="A612" s="80">
        <v>41764</v>
      </c>
      <c r="B612" s="85">
        <v>25</v>
      </c>
      <c r="C612" s="85">
        <v>112</v>
      </c>
      <c r="D612" s="85">
        <v>3074</v>
      </c>
      <c r="E612" s="85">
        <v>352934</v>
      </c>
      <c r="F612" s="85">
        <v>54</v>
      </c>
      <c r="G612" s="85">
        <v>142</v>
      </c>
      <c r="H612" s="85">
        <v>3134</v>
      </c>
      <c r="I612" s="85">
        <v>473331</v>
      </c>
      <c r="J612" s="85">
        <v>40</v>
      </c>
      <c r="K612" s="85">
        <v>164</v>
      </c>
      <c r="L612" s="85">
        <v>3334</v>
      </c>
      <c r="M612" s="85">
        <v>557962</v>
      </c>
      <c r="N612" s="85">
        <v>14</v>
      </c>
      <c r="O612" s="85">
        <v>198</v>
      </c>
      <c r="P612" s="85">
        <v>3306</v>
      </c>
      <c r="Q612" s="85">
        <v>662389</v>
      </c>
      <c r="R612" s="85">
        <v>1</v>
      </c>
      <c r="S612" s="85">
        <v>231</v>
      </c>
      <c r="T612" s="85">
        <v>3140</v>
      </c>
      <c r="U612" s="85">
        <v>725340</v>
      </c>
      <c r="V612" s="85">
        <v>1</v>
      </c>
      <c r="W612" s="85">
        <v>267</v>
      </c>
      <c r="X612" s="85">
        <v>3360</v>
      </c>
      <c r="Y612" s="85">
        <v>897120</v>
      </c>
      <c r="Z612" s="85">
        <v>2</v>
      </c>
      <c r="AA612" s="85">
        <v>314</v>
      </c>
      <c r="AB612" s="85">
        <v>3240</v>
      </c>
      <c r="AC612" s="85">
        <v>1017360</v>
      </c>
      <c r="AD612" s="85"/>
      <c r="AE612" s="85"/>
      <c r="AF612" s="85"/>
      <c r="AG612" s="85"/>
      <c r="AH612" s="85"/>
      <c r="AI612" s="85"/>
      <c r="AJ612" s="85"/>
      <c r="AK612" s="85"/>
      <c r="AL612" s="85">
        <v>7</v>
      </c>
      <c r="AM612" s="85">
        <v>425</v>
      </c>
      <c r="AN612" s="85">
        <v>3275</v>
      </c>
      <c r="AO612" s="85">
        <v>1397514</v>
      </c>
      <c r="AP612" s="85">
        <v>26</v>
      </c>
      <c r="AQ612" s="85">
        <v>557</v>
      </c>
      <c r="AR612" s="85">
        <v>3300</v>
      </c>
      <c r="AS612" s="85">
        <v>1834127</v>
      </c>
    </row>
    <row r="613" spans="1:45" ht="15" x14ac:dyDescent="0.2">
      <c r="A613" s="80">
        <v>41771</v>
      </c>
      <c r="B613" s="85">
        <v>24</v>
      </c>
      <c r="C613" s="85">
        <v>107</v>
      </c>
      <c r="D613" s="85">
        <v>3323</v>
      </c>
      <c r="E613" s="85">
        <v>368352</v>
      </c>
      <c r="F613" s="85">
        <v>31</v>
      </c>
      <c r="G613" s="85">
        <v>140</v>
      </c>
      <c r="H613" s="85">
        <v>3458</v>
      </c>
      <c r="I613" s="85">
        <v>499645</v>
      </c>
      <c r="J613" s="85">
        <v>61</v>
      </c>
      <c r="K613" s="85">
        <v>165</v>
      </c>
      <c r="L613" s="85">
        <v>3523</v>
      </c>
      <c r="M613" s="85">
        <v>591271</v>
      </c>
      <c r="N613" s="85">
        <v>49</v>
      </c>
      <c r="O613" s="85">
        <v>207</v>
      </c>
      <c r="P613" s="85">
        <v>3510</v>
      </c>
      <c r="Q613" s="85">
        <v>730891</v>
      </c>
      <c r="R613" s="85"/>
      <c r="S613" s="85"/>
      <c r="T613" s="85"/>
      <c r="U613" s="85"/>
      <c r="V613" s="85">
        <v>4</v>
      </c>
      <c r="W613" s="85">
        <v>258</v>
      </c>
      <c r="X613" s="85">
        <v>3350</v>
      </c>
      <c r="Y613" s="85">
        <v>865138</v>
      </c>
      <c r="Z613" s="85">
        <v>5</v>
      </c>
      <c r="AA613" s="85">
        <v>299</v>
      </c>
      <c r="AB613" s="85">
        <v>3220</v>
      </c>
      <c r="AC613" s="85">
        <v>973704</v>
      </c>
      <c r="AD613" s="85"/>
      <c r="AE613" s="85"/>
      <c r="AF613" s="85"/>
      <c r="AG613" s="85"/>
      <c r="AH613" s="85">
        <v>2</v>
      </c>
      <c r="AI613" s="85">
        <v>386</v>
      </c>
      <c r="AJ613" s="85">
        <v>3090</v>
      </c>
      <c r="AK613" s="85">
        <v>1194880</v>
      </c>
      <c r="AL613" s="85"/>
      <c r="AM613" s="85"/>
      <c r="AN613" s="85"/>
      <c r="AO613" s="85"/>
      <c r="AP613" s="85">
        <v>12</v>
      </c>
      <c r="AQ613" s="85">
        <v>529</v>
      </c>
      <c r="AR613" s="85">
        <v>3011</v>
      </c>
      <c r="AS613" s="85">
        <v>1588340</v>
      </c>
    </row>
    <row r="614" spans="1:45" ht="15" x14ac:dyDescent="0.2">
      <c r="A614" s="80">
        <v>41778</v>
      </c>
      <c r="B614" s="85">
        <v>37</v>
      </c>
      <c r="C614" s="85">
        <v>123</v>
      </c>
      <c r="D614" s="85">
        <v>3053</v>
      </c>
      <c r="E614" s="85">
        <v>391155</v>
      </c>
      <c r="F614" s="85">
        <v>31</v>
      </c>
      <c r="G614" s="85">
        <v>142</v>
      </c>
      <c r="H614" s="85">
        <v>3312</v>
      </c>
      <c r="I614" s="85">
        <v>481994</v>
      </c>
      <c r="J614" s="85">
        <v>45</v>
      </c>
      <c r="K614" s="85">
        <v>164</v>
      </c>
      <c r="L614" s="85">
        <v>3292</v>
      </c>
      <c r="M614" s="85">
        <v>552493</v>
      </c>
      <c r="N614" s="85">
        <v>30</v>
      </c>
      <c r="O614" s="85">
        <v>199</v>
      </c>
      <c r="P614" s="85">
        <v>3132</v>
      </c>
      <c r="Q614" s="85">
        <v>647182</v>
      </c>
      <c r="R614" s="85">
        <v>41</v>
      </c>
      <c r="S614" s="85">
        <v>231</v>
      </c>
      <c r="T614" s="85">
        <v>3281</v>
      </c>
      <c r="U614" s="85">
        <v>766762</v>
      </c>
      <c r="V614" s="85">
        <v>17</v>
      </c>
      <c r="W614" s="85">
        <v>267</v>
      </c>
      <c r="X614" s="85">
        <v>3267</v>
      </c>
      <c r="Y614" s="85">
        <v>879304</v>
      </c>
      <c r="Z614" s="85">
        <v>13</v>
      </c>
      <c r="AA614" s="85">
        <v>266</v>
      </c>
      <c r="AB614" s="85">
        <v>3280</v>
      </c>
      <c r="AC614" s="85">
        <v>950958</v>
      </c>
      <c r="AD614" s="85">
        <v>1</v>
      </c>
      <c r="AE614" s="85">
        <v>320</v>
      </c>
      <c r="AF614" s="85">
        <v>3240</v>
      </c>
      <c r="AG614" s="85">
        <v>1036800</v>
      </c>
      <c r="AH614" s="85"/>
      <c r="AI614" s="85"/>
      <c r="AJ614" s="85"/>
      <c r="AK614" s="85"/>
      <c r="AL614" s="85"/>
      <c r="AM614" s="85"/>
      <c r="AN614" s="85"/>
      <c r="AO614" s="85"/>
      <c r="AP614" s="85">
        <v>10</v>
      </c>
      <c r="AQ614" s="85">
        <v>532</v>
      </c>
      <c r="AR614" s="85">
        <v>3229</v>
      </c>
      <c r="AS614" s="85">
        <v>1724530</v>
      </c>
    </row>
    <row r="615" spans="1:4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ht="15" x14ac:dyDescent="0.2">
      <c r="A616" s="80">
        <v>41793</v>
      </c>
      <c r="B616" s="85">
        <v>13</v>
      </c>
      <c r="C616" s="85">
        <v>108</v>
      </c>
      <c r="D616" s="85">
        <v>3258</v>
      </c>
      <c r="E616" s="85">
        <v>353567</v>
      </c>
      <c r="F616" s="85">
        <v>34</v>
      </c>
      <c r="G616" s="85">
        <v>143</v>
      </c>
      <c r="H616" s="85">
        <v>3370</v>
      </c>
      <c r="I616" s="85">
        <v>482013</v>
      </c>
      <c r="J616" s="85"/>
      <c r="K616" s="85"/>
      <c r="L616" s="85"/>
      <c r="M616" s="85"/>
      <c r="N616" s="85">
        <v>65</v>
      </c>
      <c r="O616" s="85">
        <v>199</v>
      </c>
      <c r="P616" s="85">
        <v>3336</v>
      </c>
      <c r="Q616" s="85">
        <v>664167</v>
      </c>
      <c r="R616" s="85">
        <v>12</v>
      </c>
      <c r="S616" s="85">
        <v>231</v>
      </c>
      <c r="T616" s="85">
        <v>3190</v>
      </c>
      <c r="U616" s="85">
        <v>737430</v>
      </c>
      <c r="V616" s="85"/>
      <c r="W616" s="85"/>
      <c r="X616" s="85"/>
      <c r="Y616" s="85"/>
      <c r="Z616" s="85">
        <v>1</v>
      </c>
      <c r="AA616" s="85">
        <v>286</v>
      </c>
      <c r="AB616" s="85">
        <v>3100</v>
      </c>
      <c r="AC616" s="85">
        <v>886600</v>
      </c>
      <c r="AD616" s="85">
        <v>1</v>
      </c>
      <c r="AE616" s="85">
        <v>345</v>
      </c>
      <c r="AF616" s="85">
        <v>3040</v>
      </c>
      <c r="AG616" s="85">
        <v>1048800</v>
      </c>
      <c r="AH616" s="85">
        <v>1</v>
      </c>
      <c r="AI616" s="85">
        <v>360</v>
      </c>
      <c r="AJ616" s="85">
        <v>2950</v>
      </c>
      <c r="AK616" s="85">
        <v>1062000</v>
      </c>
      <c r="AL616" s="85"/>
      <c r="AM616" s="85"/>
      <c r="AN616" s="85"/>
      <c r="AO616" s="85"/>
      <c r="AP616" s="85"/>
      <c r="AQ616" s="85"/>
      <c r="AR616" s="85"/>
      <c r="AS616" s="85"/>
    </row>
    <row r="617" spans="1:45" ht="15" x14ac:dyDescent="0.2">
      <c r="A617" s="80">
        <v>41800</v>
      </c>
      <c r="B617" s="85">
        <v>11</v>
      </c>
      <c r="C617" s="85">
        <v>109</v>
      </c>
      <c r="D617" s="85">
        <v>3498</v>
      </c>
      <c r="E617" s="85">
        <v>382184</v>
      </c>
      <c r="F617" s="85">
        <v>31</v>
      </c>
      <c r="G617" s="85">
        <v>144</v>
      </c>
      <c r="H617" s="85">
        <v>3560</v>
      </c>
      <c r="I617" s="85">
        <v>514428</v>
      </c>
      <c r="J617" s="85">
        <v>45</v>
      </c>
      <c r="K617" s="85">
        <v>169</v>
      </c>
      <c r="L617" s="85">
        <v>3473</v>
      </c>
      <c r="M617" s="85">
        <v>585203</v>
      </c>
      <c r="N617" s="85">
        <v>56</v>
      </c>
      <c r="O617" s="85">
        <v>196</v>
      </c>
      <c r="P617" s="85">
        <v>3291</v>
      </c>
      <c r="Q617" s="85">
        <v>643886</v>
      </c>
      <c r="R617" s="85">
        <v>28</v>
      </c>
      <c r="S617" s="85">
        <v>244</v>
      </c>
      <c r="T617" s="85">
        <v>3260</v>
      </c>
      <c r="U617" s="85">
        <v>795573</v>
      </c>
      <c r="V617" s="85">
        <v>6</v>
      </c>
      <c r="W617" s="85">
        <v>276</v>
      </c>
      <c r="X617" s="85">
        <v>2820</v>
      </c>
      <c r="Y617" s="85">
        <v>775790</v>
      </c>
      <c r="Z617" s="85">
        <v>6</v>
      </c>
      <c r="AA617" s="85">
        <v>257</v>
      </c>
      <c r="AB617" s="85">
        <v>3190</v>
      </c>
      <c r="AC617" s="85">
        <v>819870</v>
      </c>
      <c r="AD617" s="85">
        <v>1</v>
      </c>
      <c r="AE617" s="85">
        <v>332</v>
      </c>
      <c r="AF617" s="85">
        <v>2840</v>
      </c>
      <c r="AG617" s="85">
        <v>942880</v>
      </c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</row>
    <row r="618" spans="1:45" ht="15" x14ac:dyDescent="0.2">
      <c r="A618" s="80">
        <v>41807</v>
      </c>
      <c r="B618" s="85">
        <v>8</v>
      </c>
      <c r="C618" s="85">
        <v>104</v>
      </c>
      <c r="D618" s="85">
        <v>3113</v>
      </c>
      <c r="E618" s="85">
        <v>325580</v>
      </c>
      <c r="F618" s="85">
        <v>14</v>
      </c>
      <c r="G618" s="85">
        <v>140</v>
      </c>
      <c r="H618" s="85">
        <v>3380</v>
      </c>
      <c r="I618" s="85">
        <v>471347</v>
      </c>
      <c r="J618" s="85">
        <v>58</v>
      </c>
      <c r="K618" s="85">
        <v>161</v>
      </c>
      <c r="L618" s="85">
        <v>3332</v>
      </c>
      <c r="M618" s="85">
        <v>534794</v>
      </c>
      <c r="N618" s="85">
        <v>39</v>
      </c>
      <c r="O618" s="85">
        <v>199</v>
      </c>
      <c r="P618" s="85">
        <v>3338</v>
      </c>
      <c r="Q618" s="85">
        <v>665312</v>
      </c>
      <c r="R618" s="85">
        <v>38</v>
      </c>
      <c r="S618" s="85">
        <v>236</v>
      </c>
      <c r="T618" s="85">
        <v>2998</v>
      </c>
      <c r="U618" s="85">
        <v>704830</v>
      </c>
      <c r="V618" s="85">
        <v>1</v>
      </c>
      <c r="W618" s="85">
        <v>268</v>
      </c>
      <c r="X618" s="85">
        <v>3140</v>
      </c>
      <c r="Y618" s="85">
        <v>841520</v>
      </c>
      <c r="Z618" s="85">
        <v>6</v>
      </c>
      <c r="AA618" s="85">
        <v>295</v>
      </c>
      <c r="AB618" s="85">
        <v>3067</v>
      </c>
      <c r="AC618" s="85">
        <v>904853</v>
      </c>
      <c r="AD618" s="85">
        <v>1</v>
      </c>
      <c r="AE618" s="85">
        <v>322</v>
      </c>
      <c r="AF618" s="85">
        <v>3220</v>
      </c>
      <c r="AG618" s="85">
        <v>1036840</v>
      </c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</row>
    <row r="619" spans="1:45" ht="15" x14ac:dyDescent="0.2">
      <c r="A619" s="99">
        <v>41814</v>
      </c>
      <c r="B619" s="90">
        <v>10</v>
      </c>
      <c r="C619" s="90">
        <v>121</v>
      </c>
      <c r="D619" s="90">
        <v>3280</v>
      </c>
      <c r="E619" s="90">
        <v>397420</v>
      </c>
      <c r="F619" s="90">
        <v>18</v>
      </c>
      <c r="G619" s="90">
        <v>144</v>
      </c>
      <c r="H619" s="90">
        <v>3373</v>
      </c>
      <c r="I619" s="90">
        <v>485773</v>
      </c>
      <c r="J619" s="97">
        <v>35</v>
      </c>
      <c r="K619" s="97">
        <v>167</v>
      </c>
      <c r="L619" s="97">
        <v>3283</v>
      </c>
      <c r="M619" s="97">
        <v>548683</v>
      </c>
      <c r="N619" s="90">
        <v>30</v>
      </c>
      <c r="O619" s="90">
        <v>196</v>
      </c>
      <c r="P619" s="90">
        <v>3196</v>
      </c>
      <c r="Q619" s="90">
        <v>626681</v>
      </c>
      <c r="R619" s="90">
        <v>15</v>
      </c>
      <c r="S619" s="90">
        <v>227</v>
      </c>
      <c r="T619" s="90">
        <v>3230</v>
      </c>
      <c r="U619" s="90">
        <v>732580</v>
      </c>
      <c r="V619" s="97">
        <v>33</v>
      </c>
      <c r="W619" s="97">
        <v>261</v>
      </c>
      <c r="X619" s="97">
        <v>3180</v>
      </c>
      <c r="Y619" s="97">
        <v>829340</v>
      </c>
      <c r="Z619" s="1"/>
      <c r="AA619" s="1"/>
      <c r="AB619" s="1"/>
      <c r="AC619" s="1"/>
      <c r="AD619" s="90">
        <v>2</v>
      </c>
      <c r="AE619" s="90">
        <v>326</v>
      </c>
      <c r="AF619" s="90">
        <v>3040</v>
      </c>
      <c r="AG619" s="90">
        <v>991040</v>
      </c>
      <c r="AH619" s="97">
        <v>2</v>
      </c>
      <c r="AI619" s="97">
        <v>366</v>
      </c>
      <c r="AJ619" s="97">
        <v>2960</v>
      </c>
      <c r="AK619" s="97">
        <v>1082540</v>
      </c>
      <c r="AL619" s="1"/>
      <c r="AM619" s="1"/>
      <c r="AN619" s="1"/>
      <c r="AO619" s="1"/>
      <c r="AP619" s="90">
        <v>6</v>
      </c>
      <c r="AQ619" s="90">
        <v>589</v>
      </c>
      <c r="AR619" s="90">
        <v>2867</v>
      </c>
      <c r="AS619" s="97">
        <v>1695180</v>
      </c>
    </row>
    <row r="620" spans="1:45" ht="15" x14ac:dyDescent="0.2">
      <c r="A620" s="80">
        <v>41792</v>
      </c>
      <c r="B620" s="85">
        <v>23</v>
      </c>
      <c r="C620" s="85">
        <v>113</v>
      </c>
      <c r="D620" s="85">
        <v>3172</v>
      </c>
      <c r="E620" s="85">
        <v>363463</v>
      </c>
      <c r="F620" s="85">
        <v>17</v>
      </c>
      <c r="G620" s="85">
        <v>137</v>
      </c>
      <c r="H620" s="85">
        <v>3220</v>
      </c>
      <c r="I620" s="85">
        <v>429027</v>
      </c>
      <c r="J620" s="85">
        <v>40</v>
      </c>
      <c r="K620" s="85">
        <v>162</v>
      </c>
      <c r="L620" s="85">
        <v>3359</v>
      </c>
      <c r="M620" s="85">
        <v>538950</v>
      </c>
      <c r="N620" s="85">
        <v>57</v>
      </c>
      <c r="O620" s="85">
        <v>193</v>
      </c>
      <c r="P620" s="85">
        <v>3227</v>
      </c>
      <c r="Q620" s="85">
        <v>629098</v>
      </c>
      <c r="R620" s="85">
        <v>29</v>
      </c>
      <c r="S620" s="85">
        <v>226</v>
      </c>
      <c r="T620" s="85">
        <v>3232</v>
      </c>
      <c r="U620" s="85">
        <v>751522</v>
      </c>
      <c r="V620" s="85">
        <v>16</v>
      </c>
      <c r="W620" s="85">
        <v>261</v>
      </c>
      <c r="X620" s="85">
        <v>3124</v>
      </c>
      <c r="Y620" s="85">
        <v>837878</v>
      </c>
      <c r="Z620" s="85">
        <v>7</v>
      </c>
      <c r="AA620" s="85">
        <v>300</v>
      </c>
      <c r="AB620" s="85">
        <v>2949</v>
      </c>
      <c r="AC620" s="85">
        <v>885940</v>
      </c>
      <c r="AD620" s="85">
        <v>6</v>
      </c>
      <c r="AE620" s="85">
        <v>335</v>
      </c>
      <c r="AF620" s="85">
        <v>2937</v>
      </c>
      <c r="AG620" s="85">
        <v>981700</v>
      </c>
      <c r="AH620" s="85">
        <v>5</v>
      </c>
      <c r="AI620" s="85">
        <v>371</v>
      </c>
      <c r="AJ620" s="85">
        <v>3030</v>
      </c>
      <c r="AK620" s="85">
        <v>1115688</v>
      </c>
      <c r="AL620" s="85">
        <v>8</v>
      </c>
      <c r="AM620" s="85">
        <v>487</v>
      </c>
      <c r="AN620" s="85">
        <v>3399</v>
      </c>
      <c r="AO620" s="85">
        <v>1656311</v>
      </c>
      <c r="AP620" s="1"/>
      <c r="AQ620" s="1"/>
      <c r="AR620" s="1"/>
      <c r="AS620" s="1"/>
    </row>
    <row r="621" spans="1:45" ht="15" x14ac:dyDescent="0.2">
      <c r="A621" s="80">
        <v>41799</v>
      </c>
      <c r="B621" s="85">
        <v>12</v>
      </c>
      <c r="C621" s="85">
        <v>105</v>
      </c>
      <c r="D621" s="85">
        <v>3120</v>
      </c>
      <c r="E621" s="85">
        <v>338617</v>
      </c>
      <c r="F621" s="85">
        <v>25</v>
      </c>
      <c r="G621" s="85">
        <v>137</v>
      </c>
      <c r="H621" s="85">
        <v>3376</v>
      </c>
      <c r="I621" s="85">
        <v>465861</v>
      </c>
      <c r="J621" s="85">
        <v>69</v>
      </c>
      <c r="K621" s="85">
        <v>160</v>
      </c>
      <c r="L621" s="85">
        <v>3096</v>
      </c>
      <c r="M621" s="85">
        <v>534818</v>
      </c>
      <c r="N621" s="85">
        <v>71</v>
      </c>
      <c r="O621" s="85">
        <v>192</v>
      </c>
      <c r="P621" s="85">
        <v>3102</v>
      </c>
      <c r="Q621" s="85">
        <v>613216</v>
      </c>
      <c r="R621" s="85">
        <v>24</v>
      </c>
      <c r="S621" s="85">
        <v>235</v>
      </c>
      <c r="T621" s="85">
        <v>2985</v>
      </c>
      <c r="U621" s="85">
        <v>749177</v>
      </c>
      <c r="V621" s="85">
        <v>3</v>
      </c>
      <c r="W621" s="85">
        <v>271</v>
      </c>
      <c r="X621" s="85">
        <v>3313</v>
      </c>
      <c r="Y621" s="85">
        <v>898960</v>
      </c>
      <c r="Z621" s="85">
        <v>23</v>
      </c>
      <c r="AA621" s="85">
        <v>283</v>
      </c>
      <c r="AB621" s="85">
        <v>3250</v>
      </c>
      <c r="AC621" s="85">
        <v>959361</v>
      </c>
      <c r="AD621" s="85">
        <v>8</v>
      </c>
      <c r="AE621" s="85">
        <v>336</v>
      </c>
      <c r="AF621" s="85">
        <v>2830</v>
      </c>
      <c r="AG621" s="85">
        <v>967848</v>
      </c>
      <c r="AH621" s="85">
        <v>4</v>
      </c>
      <c r="AI621" s="85">
        <v>376</v>
      </c>
      <c r="AJ621" s="85">
        <v>3020</v>
      </c>
      <c r="AK621" s="85">
        <v>1133778</v>
      </c>
      <c r="AL621" s="85">
        <v>3</v>
      </c>
      <c r="AM621" s="85">
        <v>471</v>
      </c>
      <c r="AN621" s="85">
        <v>3307</v>
      </c>
      <c r="AO621" s="85">
        <v>1550060</v>
      </c>
      <c r="AP621" s="85">
        <v>26</v>
      </c>
      <c r="AQ621" s="85">
        <v>606</v>
      </c>
      <c r="AR621" s="85">
        <v>3140</v>
      </c>
      <c r="AS621" s="85">
        <v>1903879</v>
      </c>
    </row>
    <row r="622" spans="1:45" ht="15" x14ac:dyDescent="0.2">
      <c r="A622" s="80">
        <v>41806</v>
      </c>
      <c r="B622" s="85">
        <v>4</v>
      </c>
      <c r="C622" s="85">
        <v>114</v>
      </c>
      <c r="D622" s="85">
        <v>3117</v>
      </c>
      <c r="E622" s="85">
        <v>356275</v>
      </c>
      <c r="F622" s="85">
        <v>31</v>
      </c>
      <c r="G622" s="85">
        <v>140</v>
      </c>
      <c r="H622" s="85">
        <v>3566</v>
      </c>
      <c r="I622" s="85">
        <v>497144</v>
      </c>
      <c r="J622" s="85">
        <v>10</v>
      </c>
      <c r="K622" s="85">
        <v>161</v>
      </c>
      <c r="L622" s="85">
        <v>3217</v>
      </c>
      <c r="M622" s="85">
        <v>506825</v>
      </c>
      <c r="N622" s="85">
        <v>50</v>
      </c>
      <c r="O622" s="85">
        <v>192</v>
      </c>
      <c r="P622" s="85">
        <v>3216</v>
      </c>
      <c r="Q622" s="85">
        <v>638177</v>
      </c>
      <c r="R622" s="85">
        <v>10</v>
      </c>
      <c r="S622" s="85">
        <v>224</v>
      </c>
      <c r="T622" s="85">
        <v>3295</v>
      </c>
      <c r="U622" s="85">
        <v>747762</v>
      </c>
      <c r="V622" s="85">
        <v>5</v>
      </c>
      <c r="W622" s="85">
        <v>272</v>
      </c>
      <c r="X622" s="85">
        <v>3152</v>
      </c>
      <c r="Y622" s="85">
        <v>840166</v>
      </c>
      <c r="Z622" s="85">
        <v>1</v>
      </c>
      <c r="AA622" s="85">
        <v>283</v>
      </c>
      <c r="AB622" s="85">
        <v>3080</v>
      </c>
      <c r="AC622" s="85">
        <v>871640</v>
      </c>
      <c r="AD622" s="85">
        <v>2</v>
      </c>
      <c r="AE622" s="85">
        <v>324</v>
      </c>
      <c r="AF622" s="85">
        <v>3160</v>
      </c>
      <c r="AG622" s="85">
        <v>1025560</v>
      </c>
      <c r="AH622" s="85"/>
      <c r="AI622" s="85"/>
      <c r="AJ622" s="85"/>
      <c r="AK622" s="85"/>
      <c r="AL622" s="85"/>
      <c r="AM622" s="85"/>
      <c r="AN622" s="85"/>
      <c r="AO622" s="85"/>
      <c r="AP622" s="85">
        <v>6</v>
      </c>
      <c r="AQ622" s="85">
        <v>568</v>
      </c>
      <c r="AR622" s="85">
        <v>3133</v>
      </c>
      <c r="AS622" s="85">
        <v>1780147</v>
      </c>
    </row>
    <row r="623" spans="1:45" ht="15" x14ac:dyDescent="0.2">
      <c r="A623" s="80">
        <v>41813</v>
      </c>
      <c r="B623" s="85">
        <v>11</v>
      </c>
      <c r="C623" s="85">
        <v>111</v>
      </c>
      <c r="D623" s="85">
        <v>3360</v>
      </c>
      <c r="E623" s="85">
        <v>385295</v>
      </c>
      <c r="F623" s="85">
        <v>82</v>
      </c>
      <c r="G623" s="85">
        <v>143</v>
      </c>
      <c r="H623" s="85">
        <v>3369</v>
      </c>
      <c r="I623" s="85">
        <v>498445</v>
      </c>
      <c r="J623" s="85">
        <v>77</v>
      </c>
      <c r="K623" s="85">
        <v>168</v>
      </c>
      <c r="L623" s="85">
        <v>3222</v>
      </c>
      <c r="M623" s="85">
        <v>539573</v>
      </c>
      <c r="N623" s="85">
        <v>95</v>
      </c>
      <c r="O623" s="85">
        <v>202</v>
      </c>
      <c r="P623" s="85">
        <v>3171</v>
      </c>
      <c r="Q623" s="85">
        <v>654522</v>
      </c>
      <c r="R623" s="85">
        <v>55</v>
      </c>
      <c r="S623" s="85">
        <v>241</v>
      </c>
      <c r="T623" s="85">
        <v>3032</v>
      </c>
      <c r="U623" s="85">
        <v>770661</v>
      </c>
      <c r="V623" s="85">
        <v>1</v>
      </c>
      <c r="W623" s="85">
        <v>254</v>
      </c>
      <c r="X623" s="85">
        <v>2940</v>
      </c>
      <c r="Y623" s="85">
        <v>746760</v>
      </c>
      <c r="Z623" s="85">
        <v>31</v>
      </c>
      <c r="AA623" s="85">
        <v>294</v>
      </c>
      <c r="AB623" s="85">
        <v>3088</v>
      </c>
      <c r="AC623" s="85">
        <v>949043</v>
      </c>
      <c r="AD623" s="85">
        <v>8</v>
      </c>
      <c r="AE623" s="85">
        <v>320</v>
      </c>
      <c r="AF623" s="85">
        <v>3085</v>
      </c>
      <c r="AG623" s="85">
        <v>1019532</v>
      </c>
      <c r="AH623" s="85">
        <v>5</v>
      </c>
      <c r="AI623" s="85">
        <v>374</v>
      </c>
      <c r="AJ623" s="85">
        <v>3193</v>
      </c>
      <c r="AK623" s="85">
        <v>1194664</v>
      </c>
      <c r="AL623" s="1"/>
      <c r="AM623" s="1"/>
      <c r="AN623" s="1"/>
      <c r="AO623" s="1"/>
      <c r="AP623" s="85">
        <v>8</v>
      </c>
      <c r="AQ623" s="85">
        <v>568</v>
      </c>
      <c r="AR623" s="85">
        <v>3154</v>
      </c>
      <c r="AS623" s="85">
        <v>1784175</v>
      </c>
    </row>
    <row r="624" spans="1:45" ht="15" x14ac:dyDescent="0.2">
      <c r="A624" s="80">
        <v>41820</v>
      </c>
      <c r="B624" s="85">
        <v>7</v>
      </c>
      <c r="C624" s="85">
        <v>108</v>
      </c>
      <c r="D624" s="85">
        <v>3100</v>
      </c>
      <c r="E624" s="85">
        <v>350586</v>
      </c>
      <c r="F624" s="85">
        <v>45</v>
      </c>
      <c r="G624" s="85">
        <v>140</v>
      </c>
      <c r="H624" s="85">
        <v>3375</v>
      </c>
      <c r="I624" s="85">
        <v>475334</v>
      </c>
      <c r="J624" s="85">
        <v>69</v>
      </c>
      <c r="K624" s="85">
        <v>169</v>
      </c>
      <c r="L624" s="85">
        <v>3285</v>
      </c>
      <c r="M624" s="85">
        <v>577591</v>
      </c>
      <c r="N624" s="85">
        <v>125</v>
      </c>
      <c r="O624" s="85">
        <v>197</v>
      </c>
      <c r="P624" s="85">
        <v>3271</v>
      </c>
      <c r="Q624" s="85">
        <v>670896</v>
      </c>
      <c r="R624" s="85">
        <v>14</v>
      </c>
      <c r="S624" s="85">
        <v>234</v>
      </c>
      <c r="T624" s="85">
        <v>3098</v>
      </c>
      <c r="U624" s="85">
        <v>748509</v>
      </c>
      <c r="V624" s="85">
        <v>29</v>
      </c>
      <c r="W624" s="85">
        <v>258</v>
      </c>
      <c r="X624" s="85">
        <v>3140</v>
      </c>
      <c r="Y624" s="85">
        <v>835599</v>
      </c>
      <c r="Z624" s="85">
        <v>39</v>
      </c>
      <c r="AA624" s="85">
        <v>285</v>
      </c>
      <c r="AB624" s="85">
        <v>3303</v>
      </c>
      <c r="AC624" s="85">
        <v>940769</v>
      </c>
      <c r="AD624" s="85"/>
      <c r="AE624" s="85"/>
      <c r="AF624" s="85"/>
      <c r="AG624" s="85"/>
      <c r="AH624" s="85">
        <v>1</v>
      </c>
      <c r="AI624" s="85">
        <v>366</v>
      </c>
      <c r="AJ624" s="85">
        <v>3360</v>
      </c>
      <c r="AK624" s="85">
        <v>1229760</v>
      </c>
      <c r="AL624" s="85"/>
      <c r="AM624" s="85"/>
      <c r="AN624" s="85"/>
      <c r="AO624" s="85"/>
      <c r="AP624" s="85">
        <v>30</v>
      </c>
      <c r="AQ624" s="85">
        <v>621</v>
      </c>
      <c r="AR624" s="85">
        <v>2828</v>
      </c>
      <c r="AS624" s="85">
        <v>1751112</v>
      </c>
    </row>
    <row r="625" spans="1:4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5" x14ac:dyDescent="0.2">
      <c r="A626" s="79">
        <v>41821</v>
      </c>
      <c r="B626">
        <v>9</v>
      </c>
      <c r="C626">
        <v>111</v>
      </c>
      <c r="D626">
        <v>3327</v>
      </c>
      <c r="E626">
        <v>377207</v>
      </c>
      <c r="F626">
        <v>9</v>
      </c>
      <c r="G626">
        <v>144</v>
      </c>
      <c r="H626">
        <v>3493</v>
      </c>
      <c r="I626">
        <v>502840</v>
      </c>
      <c r="J626">
        <v>68</v>
      </c>
      <c r="K626">
        <v>165</v>
      </c>
      <c r="L626">
        <v>3363</v>
      </c>
      <c r="M626">
        <v>555203</v>
      </c>
      <c r="N626">
        <v>45</v>
      </c>
      <c r="O626">
        <v>204</v>
      </c>
      <c r="P626">
        <v>3223</v>
      </c>
      <c r="Q626">
        <v>657120</v>
      </c>
      <c r="R626">
        <v>3</v>
      </c>
      <c r="S626">
        <v>230</v>
      </c>
      <c r="T626">
        <v>3240</v>
      </c>
      <c r="U626">
        <v>746770</v>
      </c>
      <c r="V626">
        <v>20</v>
      </c>
      <c r="W626">
        <v>271</v>
      </c>
      <c r="X626">
        <v>3260</v>
      </c>
      <c r="Y626">
        <v>883460</v>
      </c>
      <c r="Z626">
        <v>1</v>
      </c>
      <c r="AA626">
        <v>283</v>
      </c>
      <c r="AB626">
        <v>3120</v>
      </c>
      <c r="AC626">
        <v>882960</v>
      </c>
      <c r="AD626" s="1"/>
      <c r="AE626" s="1"/>
      <c r="AF626" s="1"/>
      <c r="AG626" s="1"/>
      <c r="AH626">
        <v>1</v>
      </c>
      <c r="AI626">
        <v>364</v>
      </c>
      <c r="AJ626">
        <v>2960</v>
      </c>
      <c r="AK626">
        <v>1077440</v>
      </c>
      <c r="AP626">
        <v>6</v>
      </c>
      <c r="AQ626">
        <v>539</v>
      </c>
      <c r="AR626">
        <v>2990</v>
      </c>
      <c r="AS626">
        <v>1609840</v>
      </c>
    </row>
    <row r="627" spans="1:45" ht="15" x14ac:dyDescent="0.2">
      <c r="A627" s="79">
        <v>41827</v>
      </c>
      <c r="B627">
        <v>12</v>
      </c>
      <c r="C627">
        <v>101</v>
      </c>
      <c r="D627">
        <v>3405</v>
      </c>
      <c r="E627">
        <v>338183</v>
      </c>
      <c r="F627">
        <v>25</v>
      </c>
      <c r="G627">
        <v>139</v>
      </c>
      <c r="H627">
        <v>3429</v>
      </c>
      <c r="I627">
        <v>483068</v>
      </c>
      <c r="J627">
        <v>29</v>
      </c>
      <c r="K627">
        <v>165</v>
      </c>
      <c r="L627">
        <v>3300</v>
      </c>
      <c r="M627">
        <v>577450</v>
      </c>
      <c r="N627">
        <v>106</v>
      </c>
      <c r="O627">
        <v>205</v>
      </c>
      <c r="P627">
        <v>3281</v>
      </c>
      <c r="Q627">
        <v>713438</v>
      </c>
      <c r="R627">
        <v>33</v>
      </c>
      <c r="S627">
        <v>227</v>
      </c>
      <c r="T627">
        <v>3099</v>
      </c>
      <c r="U627">
        <v>762364</v>
      </c>
      <c r="V627">
        <v>2</v>
      </c>
      <c r="W627">
        <v>257</v>
      </c>
      <c r="X627">
        <v>3180</v>
      </c>
      <c r="Y627">
        <v>817260</v>
      </c>
      <c r="Z627">
        <v>17</v>
      </c>
      <c r="AA627">
        <v>296</v>
      </c>
      <c r="AB627">
        <v>2903</v>
      </c>
      <c r="AC627">
        <v>878112</v>
      </c>
      <c r="AD627">
        <v>15</v>
      </c>
      <c r="AE627">
        <v>333</v>
      </c>
      <c r="AF627">
        <v>3180</v>
      </c>
      <c r="AG627">
        <v>1060000</v>
      </c>
      <c r="AH627">
        <v>1</v>
      </c>
      <c r="AI627">
        <v>380</v>
      </c>
      <c r="AJ627">
        <v>2950</v>
      </c>
      <c r="AK627">
        <v>1121000</v>
      </c>
      <c r="AL627">
        <v>1</v>
      </c>
      <c r="AM627">
        <v>423</v>
      </c>
      <c r="AN627">
        <v>3100</v>
      </c>
      <c r="AO627">
        <v>1311300</v>
      </c>
      <c r="AP627">
        <v>5</v>
      </c>
      <c r="AQ627">
        <v>562</v>
      </c>
      <c r="AR627">
        <v>2768</v>
      </c>
      <c r="AS627">
        <v>1585914</v>
      </c>
    </row>
    <row r="628" spans="1:45" ht="15" x14ac:dyDescent="0.2">
      <c r="A628" s="79">
        <v>41828</v>
      </c>
      <c r="B628">
        <v>3</v>
      </c>
      <c r="C628">
        <v>116</v>
      </c>
      <c r="D628">
        <v>3580</v>
      </c>
      <c r="E628">
        <v>416350</v>
      </c>
      <c r="F628">
        <v>3</v>
      </c>
      <c r="G628">
        <v>140</v>
      </c>
      <c r="H628">
        <v>3375</v>
      </c>
      <c r="I628">
        <v>473925</v>
      </c>
      <c r="J628">
        <v>39</v>
      </c>
      <c r="K628">
        <v>168</v>
      </c>
      <c r="L628">
        <v>3359</v>
      </c>
      <c r="M628">
        <v>562990</v>
      </c>
      <c r="N628">
        <v>75</v>
      </c>
      <c r="O628">
        <v>199</v>
      </c>
      <c r="P628">
        <v>3390</v>
      </c>
      <c r="Q628">
        <v>673532</v>
      </c>
      <c r="R628">
        <v>47</v>
      </c>
      <c r="S628">
        <v>232</v>
      </c>
      <c r="T628">
        <v>3338</v>
      </c>
      <c r="U628">
        <v>773736</v>
      </c>
      <c r="V628">
        <v>1</v>
      </c>
      <c r="W628">
        <v>279</v>
      </c>
      <c r="X628">
        <v>2880</v>
      </c>
      <c r="Y628">
        <v>803520</v>
      </c>
      <c r="Z628" s="1"/>
      <c r="AA628" s="1"/>
      <c r="AB628" s="1"/>
      <c r="AC628" s="1"/>
      <c r="AD628">
        <v>3</v>
      </c>
      <c r="AE628">
        <v>338</v>
      </c>
      <c r="AF628">
        <v>2940</v>
      </c>
      <c r="AG628">
        <v>996007</v>
      </c>
    </row>
    <row r="629" spans="1:45" ht="15" x14ac:dyDescent="0.2">
      <c r="A629" s="79">
        <v>41834</v>
      </c>
      <c r="B629">
        <v>17</v>
      </c>
      <c r="C629">
        <v>106</v>
      </c>
      <c r="D629">
        <v>3086</v>
      </c>
      <c r="E629">
        <v>341282</v>
      </c>
      <c r="F629">
        <v>51</v>
      </c>
      <c r="G629">
        <v>140</v>
      </c>
      <c r="H629">
        <v>3226</v>
      </c>
      <c r="I629">
        <v>464444</v>
      </c>
      <c r="J629">
        <v>124</v>
      </c>
      <c r="K629">
        <v>165</v>
      </c>
      <c r="L629">
        <v>3258</v>
      </c>
      <c r="M629">
        <v>551790</v>
      </c>
      <c r="N629">
        <v>335</v>
      </c>
      <c r="O629">
        <v>199</v>
      </c>
      <c r="P629">
        <v>3202</v>
      </c>
      <c r="Q629">
        <v>657736</v>
      </c>
      <c r="R629">
        <v>81</v>
      </c>
      <c r="S629">
        <v>232</v>
      </c>
      <c r="T629">
        <v>3188</v>
      </c>
      <c r="U629">
        <v>752254</v>
      </c>
      <c r="V629">
        <v>36</v>
      </c>
      <c r="W629">
        <v>261</v>
      </c>
      <c r="X629">
        <v>3150</v>
      </c>
      <c r="Y629">
        <v>821827</v>
      </c>
      <c r="Z629">
        <v>25</v>
      </c>
      <c r="AA629">
        <v>287</v>
      </c>
      <c r="AB629">
        <v>3056</v>
      </c>
      <c r="AC629">
        <v>860176</v>
      </c>
      <c r="AD629" s="1">
        <v>1</v>
      </c>
      <c r="AE629" s="4">
        <v>357</v>
      </c>
      <c r="AF629" s="4">
        <v>2800</v>
      </c>
      <c r="AG629" s="4">
        <v>999600</v>
      </c>
      <c r="AH629">
        <v>2</v>
      </c>
      <c r="AI629">
        <v>371</v>
      </c>
      <c r="AJ629">
        <v>2985</v>
      </c>
      <c r="AK629">
        <v>1106760</v>
      </c>
      <c r="AP629">
        <v>15</v>
      </c>
      <c r="AQ629">
        <v>577</v>
      </c>
      <c r="AR629">
        <v>2950</v>
      </c>
      <c r="AS629">
        <v>1697346</v>
      </c>
    </row>
    <row r="630" spans="1:45" ht="15" x14ac:dyDescent="0.2">
      <c r="A630" s="79"/>
      <c r="R630">
        <v>17</v>
      </c>
      <c r="S630">
        <v>236</v>
      </c>
      <c r="T630">
        <v>3380</v>
      </c>
      <c r="U630">
        <v>796686</v>
      </c>
      <c r="AD630" s="1"/>
      <c r="AE630" s="4"/>
      <c r="AF630" s="4"/>
      <c r="AG630" s="4"/>
    </row>
    <row r="631" spans="1:45" ht="15" x14ac:dyDescent="0.2">
      <c r="A631" s="79">
        <v>41835</v>
      </c>
      <c r="B631">
        <v>32</v>
      </c>
      <c r="C631">
        <v>119</v>
      </c>
      <c r="D631">
        <v>3470</v>
      </c>
      <c r="E631">
        <v>413405</v>
      </c>
      <c r="F631">
        <v>19</v>
      </c>
      <c r="G631">
        <v>140</v>
      </c>
      <c r="H631">
        <v>3377</v>
      </c>
      <c r="I631">
        <v>471768</v>
      </c>
      <c r="J631">
        <v>33</v>
      </c>
      <c r="K631">
        <v>157</v>
      </c>
      <c r="L631">
        <v>3232</v>
      </c>
      <c r="M631">
        <v>506496</v>
      </c>
      <c r="N631">
        <v>107</v>
      </c>
      <c r="O631">
        <v>195</v>
      </c>
      <c r="P631">
        <v>3168</v>
      </c>
      <c r="Q631">
        <v>618015</v>
      </c>
      <c r="R631">
        <v>32</v>
      </c>
      <c r="S631">
        <v>234</v>
      </c>
      <c r="T631">
        <v>3170</v>
      </c>
      <c r="U631">
        <v>740755</v>
      </c>
      <c r="V631">
        <v>12</v>
      </c>
      <c r="W631">
        <v>271</v>
      </c>
      <c r="X631">
        <v>3030</v>
      </c>
      <c r="Y631">
        <v>821070</v>
      </c>
      <c r="Z631">
        <v>17</v>
      </c>
      <c r="AA631">
        <v>299</v>
      </c>
      <c r="AB631">
        <v>3100</v>
      </c>
      <c r="AC631">
        <v>928900</v>
      </c>
      <c r="AD631" s="1"/>
      <c r="AE631" s="1"/>
      <c r="AF631" s="1"/>
      <c r="AG631" s="1"/>
    </row>
    <row r="632" spans="1:45" ht="15" x14ac:dyDescent="0.2">
      <c r="A632" s="79">
        <v>41841</v>
      </c>
      <c r="B632">
        <v>30</v>
      </c>
      <c r="C632">
        <v>114</v>
      </c>
      <c r="D632">
        <v>3090</v>
      </c>
      <c r="E632">
        <v>361861</v>
      </c>
      <c r="F632">
        <v>33</v>
      </c>
      <c r="G632">
        <v>143</v>
      </c>
      <c r="H632">
        <v>3408</v>
      </c>
      <c r="I632">
        <v>478519</v>
      </c>
      <c r="J632">
        <v>62</v>
      </c>
      <c r="K632">
        <v>164</v>
      </c>
      <c r="L632">
        <v>3311</v>
      </c>
      <c r="M632">
        <v>557097</v>
      </c>
      <c r="N632">
        <v>107</v>
      </c>
      <c r="O632">
        <v>199</v>
      </c>
      <c r="P632">
        <v>3080</v>
      </c>
      <c r="Q632">
        <v>638504</v>
      </c>
      <c r="R632">
        <v>77</v>
      </c>
      <c r="S632">
        <v>234</v>
      </c>
      <c r="T632">
        <v>3011</v>
      </c>
      <c r="U632">
        <v>723239</v>
      </c>
      <c r="V632">
        <v>31</v>
      </c>
      <c r="W632">
        <v>263</v>
      </c>
      <c r="X632">
        <v>2884</v>
      </c>
      <c r="Y632">
        <v>794196</v>
      </c>
      <c r="Z632">
        <v>9</v>
      </c>
      <c r="AA632">
        <v>301</v>
      </c>
      <c r="AB632">
        <v>3128</v>
      </c>
      <c r="AC632">
        <v>931221</v>
      </c>
      <c r="AD632">
        <v>10</v>
      </c>
      <c r="AE632">
        <v>348</v>
      </c>
      <c r="AF632">
        <v>2750</v>
      </c>
      <c r="AG632">
        <v>977220</v>
      </c>
      <c r="AH632">
        <v>3</v>
      </c>
      <c r="AI632">
        <v>369</v>
      </c>
      <c r="AJ632">
        <v>3093</v>
      </c>
      <c r="AK632">
        <v>1142513</v>
      </c>
      <c r="AP632">
        <v>9</v>
      </c>
      <c r="AQ632">
        <v>534</v>
      </c>
      <c r="AR632">
        <v>2894</v>
      </c>
      <c r="AS632">
        <v>1542603</v>
      </c>
    </row>
    <row r="633" spans="1:45" ht="15" x14ac:dyDescent="0.2">
      <c r="A633" s="79">
        <v>41842</v>
      </c>
      <c r="B633">
        <v>19</v>
      </c>
      <c r="C633">
        <v>118</v>
      </c>
      <c r="D633">
        <v>3150</v>
      </c>
      <c r="E633">
        <v>370200</v>
      </c>
      <c r="F633">
        <v>27</v>
      </c>
      <c r="G633">
        <v>141</v>
      </c>
      <c r="H633">
        <v>3130</v>
      </c>
      <c r="I633">
        <v>442220</v>
      </c>
      <c r="J633">
        <v>89</v>
      </c>
      <c r="K633">
        <v>164</v>
      </c>
      <c r="L633">
        <v>3139</v>
      </c>
      <c r="M633">
        <v>515734</v>
      </c>
      <c r="N633" s="1">
        <v>92</v>
      </c>
      <c r="O633" s="4">
        <v>198</v>
      </c>
      <c r="P633" s="4">
        <v>3004</v>
      </c>
      <c r="Q633" s="4">
        <v>593849</v>
      </c>
      <c r="R633">
        <v>8</v>
      </c>
      <c r="S633">
        <v>236</v>
      </c>
      <c r="T633">
        <v>3030</v>
      </c>
      <c r="U633">
        <v>714270</v>
      </c>
      <c r="Z633">
        <v>9</v>
      </c>
      <c r="AA633">
        <v>308</v>
      </c>
      <c r="AB633">
        <v>2765</v>
      </c>
      <c r="AC633">
        <v>851650</v>
      </c>
      <c r="AH633">
        <v>2</v>
      </c>
      <c r="AI633">
        <v>365</v>
      </c>
      <c r="AJ633">
        <v>2700</v>
      </c>
      <c r="AK633">
        <v>985500</v>
      </c>
      <c r="AL633">
        <v>1</v>
      </c>
      <c r="AM633">
        <v>439</v>
      </c>
      <c r="AN633">
        <v>2960</v>
      </c>
      <c r="AO633">
        <v>1299440</v>
      </c>
    </row>
    <row r="634" spans="1:45" x14ac:dyDescent="0.2">
      <c r="A634" s="1"/>
      <c r="N634" s="1"/>
      <c r="O634" s="4"/>
      <c r="P634" s="4"/>
      <c r="Q634" s="4"/>
      <c r="Z634">
        <v>3</v>
      </c>
      <c r="AA634">
        <v>282</v>
      </c>
      <c r="AB634">
        <v>2980</v>
      </c>
      <c r="AC634">
        <v>840360</v>
      </c>
    </row>
    <row r="635" spans="1:45" ht="15" x14ac:dyDescent="0.2">
      <c r="A635" s="79">
        <v>41848</v>
      </c>
      <c r="B635" s="1">
        <v>31</v>
      </c>
      <c r="C635" s="1">
        <v>108</v>
      </c>
      <c r="D635" s="1">
        <v>2825</v>
      </c>
      <c r="E635" s="4">
        <v>295056</v>
      </c>
      <c r="F635" s="4">
        <v>33</v>
      </c>
      <c r="G635" s="4">
        <v>138</v>
      </c>
      <c r="H635" s="4">
        <v>3123</v>
      </c>
      <c r="I635" s="4">
        <v>444034</v>
      </c>
      <c r="J635" s="4">
        <v>94</v>
      </c>
      <c r="K635" s="4">
        <v>169</v>
      </c>
      <c r="L635" s="4">
        <v>3121</v>
      </c>
      <c r="M635" s="4">
        <v>534229</v>
      </c>
      <c r="N635" s="4">
        <v>106</v>
      </c>
      <c r="O635" s="4">
        <v>197</v>
      </c>
      <c r="P635" s="4">
        <v>3114</v>
      </c>
      <c r="Q635" s="4">
        <v>611808</v>
      </c>
      <c r="R635" s="4">
        <v>77</v>
      </c>
      <c r="S635" s="4">
        <v>230</v>
      </c>
      <c r="T635" s="4">
        <v>2939</v>
      </c>
      <c r="U635" s="4">
        <v>705186</v>
      </c>
      <c r="V635" s="4">
        <v>89</v>
      </c>
      <c r="W635" s="4">
        <v>268</v>
      </c>
      <c r="X635" s="4">
        <v>2985</v>
      </c>
      <c r="Y635" s="4">
        <v>808571</v>
      </c>
      <c r="Z635" s="4">
        <v>33</v>
      </c>
      <c r="AA635" s="4">
        <v>297</v>
      </c>
      <c r="AB635" s="4">
        <v>2927</v>
      </c>
      <c r="AC635" s="4">
        <v>863819</v>
      </c>
      <c r="AD635" s="4">
        <v>1</v>
      </c>
      <c r="AE635" s="4">
        <v>327</v>
      </c>
      <c r="AF635" s="4">
        <v>3000</v>
      </c>
      <c r="AG635" s="4">
        <v>981000</v>
      </c>
      <c r="AH635" s="4">
        <v>2</v>
      </c>
      <c r="AI635" s="4">
        <v>381</v>
      </c>
      <c r="AJ635" s="4">
        <v>3010</v>
      </c>
      <c r="AK635" s="4">
        <v>1146890</v>
      </c>
      <c r="AL635" s="4">
        <v>15</v>
      </c>
      <c r="AM635" s="4">
        <v>400</v>
      </c>
      <c r="AN635" s="4">
        <v>3140</v>
      </c>
      <c r="AO635" s="4">
        <v>1256837</v>
      </c>
      <c r="AP635" s="4">
        <v>14</v>
      </c>
      <c r="AQ635" s="4">
        <v>519</v>
      </c>
      <c r="AR635" s="4">
        <v>2971</v>
      </c>
      <c r="AS635" s="100">
        <v>1563607</v>
      </c>
    </row>
    <row r="636" spans="1:45" ht="15" x14ac:dyDescent="0.2">
      <c r="A636" s="82">
        <v>41849</v>
      </c>
      <c r="B636" s="1">
        <v>10</v>
      </c>
      <c r="C636" s="1">
        <v>110</v>
      </c>
      <c r="D636" s="1">
        <v>2900</v>
      </c>
      <c r="E636" s="4">
        <v>320914</v>
      </c>
      <c r="F636" s="4">
        <v>10</v>
      </c>
      <c r="G636" s="4">
        <v>141</v>
      </c>
      <c r="H636" s="4">
        <v>3283</v>
      </c>
      <c r="I636" s="4">
        <v>461667</v>
      </c>
      <c r="J636" s="4">
        <v>31</v>
      </c>
      <c r="K636" s="4">
        <v>160</v>
      </c>
      <c r="L636" s="4">
        <v>3067</v>
      </c>
      <c r="M636" s="4">
        <v>488883</v>
      </c>
      <c r="N636" s="4">
        <v>34</v>
      </c>
      <c r="O636" s="4">
        <v>201</v>
      </c>
      <c r="P636" s="4">
        <v>2739</v>
      </c>
      <c r="Q636" s="4">
        <v>550626</v>
      </c>
      <c r="R636" s="4">
        <v>20</v>
      </c>
      <c r="S636" s="4">
        <v>233</v>
      </c>
      <c r="T636" s="4">
        <v>2820</v>
      </c>
      <c r="U636" s="4">
        <v>654793</v>
      </c>
      <c r="V636" s="4">
        <v>1</v>
      </c>
      <c r="W636" s="4">
        <v>257</v>
      </c>
      <c r="X636" s="4">
        <v>2840</v>
      </c>
      <c r="Y636" s="4">
        <v>729880</v>
      </c>
      <c r="Z636" s="4">
        <v>1</v>
      </c>
      <c r="AA636" s="4">
        <v>319</v>
      </c>
      <c r="AB636" s="4">
        <v>2880</v>
      </c>
      <c r="AC636" s="4">
        <v>918720</v>
      </c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>
        <v>6</v>
      </c>
      <c r="AQ636" s="1">
        <v>606</v>
      </c>
      <c r="AR636" s="1">
        <v>2770</v>
      </c>
      <c r="AS636" s="4">
        <v>1671600</v>
      </c>
    </row>
    <row r="637" spans="1:45" x14ac:dyDescent="0.2">
      <c r="A637" s="1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</row>
    <row r="638" spans="1:45" ht="15" x14ac:dyDescent="0.2">
      <c r="A638" s="79">
        <v>41855</v>
      </c>
      <c r="B638">
        <v>7</v>
      </c>
      <c r="C638">
        <v>110</v>
      </c>
      <c r="D638">
        <v>2212</v>
      </c>
      <c r="E638">
        <v>270207</v>
      </c>
      <c r="F638">
        <v>2</v>
      </c>
      <c r="G638">
        <v>132</v>
      </c>
      <c r="H638">
        <v>2805</v>
      </c>
      <c r="I638">
        <v>369135</v>
      </c>
      <c r="J638">
        <v>67</v>
      </c>
      <c r="K638" s="101">
        <v>165</v>
      </c>
      <c r="L638" s="101">
        <v>3120</v>
      </c>
      <c r="M638" s="101">
        <v>543227</v>
      </c>
      <c r="N638" s="101">
        <v>69</v>
      </c>
      <c r="O638" s="101">
        <v>208</v>
      </c>
      <c r="P638" s="101">
        <v>3205</v>
      </c>
      <c r="Q638" s="101">
        <v>654142</v>
      </c>
      <c r="R638" s="101">
        <v>73</v>
      </c>
      <c r="S638" s="101">
        <v>236</v>
      </c>
      <c r="T638" s="101">
        <v>3049</v>
      </c>
      <c r="U638" s="101">
        <v>737394</v>
      </c>
      <c r="V638" s="101">
        <v>42</v>
      </c>
      <c r="W638" s="101">
        <v>262</v>
      </c>
      <c r="X638" s="101">
        <v>3093</v>
      </c>
      <c r="Y638" s="101">
        <v>808827</v>
      </c>
      <c r="Z638" s="101">
        <v>41</v>
      </c>
      <c r="AA638" s="101">
        <v>317</v>
      </c>
      <c r="AB638" s="101">
        <v>3162</v>
      </c>
      <c r="AC638" s="101">
        <v>988757</v>
      </c>
      <c r="AD638" s="101">
        <v>11</v>
      </c>
      <c r="AE638" s="101">
        <v>346</v>
      </c>
      <c r="AF638" s="101">
        <v>2900</v>
      </c>
      <c r="AG638" s="101">
        <v>1020816</v>
      </c>
      <c r="AH638" s="101">
        <v>3</v>
      </c>
      <c r="AI638" s="101">
        <v>366</v>
      </c>
      <c r="AJ638" s="101">
        <v>3127</v>
      </c>
      <c r="AK638" s="101">
        <v>1144900</v>
      </c>
      <c r="AL638" s="101">
        <v>6</v>
      </c>
      <c r="AM638" s="101">
        <v>576</v>
      </c>
      <c r="AN638" s="101">
        <v>2840</v>
      </c>
      <c r="AO638" s="101">
        <v>1633266</v>
      </c>
    </row>
    <row r="639" spans="1:45" ht="15" x14ac:dyDescent="0.2">
      <c r="A639" s="79">
        <v>41856</v>
      </c>
      <c r="B639">
        <v>33</v>
      </c>
      <c r="C639">
        <v>112</v>
      </c>
      <c r="D639">
        <v>3050</v>
      </c>
      <c r="E639">
        <v>341344</v>
      </c>
      <c r="F639">
        <v>10</v>
      </c>
      <c r="G639">
        <v>135</v>
      </c>
      <c r="H639">
        <v>3383</v>
      </c>
      <c r="I639">
        <v>456833</v>
      </c>
      <c r="J639">
        <v>44</v>
      </c>
      <c r="K639">
        <v>168</v>
      </c>
      <c r="L639">
        <v>3141</v>
      </c>
      <c r="M639">
        <v>526710</v>
      </c>
      <c r="N639">
        <v>42</v>
      </c>
      <c r="O639">
        <v>195</v>
      </c>
      <c r="P639">
        <v>2918</v>
      </c>
      <c r="Q639">
        <v>567498</v>
      </c>
      <c r="R639">
        <v>1</v>
      </c>
      <c r="S639">
        <v>221</v>
      </c>
      <c r="T639">
        <v>2850</v>
      </c>
      <c r="U639">
        <v>629850</v>
      </c>
      <c r="V639">
        <v>2</v>
      </c>
      <c r="W639">
        <v>260</v>
      </c>
      <c r="X639">
        <v>2940</v>
      </c>
      <c r="Y639">
        <v>764400</v>
      </c>
      <c r="Z639">
        <v>2</v>
      </c>
      <c r="AA639">
        <v>337</v>
      </c>
      <c r="AB639">
        <v>2800</v>
      </c>
      <c r="AC639">
        <v>942700</v>
      </c>
      <c r="AH639">
        <v>10</v>
      </c>
      <c r="AI639">
        <v>296</v>
      </c>
      <c r="AJ639">
        <v>2700</v>
      </c>
      <c r="AK639">
        <v>799200</v>
      </c>
      <c r="AP639">
        <v>11</v>
      </c>
      <c r="AQ639">
        <v>572</v>
      </c>
      <c r="AR639">
        <v>2696</v>
      </c>
      <c r="AS639">
        <v>1536698</v>
      </c>
    </row>
    <row r="640" spans="1:45" ht="15" x14ac:dyDescent="0.2">
      <c r="A640" s="79">
        <v>41862</v>
      </c>
      <c r="B640">
        <v>24</v>
      </c>
      <c r="C640">
        <v>112</v>
      </c>
      <c r="D640">
        <v>3335</v>
      </c>
      <c r="E640">
        <v>391208</v>
      </c>
      <c r="F640">
        <v>2</v>
      </c>
      <c r="G640">
        <v>134</v>
      </c>
      <c r="H640">
        <v>3360</v>
      </c>
      <c r="I640">
        <v>451880</v>
      </c>
      <c r="J640">
        <v>42</v>
      </c>
      <c r="K640">
        <v>167</v>
      </c>
      <c r="L640">
        <v>3287</v>
      </c>
      <c r="M640">
        <v>545454</v>
      </c>
      <c r="N640">
        <v>118</v>
      </c>
      <c r="O640">
        <v>201</v>
      </c>
      <c r="P640">
        <v>3149</v>
      </c>
      <c r="Q640">
        <v>646273</v>
      </c>
      <c r="R640">
        <v>142</v>
      </c>
      <c r="S640">
        <v>231</v>
      </c>
      <c r="T640">
        <v>3179</v>
      </c>
      <c r="U640">
        <v>750050</v>
      </c>
      <c r="V640">
        <v>115</v>
      </c>
      <c r="W640">
        <v>267</v>
      </c>
      <c r="X640">
        <v>3181</v>
      </c>
      <c r="Y640">
        <v>858342</v>
      </c>
      <c r="Z640">
        <v>13</v>
      </c>
      <c r="AA640">
        <v>299</v>
      </c>
      <c r="AB640">
        <v>3103</v>
      </c>
      <c r="AC640">
        <v>927234</v>
      </c>
      <c r="AD640">
        <v>2</v>
      </c>
      <c r="AE640">
        <v>354</v>
      </c>
      <c r="AF640">
        <v>3000</v>
      </c>
      <c r="AG640">
        <v>1061270</v>
      </c>
      <c r="AH640">
        <v>3</v>
      </c>
      <c r="AI640">
        <v>395</v>
      </c>
      <c r="AJ640">
        <v>3180</v>
      </c>
      <c r="AK640">
        <v>1257160</v>
      </c>
      <c r="AL640">
        <v>17</v>
      </c>
      <c r="AM640">
        <v>433</v>
      </c>
      <c r="AN640">
        <v>3177</v>
      </c>
      <c r="AO640">
        <v>1376069</v>
      </c>
      <c r="AP640">
        <v>6</v>
      </c>
      <c r="AQ640">
        <v>561</v>
      </c>
      <c r="AR640">
        <v>2905</v>
      </c>
      <c r="AS640">
        <v>1621090</v>
      </c>
    </row>
    <row r="641" spans="1:45" ht="15" x14ac:dyDescent="0.2">
      <c r="A641" s="79">
        <v>41863</v>
      </c>
      <c r="B641">
        <v>6</v>
      </c>
      <c r="C641">
        <v>112</v>
      </c>
      <c r="D641">
        <v>3295</v>
      </c>
      <c r="E641">
        <v>367170</v>
      </c>
      <c r="F641">
        <v>17</v>
      </c>
      <c r="G641">
        <v>142</v>
      </c>
      <c r="H641">
        <v>3260</v>
      </c>
      <c r="I641">
        <v>461180</v>
      </c>
      <c r="J641">
        <v>32</v>
      </c>
      <c r="K641">
        <v>159</v>
      </c>
      <c r="L641">
        <v>3367</v>
      </c>
      <c r="M641">
        <v>536385</v>
      </c>
      <c r="N641">
        <v>15</v>
      </c>
      <c r="O641">
        <v>202</v>
      </c>
      <c r="P641">
        <v>3330</v>
      </c>
      <c r="Q641">
        <v>672720</v>
      </c>
      <c r="R641" s="1"/>
      <c r="S641" s="1"/>
      <c r="T641" s="1"/>
      <c r="U641" s="1"/>
      <c r="V641">
        <v>1</v>
      </c>
      <c r="W641">
        <v>274</v>
      </c>
      <c r="X641">
        <v>3050</v>
      </c>
      <c r="Y641">
        <v>835700</v>
      </c>
      <c r="Z641">
        <v>1</v>
      </c>
      <c r="AA641">
        <v>330</v>
      </c>
      <c r="AB641">
        <v>2550</v>
      </c>
      <c r="AC641">
        <v>841500</v>
      </c>
      <c r="AD641">
        <v>9</v>
      </c>
      <c r="AE641">
        <v>298</v>
      </c>
      <c r="AF641">
        <v>2987</v>
      </c>
      <c r="AG641">
        <v>890373</v>
      </c>
    </row>
    <row r="642" spans="1:45" ht="15" x14ac:dyDescent="0.2">
      <c r="A642" s="79">
        <v>41869</v>
      </c>
      <c r="B642">
        <v>45</v>
      </c>
      <c r="C642">
        <v>177</v>
      </c>
      <c r="D642">
        <v>3190</v>
      </c>
      <c r="E642">
        <v>552493</v>
      </c>
      <c r="F642">
        <v>7</v>
      </c>
      <c r="G642">
        <v>143</v>
      </c>
      <c r="H642">
        <v>3457</v>
      </c>
      <c r="I642">
        <v>498793</v>
      </c>
      <c r="J642">
        <v>32</v>
      </c>
      <c r="K642">
        <v>159</v>
      </c>
      <c r="L642">
        <v>3398</v>
      </c>
      <c r="M642">
        <v>532998</v>
      </c>
      <c r="N642">
        <v>59</v>
      </c>
      <c r="O642">
        <v>207</v>
      </c>
      <c r="P642">
        <v>3202</v>
      </c>
      <c r="Q642">
        <v>667218</v>
      </c>
      <c r="R642">
        <v>62</v>
      </c>
      <c r="S642">
        <v>241</v>
      </c>
      <c r="T642">
        <v>3065</v>
      </c>
      <c r="U642">
        <v>754385</v>
      </c>
      <c r="V642">
        <v>42</v>
      </c>
      <c r="W642">
        <v>257</v>
      </c>
      <c r="X642">
        <v>3026</v>
      </c>
      <c r="Y642">
        <v>798641</v>
      </c>
      <c r="Z642">
        <v>15</v>
      </c>
      <c r="AA642">
        <v>293</v>
      </c>
      <c r="AB642">
        <v>3190</v>
      </c>
      <c r="AC642">
        <v>932104</v>
      </c>
      <c r="AD642">
        <v>17</v>
      </c>
      <c r="AE642">
        <v>333</v>
      </c>
      <c r="AF642">
        <v>2977</v>
      </c>
      <c r="AG642">
        <v>1020678</v>
      </c>
      <c r="AH642">
        <v>1</v>
      </c>
      <c r="AI642">
        <v>393</v>
      </c>
      <c r="AJ642">
        <v>2840</v>
      </c>
      <c r="AK642">
        <v>1116120</v>
      </c>
      <c r="AL642">
        <v>20</v>
      </c>
      <c r="AM642">
        <v>428</v>
      </c>
      <c r="AN642">
        <v>3012</v>
      </c>
      <c r="AO642">
        <v>1294229</v>
      </c>
      <c r="AP642">
        <v>10</v>
      </c>
      <c r="AQ642">
        <v>613</v>
      </c>
      <c r="AR642">
        <v>2823</v>
      </c>
      <c r="AS642">
        <v>1722863</v>
      </c>
    </row>
    <row r="643" spans="1:45" ht="15" x14ac:dyDescent="0.2">
      <c r="A643" s="79">
        <v>41870</v>
      </c>
      <c r="B643">
        <v>13</v>
      </c>
      <c r="C643">
        <v>116</v>
      </c>
      <c r="D643">
        <v>3300</v>
      </c>
      <c r="E643">
        <v>381767</v>
      </c>
      <c r="F643">
        <v>15</v>
      </c>
      <c r="G643">
        <v>142</v>
      </c>
      <c r="H643">
        <v>3300</v>
      </c>
      <c r="I643">
        <v>470000</v>
      </c>
      <c r="J643">
        <v>28</v>
      </c>
      <c r="K643">
        <v>160</v>
      </c>
      <c r="L643">
        <v>3306</v>
      </c>
      <c r="M643">
        <v>530068</v>
      </c>
      <c r="N643">
        <v>29</v>
      </c>
      <c r="O643">
        <v>195</v>
      </c>
      <c r="P643">
        <v>3324</v>
      </c>
      <c r="Q643">
        <v>646968</v>
      </c>
      <c r="R643">
        <v>15</v>
      </c>
      <c r="S643">
        <v>224</v>
      </c>
      <c r="T643">
        <v>3230</v>
      </c>
      <c r="U643">
        <v>725030</v>
      </c>
      <c r="V643">
        <v>2</v>
      </c>
      <c r="W643">
        <v>267</v>
      </c>
      <c r="X643">
        <v>2800</v>
      </c>
      <c r="Y643">
        <v>747600</v>
      </c>
      <c r="AL643">
        <v>1</v>
      </c>
      <c r="AM643">
        <v>429</v>
      </c>
      <c r="AN643">
        <v>2780</v>
      </c>
      <c r="AO643">
        <v>1192620</v>
      </c>
      <c r="AP643">
        <v>8</v>
      </c>
      <c r="AQ643">
        <v>540</v>
      </c>
      <c r="AR643">
        <v>2680</v>
      </c>
      <c r="AS643">
        <v>1457155</v>
      </c>
    </row>
    <row r="644" spans="1:45" ht="15" x14ac:dyDescent="0.2">
      <c r="A644" s="79">
        <v>41876</v>
      </c>
      <c r="B644">
        <v>19</v>
      </c>
      <c r="C644">
        <v>121</v>
      </c>
      <c r="D644">
        <v>3332</v>
      </c>
      <c r="E644">
        <v>403045</v>
      </c>
      <c r="F644">
        <v>17</v>
      </c>
      <c r="G644">
        <v>141</v>
      </c>
      <c r="H644">
        <v>3222</v>
      </c>
      <c r="I644">
        <v>448556</v>
      </c>
      <c r="J644">
        <v>67</v>
      </c>
      <c r="K644">
        <v>162</v>
      </c>
      <c r="L644">
        <v>3254</v>
      </c>
      <c r="M644">
        <v>536429</v>
      </c>
      <c r="N644">
        <v>73</v>
      </c>
      <c r="O644">
        <v>191</v>
      </c>
      <c r="P644">
        <v>3241</v>
      </c>
      <c r="Q644">
        <v>627867</v>
      </c>
      <c r="R644">
        <v>24</v>
      </c>
      <c r="S644">
        <v>240</v>
      </c>
      <c r="T644">
        <v>3139</v>
      </c>
      <c r="U644">
        <v>771675</v>
      </c>
      <c r="V644">
        <v>35</v>
      </c>
      <c r="W644">
        <v>261</v>
      </c>
      <c r="X644">
        <v>3076</v>
      </c>
      <c r="Y644">
        <v>802363</v>
      </c>
      <c r="Z644">
        <v>46</v>
      </c>
      <c r="AA644">
        <v>298</v>
      </c>
      <c r="AB644">
        <v>3040</v>
      </c>
      <c r="AC644">
        <v>889819</v>
      </c>
      <c r="AD644">
        <v>9</v>
      </c>
      <c r="AE644">
        <v>335</v>
      </c>
      <c r="AF644">
        <v>3030</v>
      </c>
      <c r="AG644">
        <v>995936</v>
      </c>
      <c r="AH644">
        <v>1</v>
      </c>
      <c r="AI644">
        <v>363</v>
      </c>
      <c r="AJ644">
        <v>3050</v>
      </c>
      <c r="AK644">
        <v>1107150</v>
      </c>
      <c r="AL644">
        <v>6</v>
      </c>
      <c r="AM644">
        <v>556</v>
      </c>
      <c r="AN644">
        <v>3047</v>
      </c>
      <c r="AO644">
        <v>1695227</v>
      </c>
    </row>
    <row r="645" spans="1:45" ht="15" x14ac:dyDescent="0.2">
      <c r="A645" s="82">
        <v>41877</v>
      </c>
      <c r="B645">
        <v>3</v>
      </c>
      <c r="C645">
        <v>110</v>
      </c>
      <c r="D645">
        <v>3150</v>
      </c>
      <c r="E645">
        <v>348400</v>
      </c>
      <c r="F645">
        <v>11</v>
      </c>
      <c r="G645">
        <v>144</v>
      </c>
      <c r="H645">
        <v>3415</v>
      </c>
      <c r="I645">
        <v>489805</v>
      </c>
      <c r="J645">
        <v>42</v>
      </c>
      <c r="K645">
        <v>161</v>
      </c>
      <c r="L645">
        <v>3363</v>
      </c>
      <c r="M645">
        <v>540838</v>
      </c>
      <c r="N645">
        <v>36</v>
      </c>
      <c r="O645">
        <v>198</v>
      </c>
      <c r="P645">
        <v>3317</v>
      </c>
      <c r="Q645">
        <v>656126</v>
      </c>
      <c r="R645">
        <v>2</v>
      </c>
      <c r="S645">
        <v>221</v>
      </c>
      <c r="T645">
        <v>3280</v>
      </c>
      <c r="U645">
        <v>724880</v>
      </c>
      <c r="V645">
        <v>46</v>
      </c>
      <c r="W645">
        <v>257</v>
      </c>
      <c r="X645">
        <v>3227</v>
      </c>
      <c r="Y645">
        <v>829293</v>
      </c>
      <c r="Z645">
        <v>4</v>
      </c>
      <c r="AA645">
        <v>300</v>
      </c>
      <c r="AB645">
        <v>3027</v>
      </c>
      <c r="AC645">
        <v>906573</v>
      </c>
    </row>
    <row r="646" spans="1:45" x14ac:dyDescent="0.2">
      <c r="A646" s="3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ht="15" x14ac:dyDescent="0.2">
      <c r="A647" s="79">
        <v>41883</v>
      </c>
      <c r="B647">
        <v>2</v>
      </c>
      <c r="C647">
        <v>114</v>
      </c>
      <c r="D647">
        <v>3460</v>
      </c>
      <c r="E647">
        <v>394440</v>
      </c>
      <c r="F647">
        <v>14</v>
      </c>
      <c r="G647">
        <v>138</v>
      </c>
      <c r="H647">
        <v>3083</v>
      </c>
      <c r="I647">
        <v>442675</v>
      </c>
      <c r="J647">
        <v>41</v>
      </c>
      <c r="K647">
        <v>160</v>
      </c>
      <c r="L647">
        <v>3141</v>
      </c>
      <c r="M647">
        <v>510475</v>
      </c>
      <c r="N647">
        <v>160</v>
      </c>
      <c r="O647">
        <v>202</v>
      </c>
      <c r="P647">
        <v>3209</v>
      </c>
      <c r="Q647">
        <v>649530</v>
      </c>
      <c r="R647">
        <v>11</v>
      </c>
      <c r="S647">
        <v>236</v>
      </c>
      <c r="T647">
        <v>2667</v>
      </c>
      <c r="U647">
        <v>712741</v>
      </c>
      <c r="V647">
        <v>33</v>
      </c>
      <c r="W647">
        <v>265</v>
      </c>
      <c r="X647">
        <v>3041</v>
      </c>
      <c r="Y647">
        <v>814958</v>
      </c>
      <c r="Z647">
        <v>20</v>
      </c>
      <c r="AA647">
        <v>308</v>
      </c>
      <c r="AB647">
        <v>2770</v>
      </c>
      <c r="AC647">
        <v>871044</v>
      </c>
      <c r="AD647">
        <v>5</v>
      </c>
      <c r="AE647">
        <v>337</v>
      </c>
      <c r="AF647">
        <v>2792</v>
      </c>
      <c r="AG647">
        <v>923804</v>
      </c>
      <c r="AH647">
        <v>3</v>
      </c>
      <c r="AI647">
        <v>391</v>
      </c>
      <c r="AJ647">
        <v>3000</v>
      </c>
      <c r="AK647">
        <v>1174000</v>
      </c>
      <c r="AP647">
        <v>8</v>
      </c>
      <c r="AQ647">
        <v>543</v>
      </c>
      <c r="AR647">
        <v>2654</v>
      </c>
      <c r="AS647">
        <v>1431604</v>
      </c>
    </row>
    <row r="648" spans="1:45" ht="15" x14ac:dyDescent="0.2">
      <c r="A648" s="79">
        <v>41890</v>
      </c>
      <c r="B648">
        <v>12</v>
      </c>
      <c r="C648">
        <v>113</v>
      </c>
      <c r="D648">
        <v>3188</v>
      </c>
      <c r="E648">
        <v>365416</v>
      </c>
      <c r="F648">
        <v>15</v>
      </c>
      <c r="G648">
        <v>140</v>
      </c>
      <c r="H648">
        <v>3343</v>
      </c>
      <c r="I648">
        <v>472025</v>
      </c>
      <c r="J648">
        <v>49</v>
      </c>
      <c r="K648">
        <v>168</v>
      </c>
      <c r="L648">
        <v>3309</v>
      </c>
      <c r="M648">
        <v>553306</v>
      </c>
      <c r="N648">
        <v>160</v>
      </c>
      <c r="O648">
        <v>199</v>
      </c>
      <c r="P648">
        <v>3236</v>
      </c>
      <c r="Q648">
        <v>657346</v>
      </c>
      <c r="R648">
        <v>41</v>
      </c>
      <c r="S648">
        <v>233</v>
      </c>
      <c r="T648">
        <v>3230</v>
      </c>
      <c r="U648">
        <v>754950</v>
      </c>
      <c r="V648">
        <v>40</v>
      </c>
      <c r="W648">
        <v>256</v>
      </c>
      <c r="X648">
        <v>3053</v>
      </c>
      <c r="Y648">
        <v>798252</v>
      </c>
      <c r="Z648">
        <v>33</v>
      </c>
      <c r="AA648">
        <v>308</v>
      </c>
      <c r="AB648">
        <v>2912</v>
      </c>
      <c r="AC648">
        <v>920020</v>
      </c>
      <c r="AD648">
        <v>1</v>
      </c>
      <c r="AE648">
        <v>344</v>
      </c>
      <c r="AF648">
        <v>3000</v>
      </c>
      <c r="AG648">
        <v>1032000</v>
      </c>
      <c r="AH648">
        <v>8</v>
      </c>
      <c r="AI648">
        <v>376</v>
      </c>
      <c r="AJ648">
        <v>2957</v>
      </c>
      <c r="AK648">
        <v>1110694</v>
      </c>
      <c r="AP648">
        <v>9</v>
      </c>
      <c r="AQ648">
        <v>606</v>
      </c>
      <c r="AR648">
        <v>2823</v>
      </c>
      <c r="AS648">
        <v>1686961</v>
      </c>
    </row>
    <row r="649" spans="1:45" ht="15" x14ac:dyDescent="0.2">
      <c r="A649" s="79">
        <v>41897</v>
      </c>
      <c r="B649">
        <v>3</v>
      </c>
      <c r="C649">
        <v>127</v>
      </c>
      <c r="D649">
        <v>3540</v>
      </c>
      <c r="E649">
        <v>450760</v>
      </c>
      <c r="F649">
        <v>11</v>
      </c>
      <c r="G649">
        <v>143</v>
      </c>
      <c r="H649">
        <v>3528</v>
      </c>
      <c r="I649">
        <v>489258</v>
      </c>
      <c r="J649">
        <v>74</v>
      </c>
      <c r="K649">
        <v>169</v>
      </c>
      <c r="L649">
        <v>3251</v>
      </c>
      <c r="M649">
        <v>574321</v>
      </c>
      <c r="N649">
        <v>79</v>
      </c>
      <c r="O649">
        <v>202</v>
      </c>
      <c r="P649">
        <v>3208</v>
      </c>
      <c r="Q649">
        <v>649219</v>
      </c>
      <c r="R649">
        <v>91</v>
      </c>
      <c r="S649">
        <v>233</v>
      </c>
      <c r="T649">
        <v>3237</v>
      </c>
      <c r="U649">
        <v>771761</v>
      </c>
      <c r="V649">
        <v>113</v>
      </c>
      <c r="W649">
        <v>265</v>
      </c>
      <c r="X649">
        <v>3201</v>
      </c>
      <c r="Y649">
        <v>836025</v>
      </c>
      <c r="Z649">
        <v>134</v>
      </c>
      <c r="AA649">
        <v>288</v>
      </c>
      <c r="AB649">
        <v>3178</v>
      </c>
      <c r="AC649">
        <v>898972</v>
      </c>
      <c r="AD649">
        <v>7</v>
      </c>
      <c r="AE649">
        <v>333</v>
      </c>
      <c r="AF649">
        <v>3583</v>
      </c>
      <c r="AG649">
        <v>1111064</v>
      </c>
      <c r="AP649">
        <v>6</v>
      </c>
      <c r="AQ649">
        <v>493</v>
      </c>
      <c r="AR649">
        <v>2942</v>
      </c>
      <c r="AS649">
        <v>1443103</v>
      </c>
    </row>
    <row r="650" spans="1:45" ht="15" x14ac:dyDescent="0.2">
      <c r="A650" s="102">
        <v>41904</v>
      </c>
      <c r="B650">
        <v>13</v>
      </c>
      <c r="C650">
        <v>117</v>
      </c>
      <c r="D650">
        <v>3335</v>
      </c>
      <c r="E650">
        <v>398545</v>
      </c>
      <c r="F650">
        <v>12</v>
      </c>
      <c r="G650">
        <v>142</v>
      </c>
      <c r="H650">
        <v>3325</v>
      </c>
      <c r="I650">
        <v>465307</v>
      </c>
      <c r="J650">
        <v>48</v>
      </c>
      <c r="K650">
        <v>167</v>
      </c>
      <c r="L650">
        <v>3417</v>
      </c>
      <c r="M650">
        <v>574957</v>
      </c>
      <c r="N650">
        <v>58</v>
      </c>
      <c r="O650">
        <v>201</v>
      </c>
      <c r="P650">
        <v>3316</v>
      </c>
      <c r="Q650">
        <v>676060</v>
      </c>
      <c r="R650">
        <v>96</v>
      </c>
      <c r="S650">
        <v>237</v>
      </c>
      <c r="T650">
        <v>3337</v>
      </c>
      <c r="U650">
        <v>805436</v>
      </c>
      <c r="V650">
        <v>7</v>
      </c>
      <c r="W650">
        <v>256</v>
      </c>
      <c r="X650">
        <v>2877</v>
      </c>
      <c r="Y650">
        <v>757697</v>
      </c>
      <c r="Z650">
        <v>42</v>
      </c>
      <c r="AA650">
        <v>314</v>
      </c>
      <c r="AB650">
        <v>3400</v>
      </c>
      <c r="AC650">
        <v>1007792</v>
      </c>
      <c r="AD650">
        <v>11</v>
      </c>
      <c r="AE650">
        <v>329</v>
      </c>
      <c r="AF650">
        <v>3147</v>
      </c>
      <c r="AG650">
        <v>1019615</v>
      </c>
      <c r="AH650">
        <v>5</v>
      </c>
      <c r="AI650">
        <v>382</v>
      </c>
      <c r="AJ650">
        <v>3088</v>
      </c>
      <c r="AK650">
        <v>1177664</v>
      </c>
      <c r="AL650">
        <v>17</v>
      </c>
      <c r="AM650">
        <v>415</v>
      </c>
      <c r="AN650">
        <v>2994</v>
      </c>
      <c r="AO650">
        <v>1234002</v>
      </c>
      <c r="AP650">
        <v>12</v>
      </c>
      <c r="AQ650">
        <v>612</v>
      </c>
      <c r="AR650">
        <v>2876</v>
      </c>
      <c r="AS650">
        <v>1759771</v>
      </c>
    </row>
    <row r="651" spans="1:45" ht="15" x14ac:dyDescent="0.2">
      <c r="A651" s="103">
        <v>41911</v>
      </c>
      <c r="B651">
        <v>3</v>
      </c>
      <c r="C651">
        <v>118</v>
      </c>
      <c r="D651">
        <v>3590</v>
      </c>
      <c r="E651">
        <v>427040</v>
      </c>
      <c r="F651">
        <v>45</v>
      </c>
      <c r="G651">
        <v>141</v>
      </c>
      <c r="H651">
        <v>3361</v>
      </c>
      <c r="I651">
        <v>475315</v>
      </c>
      <c r="J651">
        <v>49</v>
      </c>
      <c r="K651">
        <v>161</v>
      </c>
      <c r="L651">
        <v>3398</v>
      </c>
      <c r="M651">
        <v>549180</v>
      </c>
      <c r="N651">
        <v>60</v>
      </c>
      <c r="O651">
        <v>206</v>
      </c>
      <c r="P651">
        <v>3221</v>
      </c>
      <c r="Q651">
        <v>677660</v>
      </c>
      <c r="R651">
        <v>54</v>
      </c>
      <c r="S651">
        <v>235</v>
      </c>
      <c r="T651">
        <v>3202</v>
      </c>
      <c r="U651">
        <v>782493</v>
      </c>
      <c r="V651">
        <v>87</v>
      </c>
      <c r="W651">
        <v>264</v>
      </c>
      <c r="X651">
        <v>3096</v>
      </c>
      <c r="Y651">
        <v>831988</v>
      </c>
      <c r="Z651">
        <v>46</v>
      </c>
      <c r="AA651">
        <v>300</v>
      </c>
      <c r="AB651">
        <v>3126</v>
      </c>
      <c r="AC651">
        <v>944777</v>
      </c>
      <c r="AD651">
        <v>13</v>
      </c>
      <c r="AE651">
        <v>336</v>
      </c>
      <c r="AF651">
        <v>3091</v>
      </c>
      <c r="AG651">
        <v>1047449</v>
      </c>
      <c r="AH651">
        <v>6</v>
      </c>
      <c r="AI651">
        <v>380</v>
      </c>
      <c r="AJ651">
        <v>2917</v>
      </c>
      <c r="AK651">
        <v>1108595</v>
      </c>
      <c r="AL651">
        <v>1</v>
      </c>
      <c r="AM651">
        <v>427</v>
      </c>
      <c r="AN651">
        <v>2900</v>
      </c>
      <c r="AO651">
        <v>1238300</v>
      </c>
      <c r="AP651">
        <v>8</v>
      </c>
      <c r="AQ651">
        <v>545</v>
      </c>
      <c r="AR651">
        <v>2928</v>
      </c>
      <c r="AS651">
        <v>1601318</v>
      </c>
    </row>
    <row r="652" spans="1:45" ht="15" x14ac:dyDescent="0.2">
      <c r="A652" s="79">
        <v>41884</v>
      </c>
      <c r="B652">
        <v>25</v>
      </c>
      <c r="C652">
        <v>113</v>
      </c>
      <c r="D652">
        <v>3471</v>
      </c>
      <c r="E652">
        <v>398764</v>
      </c>
      <c r="F652">
        <v>9</v>
      </c>
      <c r="G652">
        <v>137</v>
      </c>
      <c r="H652">
        <v>3367</v>
      </c>
      <c r="I652">
        <v>462583</v>
      </c>
      <c r="J652">
        <v>61</v>
      </c>
      <c r="K652">
        <v>166</v>
      </c>
      <c r="L652">
        <v>3351</v>
      </c>
      <c r="M652">
        <v>553991</v>
      </c>
      <c r="N652">
        <v>137</v>
      </c>
      <c r="O652">
        <v>194</v>
      </c>
      <c r="P652">
        <v>3347</v>
      </c>
      <c r="Q652">
        <v>647400</v>
      </c>
      <c r="R652">
        <v>25</v>
      </c>
      <c r="S652">
        <v>225</v>
      </c>
      <c r="T652">
        <v>3300</v>
      </c>
      <c r="U652">
        <v>742507</v>
      </c>
      <c r="V652">
        <v>1</v>
      </c>
      <c r="W652">
        <v>270</v>
      </c>
      <c r="X652">
        <v>2960</v>
      </c>
      <c r="Y652">
        <v>799200</v>
      </c>
      <c r="Z652">
        <v>3</v>
      </c>
      <c r="AA652">
        <v>302</v>
      </c>
      <c r="AB652">
        <v>2910</v>
      </c>
      <c r="AC652">
        <v>879060</v>
      </c>
      <c r="AD652">
        <v>3</v>
      </c>
      <c r="AE652">
        <v>344</v>
      </c>
      <c r="AF652">
        <v>2850</v>
      </c>
      <c r="AG652">
        <v>982000</v>
      </c>
    </row>
    <row r="653" spans="1:45" ht="15" x14ac:dyDescent="0.2">
      <c r="A653" s="79">
        <v>41891</v>
      </c>
      <c r="B653">
        <v>8</v>
      </c>
      <c r="C653">
        <v>122</v>
      </c>
      <c r="D653">
        <v>3775</v>
      </c>
      <c r="E653">
        <v>461625</v>
      </c>
      <c r="F653">
        <v>4</v>
      </c>
      <c r="G653">
        <v>141</v>
      </c>
      <c r="H653">
        <v>3480</v>
      </c>
      <c r="I653">
        <v>490680</v>
      </c>
      <c r="J653">
        <v>56</v>
      </c>
      <c r="K653">
        <v>166</v>
      </c>
      <c r="L653">
        <v>3505</v>
      </c>
      <c r="M653">
        <v>581938</v>
      </c>
      <c r="N653">
        <v>19</v>
      </c>
      <c r="O653">
        <v>186</v>
      </c>
      <c r="P653">
        <v>3432</v>
      </c>
      <c r="Q653">
        <v>636415</v>
      </c>
      <c r="R653">
        <v>1</v>
      </c>
      <c r="S653">
        <v>243</v>
      </c>
      <c r="T653">
        <v>3080</v>
      </c>
      <c r="U653">
        <v>748440</v>
      </c>
      <c r="V653">
        <v>1</v>
      </c>
      <c r="W653">
        <v>266</v>
      </c>
      <c r="X653">
        <v>3040</v>
      </c>
      <c r="Y653">
        <v>808640</v>
      </c>
      <c r="AD653">
        <v>2</v>
      </c>
      <c r="AE653">
        <v>333</v>
      </c>
      <c r="AF653">
        <v>2860</v>
      </c>
      <c r="AG653">
        <v>952380</v>
      </c>
      <c r="AH653">
        <v>1</v>
      </c>
      <c r="AI653">
        <v>364</v>
      </c>
      <c r="AJ653">
        <v>2800</v>
      </c>
      <c r="AK653">
        <v>1019200</v>
      </c>
    </row>
    <row r="654" spans="1:45" ht="15" x14ac:dyDescent="0.2">
      <c r="A654" s="79">
        <v>41898</v>
      </c>
      <c r="B654">
        <v>6</v>
      </c>
      <c r="C654">
        <v>110</v>
      </c>
      <c r="D654">
        <v>3733</v>
      </c>
      <c r="E654">
        <v>409533</v>
      </c>
      <c r="F654">
        <v>13</v>
      </c>
      <c r="G654">
        <v>144</v>
      </c>
      <c r="H654">
        <v>3567</v>
      </c>
      <c r="I654">
        <v>513683</v>
      </c>
      <c r="J654">
        <v>25</v>
      </c>
      <c r="K654">
        <v>166</v>
      </c>
      <c r="L654">
        <v>3374</v>
      </c>
      <c r="M654">
        <v>558746</v>
      </c>
      <c r="N654">
        <v>42</v>
      </c>
      <c r="O654">
        <v>200</v>
      </c>
      <c r="P654">
        <v>3350</v>
      </c>
      <c r="Q654">
        <v>670148</v>
      </c>
      <c r="R654">
        <v>24</v>
      </c>
      <c r="S654">
        <v>230</v>
      </c>
      <c r="T654">
        <v>3400</v>
      </c>
      <c r="U654">
        <v>782000</v>
      </c>
      <c r="V654">
        <v>3</v>
      </c>
      <c r="W654">
        <v>262</v>
      </c>
      <c r="X654">
        <v>3100</v>
      </c>
      <c r="Y654">
        <v>812200</v>
      </c>
    </row>
    <row r="655" spans="1:45" ht="15" x14ac:dyDescent="0.2">
      <c r="A655" s="79">
        <v>41905</v>
      </c>
      <c r="B655">
        <v>3</v>
      </c>
      <c r="C655">
        <v>122</v>
      </c>
      <c r="D655">
        <v>3550</v>
      </c>
      <c r="E655">
        <v>433100</v>
      </c>
      <c r="F655">
        <v>12</v>
      </c>
      <c r="G655">
        <v>143</v>
      </c>
      <c r="H655">
        <v>3500</v>
      </c>
      <c r="I655">
        <v>499212</v>
      </c>
      <c r="J655">
        <v>26</v>
      </c>
      <c r="K655">
        <v>167</v>
      </c>
      <c r="L655">
        <v>3490</v>
      </c>
      <c r="M655">
        <v>583960</v>
      </c>
      <c r="N655">
        <v>32</v>
      </c>
      <c r="O655">
        <v>199</v>
      </c>
      <c r="P655">
        <v>3422</v>
      </c>
      <c r="Q655">
        <v>678421</v>
      </c>
      <c r="R655">
        <v>5</v>
      </c>
      <c r="S655">
        <v>233</v>
      </c>
      <c r="T655">
        <v>3185</v>
      </c>
      <c r="U655">
        <v>741865</v>
      </c>
      <c r="V655">
        <v>2</v>
      </c>
      <c r="W655">
        <v>262</v>
      </c>
      <c r="X655">
        <v>3130</v>
      </c>
      <c r="Y655">
        <v>819700</v>
      </c>
      <c r="Z655">
        <v>1</v>
      </c>
      <c r="AA655">
        <v>305</v>
      </c>
      <c r="AB655">
        <v>2780</v>
      </c>
      <c r="AC655">
        <v>847900</v>
      </c>
      <c r="AD655">
        <v>2</v>
      </c>
      <c r="AE655">
        <v>330</v>
      </c>
      <c r="AF655">
        <v>2800</v>
      </c>
      <c r="AG655">
        <v>924000</v>
      </c>
      <c r="AH655">
        <v>1</v>
      </c>
      <c r="AI655">
        <v>387</v>
      </c>
      <c r="AJ655">
        <v>2800</v>
      </c>
      <c r="AK655">
        <v>1083600</v>
      </c>
    </row>
    <row r="656" spans="1:45" ht="15" x14ac:dyDescent="0.2">
      <c r="A656" s="82">
        <v>41912</v>
      </c>
      <c r="B656" s="1">
        <v>27</v>
      </c>
      <c r="C656" s="1">
        <v>117</v>
      </c>
      <c r="D656" s="1">
        <v>3800</v>
      </c>
      <c r="E656" s="4">
        <v>445017</v>
      </c>
      <c r="F656" s="4">
        <v>19</v>
      </c>
      <c r="G656" s="4">
        <v>139</v>
      </c>
      <c r="H656" s="4">
        <v>3530</v>
      </c>
      <c r="I656" s="4">
        <v>492640</v>
      </c>
      <c r="J656" s="4">
        <v>54</v>
      </c>
      <c r="K656" s="4">
        <v>165</v>
      </c>
      <c r="L656" s="4">
        <v>3581</v>
      </c>
      <c r="M656" s="4">
        <v>589773</v>
      </c>
      <c r="N656" s="4">
        <v>59</v>
      </c>
      <c r="O656" s="4">
        <v>196</v>
      </c>
      <c r="P656" s="4">
        <v>3457</v>
      </c>
      <c r="Q656" s="4">
        <v>677457</v>
      </c>
      <c r="R656" s="4">
        <v>24</v>
      </c>
      <c r="S656" s="4">
        <v>231</v>
      </c>
      <c r="T656" s="4">
        <v>3260</v>
      </c>
      <c r="U656" s="4">
        <v>753155</v>
      </c>
      <c r="V656" s="4">
        <v>2</v>
      </c>
      <c r="W656" s="4">
        <v>276</v>
      </c>
      <c r="X656" s="4">
        <v>3060</v>
      </c>
      <c r="Y656" s="4">
        <v>842960</v>
      </c>
      <c r="Z656" s="4">
        <v>1</v>
      </c>
      <c r="AA656" s="4">
        <v>295</v>
      </c>
      <c r="AB656" s="4">
        <v>2880</v>
      </c>
      <c r="AC656" s="4">
        <v>849600</v>
      </c>
      <c r="AD656" s="4">
        <v>4</v>
      </c>
      <c r="AE656" s="4">
        <v>330</v>
      </c>
      <c r="AF656" s="4">
        <v>2900</v>
      </c>
      <c r="AG656" s="4">
        <v>955005</v>
      </c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ht="15" x14ac:dyDescent="0.2">
      <c r="A657" s="82"/>
      <c r="B657" s="63"/>
      <c r="C657" s="63"/>
      <c r="D657" s="63"/>
      <c r="E657" s="6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4">
        <v>7</v>
      </c>
      <c r="W657" s="4">
        <v>269</v>
      </c>
      <c r="X657" s="4">
        <v>3145</v>
      </c>
      <c r="Y657" s="4">
        <v>845600</v>
      </c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ht="15" x14ac:dyDescent="0.2">
      <c r="A658" s="8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ht="15" x14ac:dyDescent="0.2">
      <c r="A659" s="80">
        <v>41919</v>
      </c>
      <c r="B659" s="65">
        <v>5</v>
      </c>
      <c r="C659" s="65">
        <v>114</v>
      </c>
      <c r="D659" s="65">
        <v>3833</v>
      </c>
      <c r="E659" s="65">
        <v>436067</v>
      </c>
      <c r="F659" s="65">
        <v>57</v>
      </c>
      <c r="G659" s="65">
        <v>143</v>
      </c>
      <c r="H659" s="65">
        <v>3614</v>
      </c>
      <c r="I659" s="65">
        <v>515821</v>
      </c>
      <c r="J659" s="65">
        <v>16</v>
      </c>
      <c r="K659" s="65">
        <v>161</v>
      </c>
      <c r="L659" s="65">
        <v>3450</v>
      </c>
      <c r="M659" s="65">
        <v>554729</v>
      </c>
      <c r="N659" s="65">
        <v>34</v>
      </c>
      <c r="O659" s="65">
        <v>192</v>
      </c>
      <c r="P659" s="65">
        <v>3518</v>
      </c>
      <c r="Q659" s="65">
        <v>675657</v>
      </c>
      <c r="R659" s="65">
        <v>23</v>
      </c>
      <c r="S659" s="65">
        <v>240</v>
      </c>
      <c r="T659" s="65">
        <v>3300</v>
      </c>
      <c r="U659" s="65">
        <v>790110</v>
      </c>
      <c r="V659" s="65">
        <v>1</v>
      </c>
      <c r="W659" s="65">
        <v>259</v>
      </c>
      <c r="X659" s="65">
        <v>3300</v>
      </c>
      <c r="Y659" s="65">
        <v>854700</v>
      </c>
      <c r="Z659" s="65"/>
      <c r="AA659" s="65"/>
      <c r="AB659" s="65"/>
      <c r="AC659" s="65"/>
      <c r="AD659" s="65">
        <v>4</v>
      </c>
      <c r="AE659" s="65">
        <v>338</v>
      </c>
      <c r="AF659" s="65">
        <v>3233</v>
      </c>
      <c r="AG659" s="65">
        <v>1093040</v>
      </c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</row>
    <row r="660" spans="1:45" ht="15" x14ac:dyDescent="0.2">
      <c r="A660" s="80">
        <v>41926</v>
      </c>
      <c r="B660" s="65">
        <v>36</v>
      </c>
      <c r="C660" s="65">
        <v>117</v>
      </c>
      <c r="D660" s="65">
        <v>3728</v>
      </c>
      <c r="E660" s="65">
        <v>435328</v>
      </c>
      <c r="F660" s="65">
        <v>21</v>
      </c>
      <c r="G660" s="65">
        <v>138</v>
      </c>
      <c r="H660" s="65">
        <v>3779</v>
      </c>
      <c r="I660" s="65">
        <v>520886</v>
      </c>
      <c r="J660" s="65">
        <v>36</v>
      </c>
      <c r="K660" s="65">
        <v>169</v>
      </c>
      <c r="L660" s="65">
        <v>3514</v>
      </c>
      <c r="M660" s="65">
        <v>594721</v>
      </c>
      <c r="N660" s="65">
        <v>54</v>
      </c>
      <c r="O660" s="65">
        <v>208</v>
      </c>
      <c r="P660" s="65">
        <v>3385</v>
      </c>
      <c r="Q660" s="65">
        <v>702350</v>
      </c>
      <c r="R660" s="65">
        <v>5</v>
      </c>
      <c r="S660" s="65">
        <v>235</v>
      </c>
      <c r="T660" s="65">
        <v>3240</v>
      </c>
      <c r="U660" s="65">
        <v>761380</v>
      </c>
      <c r="V660" s="65">
        <v>12</v>
      </c>
      <c r="W660" s="65">
        <v>257</v>
      </c>
      <c r="X660" s="65">
        <v>3164</v>
      </c>
      <c r="Y660" s="65">
        <v>814488</v>
      </c>
      <c r="Z660" s="65"/>
      <c r="AA660" s="65"/>
      <c r="AB660" s="65"/>
      <c r="AC660" s="65"/>
      <c r="AD660" s="65">
        <v>6</v>
      </c>
      <c r="AE660" s="65">
        <v>330</v>
      </c>
      <c r="AF660" s="65">
        <v>3000</v>
      </c>
      <c r="AG660" s="65">
        <v>990640</v>
      </c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</row>
    <row r="661" spans="1:45" ht="15" x14ac:dyDescent="0.2">
      <c r="A661" s="80">
        <v>41933</v>
      </c>
      <c r="B661" s="65">
        <v>21</v>
      </c>
      <c r="C661" s="65">
        <v>119</v>
      </c>
      <c r="D661" s="65">
        <v>3660</v>
      </c>
      <c r="E661" s="65">
        <v>435280</v>
      </c>
      <c r="F661" s="65">
        <v>24</v>
      </c>
      <c r="G661" s="65">
        <v>140</v>
      </c>
      <c r="H661" s="65">
        <v>3290</v>
      </c>
      <c r="I661" s="65">
        <v>459070</v>
      </c>
      <c r="J661" s="65">
        <v>5</v>
      </c>
      <c r="K661" s="65">
        <v>158</v>
      </c>
      <c r="L661" s="65">
        <v>3700</v>
      </c>
      <c r="M661" s="65">
        <v>585000</v>
      </c>
      <c r="N661" s="65">
        <v>100</v>
      </c>
      <c r="O661" s="65">
        <v>194</v>
      </c>
      <c r="P661" s="65">
        <v>3523</v>
      </c>
      <c r="Q661" s="65">
        <v>684531</v>
      </c>
      <c r="R661" s="65">
        <v>5</v>
      </c>
      <c r="S661" s="65">
        <v>224</v>
      </c>
      <c r="T661" s="65">
        <v>3433</v>
      </c>
      <c r="U661" s="65">
        <v>770087</v>
      </c>
      <c r="V661" s="65">
        <v>1</v>
      </c>
      <c r="W661" s="65">
        <v>251</v>
      </c>
      <c r="X661" s="65">
        <v>3050</v>
      </c>
      <c r="Y661" s="65">
        <v>765550</v>
      </c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</row>
    <row r="662" spans="1:45" ht="15" x14ac:dyDescent="0.2">
      <c r="A662" s="80">
        <v>41918</v>
      </c>
      <c r="B662" s="104">
        <v>47</v>
      </c>
      <c r="C662" s="65">
        <v>132</v>
      </c>
      <c r="D662" s="65">
        <v>3649</v>
      </c>
      <c r="E662" s="65">
        <v>492934</v>
      </c>
      <c r="F662" s="65">
        <v>37</v>
      </c>
      <c r="G662" s="65">
        <v>143</v>
      </c>
      <c r="H662" s="65">
        <v>3460</v>
      </c>
      <c r="I662" s="65">
        <v>500970</v>
      </c>
      <c r="J662" s="65">
        <v>73</v>
      </c>
      <c r="K662" s="65">
        <v>168</v>
      </c>
      <c r="L662" s="65">
        <v>3501</v>
      </c>
      <c r="M662" s="65">
        <v>597414</v>
      </c>
      <c r="N662" s="65">
        <v>130</v>
      </c>
      <c r="O662" s="65">
        <v>201</v>
      </c>
      <c r="P662" s="65">
        <v>3394</v>
      </c>
      <c r="Q662" s="65">
        <v>698587</v>
      </c>
      <c r="R662" s="65">
        <v>28</v>
      </c>
      <c r="S662" s="65">
        <v>234</v>
      </c>
      <c r="T662" s="65">
        <v>3300</v>
      </c>
      <c r="U662" s="65">
        <v>773408</v>
      </c>
      <c r="V662" s="65">
        <v>14</v>
      </c>
      <c r="W662" s="65">
        <v>267</v>
      </c>
      <c r="X662" s="65">
        <v>3203</v>
      </c>
      <c r="Y662" s="65">
        <v>857389</v>
      </c>
      <c r="Z662" s="65">
        <v>1</v>
      </c>
      <c r="AA662" s="65">
        <v>283</v>
      </c>
      <c r="AB662" s="65">
        <v>3400</v>
      </c>
      <c r="AC662" s="65">
        <v>962200</v>
      </c>
      <c r="AD662" s="65">
        <v>1</v>
      </c>
      <c r="AE662" s="65">
        <v>356</v>
      </c>
      <c r="AF662" s="65">
        <v>2980</v>
      </c>
      <c r="AG662" s="65">
        <v>1060880</v>
      </c>
      <c r="AH662" s="65">
        <v>1</v>
      </c>
      <c r="AI662" s="65">
        <v>363</v>
      </c>
      <c r="AJ662" s="65">
        <v>3100</v>
      </c>
      <c r="AK662" s="65">
        <v>1125300</v>
      </c>
      <c r="AL662" s="65">
        <v>9</v>
      </c>
      <c r="AM662" s="65">
        <v>508</v>
      </c>
      <c r="AN662" s="65">
        <v>2996</v>
      </c>
      <c r="AO662" s="65">
        <v>1511004</v>
      </c>
      <c r="AP662" s="65"/>
      <c r="AQ662" s="65"/>
      <c r="AR662" s="65"/>
      <c r="AS662" s="65"/>
    </row>
    <row r="663" spans="1:45" ht="15" x14ac:dyDescent="0.2">
      <c r="A663" s="80">
        <v>41925</v>
      </c>
      <c r="B663" s="104">
        <v>15</v>
      </c>
      <c r="C663" s="65">
        <v>120</v>
      </c>
      <c r="D663" s="65">
        <v>3445</v>
      </c>
      <c r="E663" s="65">
        <v>416548</v>
      </c>
      <c r="F663" s="65">
        <v>57</v>
      </c>
      <c r="G663" s="65">
        <v>145</v>
      </c>
      <c r="H663" s="65">
        <v>3544</v>
      </c>
      <c r="I663" s="65">
        <v>518273</v>
      </c>
      <c r="J663" s="65">
        <v>64</v>
      </c>
      <c r="K663" s="65">
        <v>161</v>
      </c>
      <c r="L663" s="65">
        <v>3388</v>
      </c>
      <c r="M663" s="65">
        <v>548193</v>
      </c>
      <c r="N663" s="65">
        <v>120</v>
      </c>
      <c r="O663" s="65">
        <v>195</v>
      </c>
      <c r="P663" s="65">
        <v>3420</v>
      </c>
      <c r="Q663" s="65">
        <v>686897</v>
      </c>
      <c r="R663" s="65">
        <v>24</v>
      </c>
      <c r="S663" s="65">
        <v>236</v>
      </c>
      <c r="T663" s="65">
        <v>3317</v>
      </c>
      <c r="U663" s="65">
        <v>781811</v>
      </c>
      <c r="V663" s="65">
        <v>30</v>
      </c>
      <c r="W663" s="65">
        <v>266</v>
      </c>
      <c r="X663" s="65">
        <v>3260</v>
      </c>
      <c r="Y663" s="65">
        <v>864922</v>
      </c>
      <c r="Z663" s="65">
        <v>6</v>
      </c>
      <c r="AA663" s="65">
        <v>303</v>
      </c>
      <c r="AB663" s="65">
        <v>3127</v>
      </c>
      <c r="AC663" s="65">
        <v>937760</v>
      </c>
      <c r="AD663" s="65">
        <v>2</v>
      </c>
      <c r="AE663" s="65">
        <v>332</v>
      </c>
      <c r="AF663" s="65">
        <v>3240</v>
      </c>
      <c r="AG663" s="65">
        <v>1074420</v>
      </c>
      <c r="AH663" s="65"/>
      <c r="AI663" s="65"/>
      <c r="AJ663" s="65"/>
      <c r="AK663" s="65"/>
      <c r="AL663" s="65">
        <v>11</v>
      </c>
      <c r="AM663" s="65">
        <v>545</v>
      </c>
      <c r="AN663" s="65">
        <v>2814</v>
      </c>
      <c r="AO663" s="65">
        <v>1525475</v>
      </c>
      <c r="AP663" s="65">
        <v>1</v>
      </c>
      <c r="AQ663" s="65">
        <v>461</v>
      </c>
      <c r="AR663" s="65">
        <v>4000</v>
      </c>
      <c r="AS663" s="65">
        <v>1844000</v>
      </c>
    </row>
    <row r="664" spans="1:45" ht="15" x14ac:dyDescent="0.2">
      <c r="A664" s="80">
        <v>41932</v>
      </c>
      <c r="B664" s="104">
        <v>46</v>
      </c>
      <c r="C664" s="65">
        <v>115</v>
      </c>
      <c r="D664" s="65">
        <v>3385</v>
      </c>
      <c r="E664" s="65">
        <v>395459</v>
      </c>
      <c r="F664" s="65">
        <v>6</v>
      </c>
      <c r="G664" s="65">
        <v>137</v>
      </c>
      <c r="H664" s="65">
        <v>3547</v>
      </c>
      <c r="I664" s="65">
        <v>495143</v>
      </c>
      <c r="J664" s="65">
        <v>85</v>
      </c>
      <c r="K664" s="65">
        <v>169</v>
      </c>
      <c r="L664" s="65">
        <v>3372</v>
      </c>
      <c r="M664" s="65">
        <v>570853</v>
      </c>
      <c r="N664" s="65">
        <v>77</v>
      </c>
      <c r="O664" s="65">
        <v>193</v>
      </c>
      <c r="P664" s="65">
        <v>3386</v>
      </c>
      <c r="Q664" s="65">
        <v>670182</v>
      </c>
      <c r="R664" s="65">
        <v>43</v>
      </c>
      <c r="S664" s="65">
        <v>235</v>
      </c>
      <c r="T664" s="65">
        <v>3393</v>
      </c>
      <c r="U664" s="65">
        <v>819255</v>
      </c>
      <c r="V664" s="65">
        <v>61</v>
      </c>
      <c r="W664" s="65">
        <v>263</v>
      </c>
      <c r="X664" s="65">
        <v>3244</v>
      </c>
      <c r="Y664" s="65">
        <v>850936</v>
      </c>
      <c r="Z664" s="65">
        <v>11</v>
      </c>
      <c r="AA664" s="65">
        <v>301</v>
      </c>
      <c r="AB664" s="65">
        <v>3058</v>
      </c>
      <c r="AC664" s="65">
        <v>914013</v>
      </c>
      <c r="AD664" s="65">
        <v>7</v>
      </c>
      <c r="AE664" s="65">
        <v>335</v>
      </c>
      <c r="AF664" s="65">
        <v>3003</v>
      </c>
      <c r="AG664" s="65">
        <v>995750</v>
      </c>
      <c r="AH664" s="65">
        <v>1</v>
      </c>
      <c r="AI664" s="65">
        <v>388</v>
      </c>
      <c r="AJ664" s="65">
        <v>3240</v>
      </c>
      <c r="AK664" s="65">
        <v>1257120</v>
      </c>
      <c r="AL664" s="65">
        <v>9</v>
      </c>
      <c r="AM664" s="65">
        <v>574</v>
      </c>
      <c r="AN664" s="65">
        <v>2896</v>
      </c>
      <c r="AO664" s="65">
        <v>1653356</v>
      </c>
      <c r="AP664" s="65"/>
      <c r="AQ664" s="65"/>
      <c r="AR664" s="65"/>
      <c r="AS664" s="65"/>
    </row>
    <row r="665" spans="1:45" ht="15" x14ac:dyDescent="0.2">
      <c r="A665" s="80">
        <v>41939</v>
      </c>
      <c r="B665" s="104">
        <v>23</v>
      </c>
      <c r="C665" s="65">
        <v>256</v>
      </c>
      <c r="D665" s="65">
        <v>3440</v>
      </c>
      <c r="E665" s="65">
        <v>882285</v>
      </c>
      <c r="F665" s="65">
        <v>18</v>
      </c>
      <c r="G665" s="65">
        <v>141</v>
      </c>
      <c r="H665" s="65">
        <v>3700</v>
      </c>
      <c r="I665" s="65">
        <v>530014</v>
      </c>
      <c r="J665" s="65">
        <v>97</v>
      </c>
      <c r="K665" s="65">
        <v>169</v>
      </c>
      <c r="L665" s="65">
        <v>3568</v>
      </c>
      <c r="M665" s="65">
        <v>605827</v>
      </c>
      <c r="N665" s="65">
        <v>284</v>
      </c>
      <c r="O665" s="65">
        <v>198</v>
      </c>
      <c r="P665" s="65">
        <v>3514</v>
      </c>
      <c r="Q665" s="65">
        <v>710509</v>
      </c>
      <c r="R665" s="65">
        <v>126</v>
      </c>
      <c r="S665" s="65">
        <v>234</v>
      </c>
      <c r="T665" s="65">
        <v>3475</v>
      </c>
      <c r="U665" s="65">
        <v>799118</v>
      </c>
      <c r="V665" s="65">
        <v>75</v>
      </c>
      <c r="W665" s="65">
        <v>257</v>
      </c>
      <c r="X665" s="65">
        <v>3477</v>
      </c>
      <c r="Y665" s="65">
        <v>895193</v>
      </c>
      <c r="Z665" s="65">
        <v>87</v>
      </c>
      <c r="AA665" s="65">
        <v>289</v>
      </c>
      <c r="AB665" s="65">
        <v>3160</v>
      </c>
      <c r="AC665" s="65">
        <v>912086</v>
      </c>
      <c r="AD665" s="65">
        <v>48</v>
      </c>
      <c r="AE665" s="65">
        <v>330</v>
      </c>
      <c r="AF665" s="65">
        <v>3240</v>
      </c>
      <c r="AG665" s="65">
        <v>1074094</v>
      </c>
      <c r="AH665" s="65">
        <v>10</v>
      </c>
      <c r="AI665" s="65">
        <v>380</v>
      </c>
      <c r="AJ665" s="65">
        <v>3210</v>
      </c>
      <c r="AK665" s="65">
        <v>1221978</v>
      </c>
      <c r="AL665" s="65">
        <v>5</v>
      </c>
      <c r="AM665" s="65">
        <v>485</v>
      </c>
      <c r="AN665" s="65">
        <v>3380</v>
      </c>
      <c r="AO665" s="65">
        <v>1645690</v>
      </c>
      <c r="AP665" s="65"/>
      <c r="AQ665" s="65"/>
      <c r="AR665" s="65"/>
      <c r="AS665" s="65"/>
    </row>
    <row r="666" spans="1:45" ht="15" x14ac:dyDescent="0.2">
      <c r="A666" s="82">
        <v>41940</v>
      </c>
      <c r="B666" s="105">
        <v>4</v>
      </c>
      <c r="C666" s="100">
        <v>116</v>
      </c>
      <c r="D666" s="100">
        <v>3500</v>
      </c>
      <c r="E666" s="54">
        <v>404200</v>
      </c>
      <c r="F666" s="54">
        <v>7</v>
      </c>
      <c r="G666" s="54">
        <v>139</v>
      </c>
      <c r="H666" s="54">
        <v>3517</v>
      </c>
      <c r="I666" s="54">
        <v>490667</v>
      </c>
      <c r="J666" s="54">
        <v>84</v>
      </c>
      <c r="K666" s="54">
        <v>164</v>
      </c>
      <c r="L666" s="54">
        <v>3670</v>
      </c>
      <c r="M666" s="54">
        <v>600575</v>
      </c>
      <c r="N666" s="54">
        <v>50</v>
      </c>
      <c r="O666" s="54">
        <v>191</v>
      </c>
      <c r="P666" s="54">
        <v>3458</v>
      </c>
      <c r="Q666" s="54">
        <v>668915</v>
      </c>
      <c r="R666" s="54">
        <v>43</v>
      </c>
      <c r="S666" s="54">
        <v>234</v>
      </c>
      <c r="T666" s="54">
        <v>3354</v>
      </c>
      <c r="U666" s="54">
        <v>783677</v>
      </c>
      <c r="V666" s="54">
        <v>8</v>
      </c>
      <c r="W666" s="54">
        <v>264</v>
      </c>
      <c r="X666" s="54">
        <v>3193</v>
      </c>
      <c r="Y666" s="54">
        <v>843153</v>
      </c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ht="15" x14ac:dyDescent="0.2">
      <c r="A667" s="82">
        <v>41947</v>
      </c>
      <c r="B667" s="4">
        <v>9</v>
      </c>
      <c r="C667" s="4">
        <v>121</v>
      </c>
      <c r="D667" s="4">
        <v>3467</v>
      </c>
      <c r="E667" s="4">
        <v>420780</v>
      </c>
      <c r="F667" s="4">
        <v>10</v>
      </c>
      <c r="G667" s="4">
        <v>136</v>
      </c>
      <c r="H667" s="4">
        <v>3650</v>
      </c>
      <c r="I667" s="4">
        <v>494575</v>
      </c>
      <c r="J667" s="4">
        <v>36</v>
      </c>
      <c r="K667" s="4">
        <v>163</v>
      </c>
      <c r="L667" s="4">
        <v>3616</v>
      </c>
      <c r="M667" s="4">
        <v>588464</v>
      </c>
      <c r="N667" s="4">
        <v>42</v>
      </c>
      <c r="O667" s="4">
        <v>198</v>
      </c>
      <c r="P667" s="4">
        <v>3428</v>
      </c>
      <c r="Q667" s="4">
        <v>677630</v>
      </c>
      <c r="R667" s="4">
        <v>31</v>
      </c>
      <c r="S667" s="4">
        <v>233</v>
      </c>
      <c r="T667" s="4">
        <v>3365</v>
      </c>
      <c r="U667" s="4">
        <v>782525</v>
      </c>
      <c r="V667" s="4">
        <v>6</v>
      </c>
      <c r="W667" s="4">
        <v>273</v>
      </c>
      <c r="X667" s="4">
        <v>3060</v>
      </c>
      <c r="Y667" s="4">
        <v>835380</v>
      </c>
      <c r="Z667" s="1"/>
      <c r="AA667" s="1"/>
      <c r="AB667" s="1"/>
      <c r="AC667" s="1"/>
      <c r="AD667" s="1">
        <v>1</v>
      </c>
      <c r="AE667" s="1">
        <v>349</v>
      </c>
      <c r="AF667" s="1">
        <v>2820</v>
      </c>
      <c r="AG667" s="4">
        <v>984180</v>
      </c>
      <c r="AH667" s="4">
        <v>1</v>
      </c>
      <c r="AI667" s="4">
        <v>370</v>
      </c>
      <c r="AJ667" s="4">
        <v>2800</v>
      </c>
      <c r="AK667" s="4">
        <v>1036000</v>
      </c>
      <c r="AL667" s="1"/>
      <c r="AM667" s="1"/>
      <c r="AN667" s="1"/>
      <c r="AO667" s="1"/>
      <c r="AP667" s="1">
        <v>6</v>
      </c>
      <c r="AQ667" s="1">
        <v>591</v>
      </c>
      <c r="AR667" s="1">
        <v>2913</v>
      </c>
      <c r="AS667" s="4">
        <v>1710513</v>
      </c>
    </row>
    <row r="668" spans="1:45" ht="15" x14ac:dyDescent="0.2">
      <c r="A668" s="82">
        <v>41954</v>
      </c>
      <c r="B668" s="4">
        <v>10</v>
      </c>
      <c r="C668" s="4">
        <v>113</v>
      </c>
      <c r="D668" s="4">
        <v>3892</v>
      </c>
      <c r="E668" s="4">
        <v>438583</v>
      </c>
      <c r="F668" s="4">
        <v>32</v>
      </c>
      <c r="G668" s="4">
        <v>139</v>
      </c>
      <c r="H668" s="4">
        <v>3710</v>
      </c>
      <c r="I668" s="4">
        <v>516380</v>
      </c>
      <c r="J668" s="4">
        <v>41</v>
      </c>
      <c r="K668" s="4">
        <v>164</v>
      </c>
      <c r="L668" s="4">
        <v>3590</v>
      </c>
      <c r="M668" s="4">
        <v>590000</v>
      </c>
      <c r="N668" s="4">
        <v>90</v>
      </c>
      <c r="O668" s="9">
        <f>Q668/P668</f>
        <v>192.94963214487834</v>
      </c>
      <c r="P668" s="4">
        <v>3534</v>
      </c>
      <c r="Q668" s="4">
        <v>681884</v>
      </c>
      <c r="R668" s="4">
        <v>35</v>
      </c>
      <c r="S668" s="4">
        <v>228</v>
      </c>
      <c r="T668" s="4">
        <v>3365</v>
      </c>
      <c r="U668" s="4">
        <v>765350</v>
      </c>
      <c r="V668" s="4">
        <v>1</v>
      </c>
      <c r="W668" s="4">
        <v>261</v>
      </c>
      <c r="X668" s="4">
        <v>3200</v>
      </c>
      <c r="Y668" s="4">
        <v>835200</v>
      </c>
      <c r="Z668" s="4">
        <v>8</v>
      </c>
      <c r="AA668" s="4">
        <v>304</v>
      </c>
      <c r="AB668" s="4">
        <v>3013</v>
      </c>
      <c r="AC668" s="4">
        <v>915587</v>
      </c>
      <c r="AD668" s="1"/>
      <c r="AE668" s="1"/>
      <c r="AF668" s="1"/>
      <c r="AG668" s="1"/>
      <c r="AH668" s="1">
        <v>1</v>
      </c>
      <c r="AI668" s="1">
        <v>367</v>
      </c>
      <c r="AJ668" s="1">
        <v>3000</v>
      </c>
      <c r="AK668" s="4">
        <v>1101000</v>
      </c>
      <c r="AL668" s="4">
        <v>1</v>
      </c>
      <c r="AM668" s="4">
        <v>413</v>
      </c>
      <c r="AN668" s="4">
        <v>3140</v>
      </c>
      <c r="AO668" s="4">
        <v>1296820</v>
      </c>
      <c r="AP668" s="4">
        <v>11</v>
      </c>
      <c r="AQ668" s="4">
        <v>631</v>
      </c>
      <c r="AR668" s="4">
        <v>2905</v>
      </c>
      <c r="AS668" s="4">
        <v>1832249</v>
      </c>
    </row>
    <row r="669" spans="1:45" ht="15" x14ac:dyDescent="0.2">
      <c r="A669" s="82">
        <v>41961</v>
      </c>
      <c r="B669" s="4">
        <v>22</v>
      </c>
      <c r="C669" s="4">
        <v>116</v>
      </c>
      <c r="D669" s="4">
        <v>3533</v>
      </c>
      <c r="E669" s="4">
        <v>410283</v>
      </c>
      <c r="F669" s="4">
        <v>28</v>
      </c>
      <c r="G669" s="4">
        <v>142</v>
      </c>
      <c r="H669" s="4">
        <v>3578</v>
      </c>
      <c r="I669" s="4">
        <v>532242</v>
      </c>
      <c r="J669" s="4">
        <v>28</v>
      </c>
      <c r="K669" s="4">
        <v>167</v>
      </c>
      <c r="L669" s="4">
        <v>3517</v>
      </c>
      <c r="M669" s="4">
        <v>587042</v>
      </c>
      <c r="N669" s="4">
        <v>51</v>
      </c>
      <c r="O669" s="4">
        <v>193</v>
      </c>
      <c r="P669" s="4">
        <v>3599</v>
      </c>
      <c r="Q669" s="4">
        <v>695416</v>
      </c>
      <c r="R669" s="4">
        <v>40</v>
      </c>
      <c r="S669" s="4">
        <v>241</v>
      </c>
      <c r="T669" s="4">
        <v>3247</v>
      </c>
      <c r="U669" s="4">
        <v>783340</v>
      </c>
      <c r="V669" s="4">
        <v>29</v>
      </c>
      <c r="W669" s="4">
        <v>257</v>
      </c>
      <c r="X669" s="4">
        <v>3213</v>
      </c>
      <c r="Y669" s="4">
        <v>826320</v>
      </c>
      <c r="Z669" s="4">
        <v>9</v>
      </c>
      <c r="AA669" s="4">
        <v>299</v>
      </c>
      <c r="AB669" s="4">
        <v>3113</v>
      </c>
      <c r="AC669" s="4">
        <v>930967</v>
      </c>
      <c r="AD669" s="4">
        <v>1</v>
      </c>
      <c r="AE669" s="4">
        <v>364</v>
      </c>
      <c r="AF669" s="4">
        <v>3000</v>
      </c>
      <c r="AG669" s="4">
        <v>1092000</v>
      </c>
      <c r="AH669" s="1"/>
      <c r="AI669" s="1"/>
      <c r="AJ669" s="1"/>
      <c r="AK669" s="1"/>
      <c r="AL669" s="1">
        <v>2</v>
      </c>
      <c r="AM669" s="1">
        <v>454</v>
      </c>
      <c r="AN669" s="1">
        <v>3040</v>
      </c>
      <c r="AO669" s="4">
        <v>1380140</v>
      </c>
      <c r="AP669" s="4">
        <v>8</v>
      </c>
      <c r="AQ669" s="4">
        <v>576</v>
      </c>
      <c r="AR669" s="4">
        <v>2915</v>
      </c>
      <c r="AS669" s="4">
        <v>1676255</v>
      </c>
    </row>
    <row r="670" spans="1:45" ht="15" x14ac:dyDescent="0.2">
      <c r="A670" s="82">
        <v>41968</v>
      </c>
      <c r="B670" s="84">
        <v>24</v>
      </c>
      <c r="C670" s="84">
        <v>116</v>
      </c>
      <c r="D670" s="84">
        <v>3642</v>
      </c>
      <c r="E670" s="84">
        <v>420583</v>
      </c>
      <c r="F670" s="84">
        <v>14</v>
      </c>
      <c r="G670" s="84">
        <v>138</v>
      </c>
      <c r="H670" s="84">
        <v>3450</v>
      </c>
      <c r="I670" s="84">
        <v>476117</v>
      </c>
      <c r="J670" s="84">
        <v>53</v>
      </c>
      <c r="K670" s="84">
        <v>167</v>
      </c>
      <c r="L670" s="84">
        <v>3488</v>
      </c>
      <c r="M670" s="84">
        <v>582075</v>
      </c>
      <c r="N670" s="84">
        <v>60</v>
      </c>
      <c r="O670" s="84">
        <v>198</v>
      </c>
      <c r="P670" s="84">
        <v>3463</v>
      </c>
      <c r="Q670" s="84">
        <v>685036</v>
      </c>
      <c r="R670" s="84">
        <v>56</v>
      </c>
      <c r="S670" s="84">
        <v>233</v>
      </c>
      <c r="T670" s="84">
        <v>3271</v>
      </c>
      <c r="U670" s="84">
        <v>762680</v>
      </c>
      <c r="V670" s="84">
        <v>2</v>
      </c>
      <c r="W670" s="84">
        <v>254</v>
      </c>
      <c r="X670" s="84">
        <v>2900</v>
      </c>
      <c r="Y670" s="84">
        <v>736600</v>
      </c>
      <c r="Z670" s="84"/>
      <c r="AA670" s="84"/>
      <c r="AB670" s="84"/>
      <c r="AC670" s="84"/>
      <c r="AD670" s="84"/>
      <c r="AE670" s="84"/>
      <c r="AF670" s="84"/>
      <c r="AG670" s="84"/>
      <c r="AH670" s="84">
        <v>1</v>
      </c>
      <c r="AI670" s="84">
        <v>363</v>
      </c>
      <c r="AJ670" s="84">
        <v>2800</v>
      </c>
      <c r="AK670" s="84">
        <v>1016400</v>
      </c>
      <c r="AL670" s="84"/>
      <c r="AM670" s="84"/>
      <c r="AN670" s="84"/>
      <c r="AO670" s="84"/>
      <c r="AP670" s="84"/>
      <c r="AQ670" s="84"/>
      <c r="AR670" s="84"/>
      <c r="AS670" s="84"/>
    </row>
    <row r="671" spans="1:45" ht="15" x14ac:dyDescent="0.2">
      <c r="A671" s="80">
        <v>41946</v>
      </c>
      <c r="B671">
        <v>37</v>
      </c>
      <c r="C671">
        <v>117</v>
      </c>
      <c r="D671">
        <v>3477</v>
      </c>
      <c r="E671">
        <v>408825</v>
      </c>
      <c r="F671">
        <v>33</v>
      </c>
      <c r="G671">
        <v>145</v>
      </c>
      <c r="H671">
        <v>3541</v>
      </c>
      <c r="I671">
        <v>527474</v>
      </c>
      <c r="J671">
        <v>52</v>
      </c>
      <c r="K671">
        <v>165</v>
      </c>
      <c r="L671">
        <v>3438</v>
      </c>
      <c r="M671">
        <v>572590</v>
      </c>
      <c r="N671">
        <v>101</v>
      </c>
      <c r="O671">
        <v>201</v>
      </c>
      <c r="P671">
        <v>3414</v>
      </c>
      <c r="Q671">
        <v>683823</v>
      </c>
      <c r="R671">
        <v>51</v>
      </c>
      <c r="S671">
        <v>233</v>
      </c>
      <c r="T671">
        <v>3352</v>
      </c>
      <c r="U671">
        <v>790398</v>
      </c>
      <c r="V671">
        <v>37</v>
      </c>
      <c r="W671">
        <v>263</v>
      </c>
      <c r="X671">
        <v>3153</v>
      </c>
      <c r="Y671">
        <v>827908</v>
      </c>
      <c r="Z671">
        <v>7</v>
      </c>
      <c r="AA671">
        <v>305</v>
      </c>
      <c r="AB671">
        <v>3010</v>
      </c>
      <c r="AC671">
        <v>931934</v>
      </c>
      <c r="AD671">
        <v>5</v>
      </c>
      <c r="AE671">
        <v>326</v>
      </c>
      <c r="AF671">
        <v>3010</v>
      </c>
      <c r="AG671">
        <v>959964</v>
      </c>
      <c r="AH671">
        <v>4</v>
      </c>
      <c r="AI671">
        <v>370</v>
      </c>
      <c r="AJ671">
        <v>2995</v>
      </c>
      <c r="AK671">
        <v>1109940</v>
      </c>
      <c r="AL671">
        <v>2</v>
      </c>
      <c r="AM671">
        <v>451</v>
      </c>
      <c r="AN671">
        <v>2980</v>
      </c>
      <c r="AO671">
        <v>1343980</v>
      </c>
      <c r="AP671">
        <v>15</v>
      </c>
      <c r="AQ671">
        <v>597</v>
      </c>
      <c r="AR671">
        <v>2935</v>
      </c>
      <c r="AS671">
        <v>1754247</v>
      </c>
    </row>
    <row r="672" spans="1:45" ht="15" x14ac:dyDescent="0.2">
      <c r="A672" s="80">
        <v>41953</v>
      </c>
      <c r="B672">
        <v>13</v>
      </c>
      <c r="C672">
        <v>112</v>
      </c>
      <c r="D672">
        <v>3450</v>
      </c>
      <c r="E672">
        <v>373018</v>
      </c>
      <c r="F672">
        <v>44</v>
      </c>
      <c r="G672">
        <v>137</v>
      </c>
      <c r="H672">
        <v>3578</v>
      </c>
      <c r="I672">
        <v>488020</v>
      </c>
      <c r="J672">
        <v>34</v>
      </c>
      <c r="K672">
        <v>160</v>
      </c>
      <c r="L672">
        <v>3384</v>
      </c>
      <c r="M672">
        <v>535778</v>
      </c>
      <c r="N672">
        <v>143</v>
      </c>
      <c r="O672">
        <v>199</v>
      </c>
      <c r="P672">
        <v>3357</v>
      </c>
      <c r="Q672">
        <v>686088</v>
      </c>
      <c r="R672">
        <v>52</v>
      </c>
      <c r="S672">
        <v>231</v>
      </c>
      <c r="T672">
        <v>3217</v>
      </c>
      <c r="U672">
        <v>756676</v>
      </c>
      <c r="V672">
        <v>48</v>
      </c>
      <c r="W672">
        <v>265</v>
      </c>
      <c r="X672">
        <v>3119</v>
      </c>
      <c r="Y672">
        <v>843927</v>
      </c>
      <c r="Z672">
        <v>35</v>
      </c>
      <c r="AA672">
        <v>300</v>
      </c>
      <c r="AB672">
        <v>3145</v>
      </c>
      <c r="AC672">
        <v>946645</v>
      </c>
      <c r="AD672">
        <v>20</v>
      </c>
      <c r="AE672">
        <v>351</v>
      </c>
      <c r="AF672">
        <v>3145</v>
      </c>
      <c r="AG672">
        <v>1127374</v>
      </c>
      <c r="AH672">
        <v>3</v>
      </c>
      <c r="AI672">
        <v>376</v>
      </c>
      <c r="AJ672">
        <v>3060</v>
      </c>
      <c r="AK672">
        <v>1149307</v>
      </c>
      <c r="AP672">
        <v>10</v>
      </c>
      <c r="AQ672">
        <v>548</v>
      </c>
      <c r="AR672">
        <v>3007</v>
      </c>
      <c r="AS672">
        <v>1643423</v>
      </c>
    </row>
    <row r="673" spans="1:47" ht="15" x14ac:dyDescent="0.2">
      <c r="A673" s="80">
        <v>41960</v>
      </c>
      <c r="B673">
        <v>9</v>
      </c>
      <c r="C673">
        <v>110</v>
      </c>
      <c r="D673">
        <v>3664</v>
      </c>
      <c r="E673">
        <v>405344</v>
      </c>
      <c r="F673">
        <v>8</v>
      </c>
      <c r="G673">
        <v>146</v>
      </c>
      <c r="H673">
        <v>3640</v>
      </c>
      <c r="I673">
        <v>524055</v>
      </c>
      <c r="J673">
        <v>38</v>
      </c>
      <c r="K673">
        <v>165</v>
      </c>
      <c r="L673">
        <v>3499</v>
      </c>
      <c r="M673">
        <v>578619</v>
      </c>
      <c r="N673">
        <v>103</v>
      </c>
      <c r="O673">
        <v>196</v>
      </c>
      <c r="P673">
        <v>3415</v>
      </c>
      <c r="Q673">
        <v>687454</v>
      </c>
      <c r="R673">
        <v>84</v>
      </c>
      <c r="S673">
        <v>235</v>
      </c>
      <c r="T673">
        <v>3193</v>
      </c>
      <c r="U673">
        <v>771302</v>
      </c>
      <c r="V673">
        <v>38</v>
      </c>
      <c r="W673">
        <v>269</v>
      </c>
      <c r="X673">
        <v>3092</v>
      </c>
      <c r="Y673">
        <v>846056</v>
      </c>
      <c r="Z673">
        <v>27</v>
      </c>
      <c r="AA673">
        <v>301</v>
      </c>
      <c r="AB673">
        <v>2957</v>
      </c>
      <c r="AC673">
        <v>899044</v>
      </c>
      <c r="AD673">
        <v>6</v>
      </c>
      <c r="AE673">
        <v>338</v>
      </c>
      <c r="AF673">
        <v>2917</v>
      </c>
      <c r="AG673">
        <v>976908</v>
      </c>
      <c r="AH673">
        <v>6</v>
      </c>
      <c r="AI673">
        <v>366</v>
      </c>
      <c r="AJ673">
        <v>2970</v>
      </c>
      <c r="AK673">
        <v>1084153</v>
      </c>
      <c r="AL673">
        <v>14</v>
      </c>
      <c r="AM673">
        <v>481</v>
      </c>
      <c r="AN673">
        <v>2959</v>
      </c>
      <c r="AO673">
        <v>1422641</v>
      </c>
    </row>
    <row r="674" spans="1:47" ht="15" x14ac:dyDescent="0.2">
      <c r="A674" s="80">
        <v>41967</v>
      </c>
      <c r="B674">
        <v>53</v>
      </c>
      <c r="C674">
        <v>114</v>
      </c>
      <c r="D674">
        <v>3605</v>
      </c>
      <c r="E674">
        <v>405104</v>
      </c>
      <c r="F674">
        <v>15</v>
      </c>
      <c r="G674">
        <v>144</v>
      </c>
      <c r="H674">
        <v>3114</v>
      </c>
      <c r="I674">
        <v>460657</v>
      </c>
      <c r="J674">
        <v>80</v>
      </c>
      <c r="K674">
        <v>165</v>
      </c>
      <c r="L674">
        <v>3268</v>
      </c>
      <c r="M674">
        <v>551922</v>
      </c>
      <c r="N674">
        <v>52</v>
      </c>
      <c r="O674">
        <v>197</v>
      </c>
      <c r="P674">
        <v>3239</v>
      </c>
      <c r="Q674">
        <v>659274</v>
      </c>
      <c r="R674">
        <v>64</v>
      </c>
      <c r="S674">
        <v>234</v>
      </c>
      <c r="T674">
        <v>3244</v>
      </c>
      <c r="U674">
        <v>759794</v>
      </c>
      <c r="V674">
        <v>31</v>
      </c>
      <c r="W674">
        <v>264</v>
      </c>
      <c r="X674">
        <v>3180</v>
      </c>
      <c r="Y674">
        <v>832005</v>
      </c>
      <c r="Z674">
        <v>1</v>
      </c>
      <c r="AA674">
        <v>299</v>
      </c>
      <c r="AB674">
        <v>3180</v>
      </c>
      <c r="AC674">
        <v>950820</v>
      </c>
      <c r="AH674">
        <v>3</v>
      </c>
      <c r="AI674">
        <v>372</v>
      </c>
      <c r="AJ674">
        <v>3010</v>
      </c>
      <c r="AK674">
        <v>1106313</v>
      </c>
      <c r="AL674">
        <v>1</v>
      </c>
      <c r="AM674">
        <v>406</v>
      </c>
      <c r="AN674">
        <v>3180</v>
      </c>
      <c r="AO674">
        <v>1291080</v>
      </c>
      <c r="AP674">
        <v>10</v>
      </c>
      <c r="AQ674">
        <v>543</v>
      </c>
      <c r="AR674">
        <v>3016</v>
      </c>
      <c r="AS674">
        <v>1635870</v>
      </c>
    </row>
    <row r="675" spans="1:47" ht="15" x14ac:dyDescent="0.2">
      <c r="A675" s="8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7" ht="15" x14ac:dyDescent="0.2">
      <c r="A676" s="81">
        <v>41975</v>
      </c>
      <c r="B676">
        <v>4</v>
      </c>
      <c r="C676">
        <v>118</v>
      </c>
      <c r="D676">
        <v>3525</v>
      </c>
      <c r="E676">
        <v>414250</v>
      </c>
      <c r="F676">
        <v>19</v>
      </c>
      <c r="G676">
        <v>138</v>
      </c>
      <c r="H676">
        <v>3580</v>
      </c>
      <c r="I676">
        <v>492370</v>
      </c>
      <c r="J676">
        <v>53</v>
      </c>
      <c r="K676">
        <v>165</v>
      </c>
      <c r="L676">
        <v>3393</v>
      </c>
      <c r="M676">
        <v>558682</v>
      </c>
      <c r="N676">
        <v>17</v>
      </c>
      <c r="O676">
        <v>198</v>
      </c>
      <c r="P676">
        <v>3317</v>
      </c>
      <c r="Q676">
        <v>654953</v>
      </c>
      <c r="AD676">
        <v>8</v>
      </c>
      <c r="AE676">
        <v>334</v>
      </c>
      <c r="AF676">
        <v>2830</v>
      </c>
      <c r="AG676">
        <v>946640</v>
      </c>
      <c r="AH676">
        <v>2</v>
      </c>
      <c r="AI676">
        <v>382</v>
      </c>
      <c r="AJ676">
        <v>2820</v>
      </c>
      <c r="AK676">
        <v>1074840</v>
      </c>
      <c r="AL676">
        <v>2</v>
      </c>
      <c r="AM676">
        <v>426</v>
      </c>
      <c r="AN676">
        <v>2850</v>
      </c>
      <c r="AO676">
        <v>1211400</v>
      </c>
      <c r="AP676">
        <v>9</v>
      </c>
      <c r="AQ676">
        <v>589</v>
      </c>
      <c r="AR676">
        <v>2993</v>
      </c>
      <c r="AS676">
        <v>1762860</v>
      </c>
    </row>
    <row r="677" spans="1:47" ht="15" x14ac:dyDescent="0.2">
      <c r="A677" s="79">
        <v>41982</v>
      </c>
      <c r="B677" s="1">
        <v>20</v>
      </c>
      <c r="C677" s="1">
        <v>118</v>
      </c>
      <c r="D677" s="1">
        <v>3450</v>
      </c>
      <c r="E677" s="4">
        <v>405792</v>
      </c>
      <c r="F677" s="4">
        <v>59</v>
      </c>
      <c r="G677" s="4">
        <v>139</v>
      </c>
      <c r="H677" s="4">
        <v>3633</v>
      </c>
      <c r="I677" s="4">
        <v>506258</v>
      </c>
      <c r="J677" s="4">
        <v>39</v>
      </c>
      <c r="K677" s="4">
        <v>167</v>
      </c>
      <c r="L677" s="4">
        <v>3683</v>
      </c>
      <c r="M677" s="4">
        <v>613558</v>
      </c>
      <c r="N677" s="4">
        <v>18</v>
      </c>
      <c r="O677" s="4">
        <v>190</v>
      </c>
      <c r="P677" s="4">
        <v>3453</v>
      </c>
      <c r="Q677" s="4">
        <v>654226</v>
      </c>
      <c r="R677" s="4">
        <v>13</v>
      </c>
      <c r="S677" s="4">
        <v>239</v>
      </c>
      <c r="T677" s="4">
        <v>3160</v>
      </c>
      <c r="U677" s="4">
        <v>754380</v>
      </c>
      <c r="V677" s="4">
        <v>11</v>
      </c>
      <c r="W677" s="4">
        <v>275</v>
      </c>
      <c r="X677" s="4">
        <v>3090</v>
      </c>
      <c r="Y677" s="4">
        <v>849780</v>
      </c>
      <c r="Z677" s="4">
        <v>1</v>
      </c>
      <c r="AA677" s="4">
        <v>292</v>
      </c>
      <c r="AB677" s="4">
        <v>3000</v>
      </c>
      <c r="AC677" s="4">
        <v>876000</v>
      </c>
      <c r="AD677" s="4">
        <v>2</v>
      </c>
      <c r="AE677" s="4">
        <v>321</v>
      </c>
      <c r="AF677" s="4">
        <v>2500</v>
      </c>
      <c r="AG677" s="4">
        <v>802500</v>
      </c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7" ht="15" x14ac:dyDescent="0.2">
      <c r="A678" s="79">
        <v>41989</v>
      </c>
      <c r="B678">
        <v>16</v>
      </c>
      <c r="C678">
        <v>122</v>
      </c>
      <c r="D678">
        <v>3336</v>
      </c>
      <c r="E678">
        <v>407466</v>
      </c>
      <c r="F678">
        <v>35</v>
      </c>
      <c r="G678">
        <v>142</v>
      </c>
      <c r="H678">
        <v>3572</v>
      </c>
      <c r="I678">
        <v>508627</v>
      </c>
      <c r="J678">
        <v>52</v>
      </c>
      <c r="K678">
        <v>162</v>
      </c>
      <c r="L678">
        <v>3548</v>
      </c>
      <c r="M678">
        <v>575518</v>
      </c>
      <c r="N678">
        <v>92</v>
      </c>
      <c r="O678">
        <v>201</v>
      </c>
      <c r="P678">
        <v>3468</v>
      </c>
      <c r="Q678">
        <v>696401</v>
      </c>
      <c r="R678">
        <v>21</v>
      </c>
      <c r="S678">
        <v>233</v>
      </c>
      <c r="T678">
        <v>3200</v>
      </c>
      <c r="U678">
        <v>746116</v>
      </c>
      <c r="V678">
        <v>5</v>
      </c>
      <c r="W678">
        <v>252</v>
      </c>
      <c r="X678">
        <v>3040</v>
      </c>
      <c r="Y678">
        <v>766160</v>
      </c>
    </row>
    <row r="679" spans="1:47" ht="15" x14ac:dyDescent="0.2">
      <c r="A679" s="79">
        <v>41974</v>
      </c>
      <c r="B679">
        <v>18</v>
      </c>
      <c r="C679">
        <v>113</v>
      </c>
      <c r="D679">
        <v>3581</v>
      </c>
      <c r="E679">
        <v>409108</v>
      </c>
      <c r="F679">
        <v>44</v>
      </c>
      <c r="G679">
        <v>141</v>
      </c>
      <c r="H679">
        <v>3121</v>
      </c>
      <c r="I679">
        <v>490403</v>
      </c>
      <c r="J679">
        <v>110</v>
      </c>
      <c r="K679">
        <v>166</v>
      </c>
      <c r="L679">
        <v>3405</v>
      </c>
      <c r="M679">
        <v>573948</v>
      </c>
      <c r="N679">
        <v>145</v>
      </c>
      <c r="O679">
        <v>196</v>
      </c>
      <c r="P679">
        <v>3293</v>
      </c>
      <c r="Q679">
        <v>655207</v>
      </c>
      <c r="R679">
        <v>35</v>
      </c>
      <c r="S679">
        <v>235</v>
      </c>
      <c r="T679">
        <v>3069</v>
      </c>
      <c r="U679">
        <v>729302</v>
      </c>
      <c r="V679">
        <v>8</v>
      </c>
      <c r="W679">
        <v>252</v>
      </c>
      <c r="X679">
        <v>3170</v>
      </c>
      <c r="Y679">
        <v>787228</v>
      </c>
      <c r="Z679">
        <v>32</v>
      </c>
      <c r="AA679">
        <v>303</v>
      </c>
      <c r="AB679">
        <v>3009</v>
      </c>
      <c r="AC679">
        <v>934112</v>
      </c>
      <c r="AD679">
        <v>11</v>
      </c>
      <c r="AE679">
        <v>339</v>
      </c>
      <c r="AF679">
        <v>2773</v>
      </c>
      <c r="AG679">
        <v>955100</v>
      </c>
      <c r="AH679">
        <v>8</v>
      </c>
      <c r="AI679">
        <v>362</v>
      </c>
      <c r="AJ679">
        <v>3290</v>
      </c>
      <c r="AK679">
        <v>1180652</v>
      </c>
      <c r="AL679" s="1"/>
      <c r="AM679" s="1"/>
      <c r="AP679">
        <v>14</v>
      </c>
      <c r="AQ679">
        <v>534</v>
      </c>
      <c r="AR679">
        <v>2985</v>
      </c>
      <c r="AS679">
        <v>1592756</v>
      </c>
    </row>
    <row r="680" spans="1:47" ht="15" x14ac:dyDescent="0.2">
      <c r="A680" s="79">
        <v>41981</v>
      </c>
      <c r="B680">
        <v>16</v>
      </c>
      <c r="C680">
        <v>106</v>
      </c>
      <c r="D680">
        <v>3007</v>
      </c>
      <c r="E680">
        <v>328516</v>
      </c>
      <c r="F680">
        <v>17</v>
      </c>
      <c r="G680">
        <v>145</v>
      </c>
      <c r="H680">
        <v>3152</v>
      </c>
      <c r="I680">
        <v>465246</v>
      </c>
      <c r="J680">
        <v>53</v>
      </c>
      <c r="K680">
        <v>158</v>
      </c>
      <c r="L680">
        <v>3212</v>
      </c>
      <c r="M680">
        <v>536531</v>
      </c>
      <c r="N680">
        <v>60</v>
      </c>
      <c r="O680">
        <v>206</v>
      </c>
      <c r="P680">
        <v>3160</v>
      </c>
      <c r="Q680">
        <v>644404</v>
      </c>
      <c r="R680">
        <v>7</v>
      </c>
      <c r="S680">
        <v>229</v>
      </c>
      <c r="T680">
        <v>2990</v>
      </c>
      <c r="U680">
        <v>712923</v>
      </c>
      <c r="V680">
        <v>32</v>
      </c>
      <c r="W680">
        <v>272</v>
      </c>
      <c r="X680">
        <v>3063</v>
      </c>
      <c r="Y680">
        <v>823148</v>
      </c>
      <c r="Z680">
        <v>32</v>
      </c>
      <c r="AA680">
        <v>305</v>
      </c>
      <c r="AB680">
        <v>3123</v>
      </c>
      <c r="AC680">
        <v>964521</v>
      </c>
      <c r="AD680">
        <v>3</v>
      </c>
      <c r="AE680">
        <v>351</v>
      </c>
      <c r="AF680">
        <v>2953</v>
      </c>
      <c r="AG680">
        <v>1037467</v>
      </c>
      <c r="AH680">
        <v>1</v>
      </c>
      <c r="AI680">
        <v>360</v>
      </c>
      <c r="AJ680">
        <v>3200</v>
      </c>
      <c r="AK680">
        <v>1152000</v>
      </c>
      <c r="AP680">
        <v>14</v>
      </c>
      <c r="AQ680">
        <v>517</v>
      </c>
      <c r="AR680">
        <v>2949</v>
      </c>
      <c r="AS680">
        <v>1521934</v>
      </c>
    </row>
    <row r="681" spans="1:47" ht="15" x14ac:dyDescent="0.2">
      <c r="A681" s="79">
        <v>41988</v>
      </c>
      <c r="B681">
        <v>36</v>
      </c>
      <c r="C681">
        <v>107</v>
      </c>
      <c r="D681">
        <v>2844</v>
      </c>
      <c r="E681">
        <v>341279</v>
      </c>
      <c r="F681">
        <v>52</v>
      </c>
      <c r="G681">
        <v>142</v>
      </c>
      <c r="H681">
        <v>3235</v>
      </c>
      <c r="I681">
        <v>505318</v>
      </c>
      <c r="J681">
        <v>19</v>
      </c>
      <c r="K681">
        <v>163</v>
      </c>
      <c r="L681">
        <v>3281</v>
      </c>
      <c r="M681">
        <v>523223</v>
      </c>
      <c r="N681">
        <v>36</v>
      </c>
      <c r="O681">
        <v>194</v>
      </c>
      <c r="P681">
        <v>3113</v>
      </c>
      <c r="Q681">
        <v>642381</v>
      </c>
      <c r="R681">
        <v>31</v>
      </c>
      <c r="S681">
        <v>237</v>
      </c>
      <c r="T681">
        <v>3107</v>
      </c>
      <c r="U681">
        <v>736206</v>
      </c>
      <c r="V681">
        <v>36</v>
      </c>
      <c r="W681">
        <v>263</v>
      </c>
      <c r="X681">
        <v>3031</v>
      </c>
      <c r="Y681">
        <v>816637</v>
      </c>
      <c r="Z681">
        <v>31</v>
      </c>
      <c r="AA681">
        <v>295</v>
      </c>
      <c r="AB681">
        <v>2954</v>
      </c>
      <c r="AC681">
        <v>904644</v>
      </c>
      <c r="AD681">
        <v>10</v>
      </c>
      <c r="AE681">
        <v>336</v>
      </c>
      <c r="AF681">
        <v>2965</v>
      </c>
      <c r="AG681">
        <v>996680</v>
      </c>
      <c r="AH681">
        <v>5</v>
      </c>
      <c r="AI681">
        <v>374</v>
      </c>
      <c r="AJ681">
        <v>2912</v>
      </c>
      <c r="AK681">
        <v>1089868</v>
      </c>
      <c r="AL681">
        <v>1</v>
      </c>
      <c r="AM681">
        <v>409</v>
      </c>
      <c r="AN681">
        <v>2850</v>
      </c>
      <c r="AO681">
        <v>1165650</v>
      </c>
      <c r="AP681">
        <v>5</v>
      </c>
      <c r="AQ681">
        <v>603</v>
      </c>
      <c r="AR681">
        <v>2768</v>
      </c>
      <c r="AS681">
        <v>1657904</v>
      </c>
    </row>
    <row r="684" spans="1:47" ht="15" x14ac:dyDescent="0.2">
      <c r="A684" s="82">
        <v>42009</v>
      </c>
      <c r="B684" s="4">
        <v>22</v>
      </c>
      <c r="C684" s="4">
        <v>112</v>
      </c>
      <c r="D684" s="4">
        <v>2946</v>
      </c>
      <c r="E684" s="4">
        <v>355768</v>
      </c>
      <c r="F684" s="4">
        <v>21</v>
      </c>
      <c r="G684" s="4">
        <v>140</v>
      </c>
      <c r="H684" s="4">
        <v>3338</v>
      </c>
      <c r="I684" s="4">
        <v>479139</v>
      </c>
      <c r="J684" s="4">
        <v>40</v>
      </c>
      <c r="K684" s="4">
        <v>169</v>
      </c>
      <c r="L684" s="4">
        <v>3205</v>
      </c>
      <c r="M684" s="4">
        <v>562232</v>
      </c>
      <c r="N684" s="4">
        <v>49</v>
      </c>
      <c r="O684" s="4">
        <v>201</v>
      </c>
      <c r="P684" s="4">
        <v>3233</v>
      </c>
      <c r="Q684" s="4">
        <v>668785</v>
      </c>
      <c r="R684" s="4">
        <v>31</v>
      </c>
      <c r="S684" s="4">
        <v>232</v>
      </c>
      <c r="T684" s="4">
        <v>3205</v>
      </c>
      <c r="U684" s="4">
        <v>740053</v>
      </c>
      <c r="V684" s="4">
        <v>8</v>
      </c>
      <c r="W684" s="4">
        <v>268</v>
      </c>
      <c r="X684" s="4">
        <v>2858</v>
      </c>
      <c r="Y684" s="4">
        <v>781240</v>
      </c>
      <c r="Z684" s="4">
        <v>6</v>
      </c>
      <c r="AA684" s="4">
        <v>291</v>
      </c>
      <c r="AB684" s="4">
        <v>2947</v>
      </c>
      <c r="AC684" s="4">
        <v>807503</v>
      </c>
      <c r="AD684" s="4">
        <v>1</v>
      </c>
      <c r="AE684" s="4">
        <v>333</v>
      </c>
      <c r="AF684" s="4">
        <v>2980</v>
      </c>
      <c r="AG684" s="4">
        <v>992340</v>
      </c>
      <c r="AH684" s="4">
        <v>1</v>
      </c>
      <c r="AI684" s="4">
        <v>375</v>
      </c>
      <c r="AJ684" s="4">
        <v>3150</v>
      </c>
      <c r="AK684" s="4">
        <v>1181250</v>
      </c>
      <c r="AL684" s="1"/>
      <c r="AM684" s="1"/>
      <c r="AN684" s="1"/>
      <c r="AO684" s="1"/>
      <c r="AP684" s="4">
        <v>8</v>
      </c>
      <c r="AQ684" s="4">
        <v>556</v>
      </c>
      <c r="AR684" s="4">
        <v>3156</v>
      </c>
      <c r="AS684" s="4">
        <v>1740179</v>
      </c>
      <c r="AT684" s="1"/>
    </row>
    <row r="685" spans="1:47" ht="15" x14ac:dyDescent="0.2">
      <c r="A685" s="82">
        <v>42016</v>
      </c>
      <c r="B685" s="4">
        <v>33</v>
      </c>
      <c r="C685" s="4">
        <v>118</v>
      </c>
      <c r="D685" s="4">
        <v>3108</v>
      </c>
      <c r="E685" s="4">
        <v>387175</v>
      </c>
      <c r="F685" s="4">
        <v>48</v>
      </c>
      <c r="G685" s="4">
        <v>140</v>
      </c>
      <c r="H685" s="4">
        <v>3295</v>
      </c>
      <c r="I685" s="4">
        <v>472879</v>
      </c>
      <c r="J685" s="4">
        <v>66</v>
      </c>
      <c r="K685" s="4">
        <v>166</v>
      </c>
      <c r="L685" s="4">
        <v>3164</v>
      </c>
      <c r="M685" s="4">
        <v>543574</v>
      </c>
      <c r="N685" s="4">
        <v>92</v>
      </c>
      <c r="O685" s="4">
        <v>196</v>
      </c>
      <c r="P685" s="4">
        <v>3206</v>
      </c>
      <c r="Q685" s="4">
        <v>642640</v>
      </c>
      <c r="R685" s="4">
        <v>21</v>
      </c>
      <c r="S685" s="4">
        <v>237</v>
      </c>
      <c r="T685" s="4">
        <v>3068</v>
      </c>
      <c r="U685" s="4">
        <v>740346</v>
      </c>
      <c r="V685" s="4">
        <v>20</v>
      </c>
      <c r="W685" s="4">
        <v>265</v>
      </c>
      <c r="X685" s="4">
        <v>2960</v>
      </c>
      <c r="Y685" s="4">
        <v>824447</v>
      </c>
      <c r="Z685" s="4">
        <v>11</v>
      </c>
      <c r="AA685" s="4">
        <v>304</v>
      </c>
      <c r="AB685" s="4">
        <v>2930</v>
      </c>
      <c r="AC685" s="4">
        <v>877763</v>
      </c>
      <c r="AD685" s="4">
        <v>3</v>
      </c>
      <c r="AE685" s="4">
        <v>342</v>
      </c>
      <c r="AF685" s="4">
        <v>3077</v>
      </c>
      <c r="AG685" s="4">
        <v>1052140</v>
      </c>
      <c r="AH685" s="1"/>
      <c r="AI685" s="1"/>
      <c r="AJ685" s="1"/>
      <c r="AK685" s="1"/>
      <c r="AL685" s="1"/>
      <c r="AM685" s="1"/>
      <c r="AN685" s="1"/>
      <c r="AO685" s="1"/>
      <c r="AP685" s="4">
        <v>13</v>
      </c>
      <c r="AQ685" s="4">
        <v>517</v>
      </c>
      <c r="AR685" s="4">
        <v>3083</v>
      </c>
      <c r="AS685" s="4">
        <v>1569094</v>
      </c>
      <c r="AT685" s="1"/>
    </row>
    <row r="686" spans="1:47" ht="15" x14ac:dyDescent="0.2">
      <c r="A686" s="82">
        <v>42030</v>
      </c>
      <c r="B686" s="54">
        <v>19</v>
      </c>
      <c r="C686" s="54">
        <v>110</v>
      </c>
      <c r="D686" s="100">
        <v>2780</v>
      </c>
      <c r="E686" s="54">
        <v>349547</v>
      </c>
      <c r="F686" s="54">
        <v>11</v>
      </c>
      <c r="G686" s="54">
        <v>136</v>
      </c>
      <c r="H686" s="54">
        <v>3073</v>
      </c>
      <c r="I686" s="54">
        <v>438439</v>
      </c>
      <c r="J686" s="54">
        <v>22</v>
      </c>
      <c r="K686" s="54">
        <v>168</v>
      </c>
      <c r="L686" s="54">
        <v>2952</v>
      </c>
      <c r="M686" s="54">
        <v>535184</v>
      </c>
      <c r="N686" s="54">
        <v>23</v>
      </c>
      <c r="O686" s="54">
        <v>197</v>
      </c>
      <c r="P686" s="54">
        <v>3034</v>
      </c>
      <c r="Q686" s="54">
        <v>599669</v>
      </c>
      <c r="R686" s="54">
        <v>13</v>
      </c>
      <c r="S686" s="54">
        <v>239</v>
      </c>
      <c r="T686" s="54">
        <v>2964</v>
      </c>
      <c r="U686" s="54">
        <v>727940</v>
      </c>
      <c r="V686" s="54">
        <v>1</v>
      </c>
      <c r="W686" s="54">
        <v>273</v>
      </c>
      <c r="X686" s="54">
        <v>2750</v>
      </c>
      <c r="Y686" s="54">
        <v>750750</v>
      </c>
      <c r="Z686" s="54">
        <v>3</v>
      </c>
      <c r="AA686" s="54">
        <v>297</v>
      </c>
      <c r="AB686" s="54">
        <v>3083</v>
      </c>
      <c r="AC686" s="54">
        <v>914530</v>
      </c>
      <c r="AD686" s="54">
        <v>7</v>
      </c>
      <c r="AE686" s="54">
        <v>342</v>
      </c>
      <c r="AF686" s="54">
        <v>3047</v>
      </c>
      <c r="AG686" s="54">
        <v>1043923</v>
      </c>
      <c r="AH686" s="54">
        <v>6</v>
      </c>
      <c r="AI686" s="54">
        <v>368</v>
      </c>
      <c r="AJ686" s="54">
        <v>3050</v>
      </c>
      <c r="AK686" s="54">
        <v>1115310</v>
      </c>
      <c r="AL686" s="100"/>
      <c r="AM686" s="100"/>
      <c r="AN686" s="100"/>
      <c r="AO686" s="100"/>
      <c r="AP686" s="100">
        <v>6</v>
      </c>
      <c r="AQ686" s="100">
        <v>596</v>
      </c>
      <c r="AR686" s="100">
        <v>2897</v>
      </c>
      <c r="AS686" s="54">
        <v>1720615</v>
      </c>
      <c r="AT686" s="100"/>
    </row>
    <row r="687" spans="1:47" ht="15" x14ac:dyDescent="0.2">
      <c r="A687" s="113">
        <v>42010</v>
      </c>
      <c r="B687" s="114">
        <v>5</v>
      </c>
      <c r="C687" s="114">
        <v>128</v>
      </c>
      <c r="D687" s="114">
        <v>3080</v>
      </c>
      <c r="E687" s="114">
        <v>394240</v>
      </c>
      <c r="F687" s="114">
        <v>5</v>
      </c>
      <c r="G687" s="114">
        <v>140</v>
      </c>
      <c r="H687" s="114">
        <v>3370</v>
      </c>
      <c r="I687" s="114">
        <v>471353</v>
      </c>
      <c r="J687" s="114">
        <v>32</v>
      </c>
      <c r="K687" s="114">
        <v>160</v>
      </c>
      <c r="L687" s="114">
        <v>3388</v>
      </c>
      <c r="M687" s="114">
        <v>542043</v>
      </c>
      <c r="N687" s="114">
        <v>35</v>
      </c>
      <c r="O687" s="114">
        <v>193</v>
      </c>
      <c r="P687" s="114">
        <v>3310</v>
      </c>
      <c r="Q687" s="114">
        <v>639827</v>
      </c>
      <c r="R687" s="114">
        <v>44</v>
      </c>
      <c r="S687" s="114">
        <v>231</v>
      </c>
      <c r="T687" s="114">
        <v>3140</v>
      </c>
      <c r="U687" s="114">
        <v>724903</v>
      </c>
      <c r="V687" s="114">
        <v>5</v>
      </c>
      <c r="W687" s="114">
        <v>258</v>
      </c>
      <c r="X687" s="114">
        <v>3100</v>
      </c>
      <c r="Y687" s="114">
        <v>799800</v>
      </c>
      <c r="Z687" s="114">
        <v>3</v>
      </c>
      <c r="AA687" s="114">
        <v>296</v>
      </c>
      <c r="AB687" s="114">
        <v>2850</v>
      </c>
      <c r="AC687" s="114">
        <v>844550</v>
      </c>
      <c r="AD687" s="114">
        <v>1</v>
      </c>
      <c r="AE687" s="114">
        <v>331</v>
      </c>
      <c r="AF687" s="114">
        <v>2840</v>
      </c>
      <c r="AG687" s="114">
        <v>940040</v>
      </c>
      <c r="AH687" s="114"/>
      <c r="AI687" s="114"/>
      <c r="AJ687" s="114"/>
      <c r="AK687" s="114"/>
      <c r="AL687" s="1"/>
      <c r="AM687" s="1"/>
      <c r="AN687" s="1"/>
      <c r="AO687" s="1"/>
      <c r="AP687" s="114">
        <v>7</v>
      </c>
      <c r="AQ687" s="114">
        <v>592</v>
      </c>
      <c r="AR687" s="114">
        <v>3020</v>
      </c>
      <c r="AS687" s="114">
        <v>1792389</v>
      </c>
      <c r="AU687" s="115">
        <v>84</v>
      </c>
    </row>
    <row r="688" spans="1:47" ht="15" x14ac:dyDescent="0.2">
      <c r="A688" s="113">
        <v>42017</v>
      </c>
      <c r="B688" s="114">
        <v>26</v>
      </c>
      <c r="C688" s="114">
        <v>108</v>
      </c>
      <c r="D688" s="114">
        <v>3095</v>
      </c>
      <c r="E688" s="114">
        <v>342980</v>
      </c>
      <c r="F688" s="114">
        <v>26</v>
      </c>
      <c r="G688" s="114">
        <v>144</v>
      </c>
      <c r="H688" s="114">
        <v>3382</v>
      </c>
      <c r="I688" s="114">
        <v>486372</v>
      </c>
      <c r="J688" s="114">
        <v>75</v>
      </c>
      <c r="K688" s="114">
        <v>166</v>
      </c>
      <c r="L688" s="114">
        <v>3254</v>
      </c>
      <c r="M688" s="114">
        <v>541667</v>
      </c>
      <c r="N688" s="114">
        <v>19</v>
      </c>
      <c r="O688" s="114">
        <v>202</v>
      </c>
      <c r="P688" s="114">
        <v>3148</v>
      </c>
      <c r="Q688" s="114">
        <v>636818</v>
      </c>
      <c r="R688" s="114">
        <v>22</v>
      </c>
      <c r="S688" s="114">
        <v>231</v>
      </c>
      <c r="T688" s="114">
        <v>3190</v>
      </c>
      <c r="U688" s="114">
        <v>736490</v>
      </c>
      <c r="V688" s="114">
        <v>12</v>
      </c>
      <c r="W688" s="114">
        <v>266</v>
      </c>
      <c r="X688" s="114">
        <v>3005</v>
      </c>
      <c r="Y688" s="114">
        <v>797555</v>
      </c>
      <c r="Z688" s="114">
        <v>1</v>
      </c>
      <c r="AA688" s="114">
        <v>306</v>
      </c>
      <c r="AB688" s="114">
        <v>2900</v>
      </c>
      <c r="AC688" s="114">
        <v>887400</v>
      </c>
      <c r="AD688" s="114"/>
      <c r="AE688" s="114"/>
      <c r="AF688" s="114"/>
      <c r="AG688" s="114"/>
      <c r="AH688" s="114"/>
      <c r="AI688" s="114"/>
      <c r="AJ688" s="114"/>
      <c r="AK688" s="114"/>
      <c r="AL688" s="114"/>
      <c r="AM688" s="114"/>
      <c r="AN688" s="114"/>
      <c r="AO688" s="114"/>
      <c r="AP688" s="114">
        <v>7</v>
      </c>
      <c r="AQ688" s="114">
        <v>640</v>
      </c>
      <c r="AR688" s="114">
        <v>2866</v>
      </c>
      <c r="AS688" s="114">
        <v>1833269</v>
      </c>
      <c r="AU688" s="115">
        <v>125</v>
      </c>
    </row>
    <row r="689" spans="1:47" ht="15" x14ac:dyDescent="0.2">
      <c r="A689" s="113">
        <v>42024</v>
      </c>
      <c r="B689" s="114">
        <v>13</v>
      </c>
      <c r="C689" s="114">
        <v>113</v>
      </c>
      <c r="D689" s="114">
        <v>3204</v>
      </c>
      <c r="E689" s="114">
        <v>361873</v>
      </c>
      <c r="F689" s="114">
        <v>31</v>
      </c>
      <c r="G689" s="114">
        <v>139</v>
      </c>
      <c r="H689" s="114">
        <v>3346</v>
      </c>
      <c r="I689" s="114">
        <v>465040</v>
      </c>
      <c r="J689" s="114">
        <v>85</v>
      </c>
      <c r="K689" s="114">
        <v>166</v>
      </c>
      <c r="L689" s="114">
        <v>3264</v>
      </c>
      <c r="M689" s="114">
        <v>542567</v>
      </c>
      <c r="N689" s="114">
        <v>46</v>
      </c>
      <c r="O689" s="114">
        <v>201</v>
      </c>
      <c r="P689" s="114">
        <v>3258</v>
      </c>
      <c r="Q689" s="114">
        <v>653400</v>
      </c>
      <c r="R689" s="114">
        <v>20</v>
      </c>
      <c r="S689" s="114">
        <v>237</v>
      </c>
      <c r="T689" s="114">
        <v>3164</v>
      </c>
      <c r="U689" s="114">
        <v>748636</v>
      </c>
      <c r="V689" s="114">
        <v>2</v>
      </c>
      <c r="W689" s="114">
        <v>269</v>
      </c>
      <c r="X689" s="114">
        <v>2940</v>
      </c>
      <c r="Y689" s="114">
        <v>791560</v>
      </c>
      <c r="Z689" s="114"/>
      <c r="AA689" s="114"/>
      <c r="AB689" s="114"/>
      <c r="AC689" s="114"/>
      <c r="AD689" s="114">
        <v>1</v>
      </c>
      <c r="AE689" s="114">
        <v>328</v>
      </c>
      <c r="AF689" s="114">
        <v>2700</v>
      </c>
      <c r="AG689" s="114">
        <v>885600</v>
      </c>
      <c r="AH689" s="114"/>
      <c r="AI689" s="114"/>
      <c r="AJ689" s="114"/>
      <c r="AK689" s="114"/>
      <c r="AL689" s="114"/>
      <c r="AM689" s="114"/>
      <c r="AN689" s="114"/>
      <c r="AO689" s="114"/>
      <c r="AP689" s="114">
        <v>12</v>
      </c>
      <c r="AQ689" s="114">
        <v>577</v>
      </c>
      <c r="AR689" s="114">
        <v>3002</v>
      </c>
      <c r="AS689" s="114">
        <v>1728235</v>
      </c>
      <c r="AU689" s="115">
        <v>122</v>
      </c>
    </row>
    <row r="690" spans="1:47" ht="15" x14ac:dyDescent="0.2">
      <c r="A690" s="113">
        <v>42031</v>
      </c>
      <c r="B690" s="114">
        <v>13</v>
      </c>
      <c r="C690" s="114">
        <v>121</v>
      </c>
      <c r="D690" s="114">
        <v>3240</v>
      </c>
      <c r="E690" s="114">
        <v>392940</v>
      </c>
      <c r="F690" s="114">
        <v>5</v>
      </c>
      <c r="G690" s="114">
        <v>145</v>
      </c>
      <c r="H690" s="114">
        <v>3325</v>
      </c>
      <c r="I690" s="114">
        <v>482200</v>
      </c>
      <c r="J690" s="114">
        <v>16</v>
      </c>
      <c r="K690" s="114">
        <v>168</v>
      </c>
      <c r="L690" s="114">
        <v>3326</v>
      </c>
      <c r="M690" s="114">
        <v>559266</v>
      </c>
      <c r="N690" s="114">
        <v>25</v>
      </c>
      <c r="O690" s="114">
        <v>201</v>
      </c>
      <c r="P690" s="114">
        <v>3230</v>
      </c>
      <c r="Q690" s="114">
        <v>647090</v>
      </c>
      <c r="R690" s="114">
        <v>2</v>
      </c>
      <c r="S690" s="114">
        <v>222</v>
      </c>
      <c r="T690" s="114">
        <v>2980</v>
      </c>
      <c r="U690" s="114">
        <v>661560</v>
      </c>
      <c r="V690" s="114">
        <v>2</v>
      </c>
      <c r="W690" s="114">
        <v>278</v>
      </c>
      <c r="X690" s="114">
        <v>2880</v>
      </c>
      <c r="Y690" s="114">
        <v>800640</v>
      </c>
      <c r="Z690" s="114">
        <v>1</v>
      </c>
      <c r="AA690" s="114">
        <v>315</v>
      </c>
      <c r="AB690" s="114">
        <v>2700</v>
      </c>
      <c r="AC690" s="114">
        <v>850500</v>
      </c>
      <c r="AD690" s="114">
        <v>2</v>
      </c>
      <c r="AE690" s="114">
        <v>342</v>
      </c>
      <c r="AF690" s="114">
        <v>2820</v>
      </c>
      <c r="AG690" s="114">
        <v>964360</v>
      </c>
      <c r="AH690" s="114"/>
      <c r="AI690" s="114"/>
      <c r="AJ690" s="114"/>
      <c r="AK690" s="114"/>
      <c r="AL690" s="114">
        <v>1</v>
      </c>
      <c r="AM690" s="114">
        <v>422</v>
      </c>
      <c r="AN690" s="114">
        <v>2580</v>
      </c>
      <c r="AO690" s="114">
        <v>1117140</v>
      </c>
      <c r="AP690" s="114"/>
      <c r="AQ690" s="114"/>
      <c r="AR690" s="114"/>
      <c r="AS690" s="114"/>
      <c r="AU690" s="115">
        <v>64</v>
      </c>
    </row>
    <row r="691" spans="1:47" ht="15" x14ac:dyDescent="0.2">
      <c r="A691" s="81">
        <v>42037</v>
      </c>
      <c r="B691">
        <v>34</v>
      </c>
      <c r="C691">
        <v>120</v>
      </c>
      <c r="D691">
        <v>2930</v>
      </c>
      <c r="E691">
        <v>348367</v>
      </c>
      <c r="F691">
        <v>19</v>
      </c>
      <c r="G691">
        <v>140</v>
      </c>
      <c r="H691">
        <v>3080</v>
      </c>
      <c r="I691">
        <v>411796</v>
      </c>
      <c r="J691">
        <v>43</v>
      </c>
      <c r="K691">
        <v>163</v>
      </c>
      <c r="L691">
        <v>3099</v>
      </c>
      <c r="M691">
        <v>524525</v>
      </c>
      <c r="N691">
        <v>50</v>
      </c>
      <c r="O691">
        <v>194</v>
      </c>
      <c r="P691">
        <v>3042</v>
      </c>
      <c r="Q691">
        <v>600647</v>
      </c>
      <c r="R691">
        <v>62</v>
      </c>
      <c r="S691">
        <v>237</v>
      </c>
      <c r="T691">
        <v>3175</v>
      </c>
      <c r="U691">
        <v>765687</v>
      </c>
      <c r="V691">
        <v>6</v>
      </c>
      <c r="W691">
        <v>252</v>
      </c>
      <c r="X691">
        <v>2200</v>
      </c>
      <c r="Y691">
        <v>603483</v>
      </c>
      <c r="Z691">
        <v>7</v>
      </c>
      <c r="AA691">
        <v>291</v>
      </c>
      <c r="AB691">
        <v>2742</v>
      </c>
      <c r="AC691">
        <v>778931</v>
      </c>
      <c r="AD691" s="1"/>
      <c r="AE691" s="1"/>
      <c r="AF691" s="1"/>
      <c r="AG691" s="1"/>
      <c r="AH691">
        <v>16</v>
      </c>
      <c r="AI691">
        <v>379</v>
      </c>
      <c r="AJ691">
        <v>2910</v>
      </c>
      <c r="AK691">
        <v>1093731</v>
      </c>
      <c r="AP691">
        <v>6</v>
      </c>
      <c r="AQ691">
        <v>564</v>
      </c>
      <c r="AR691">
        <v>3150</v>
      </c>
      <c r="AS691">
        <v>1791270</v>
      </c>
      <c r="AU691" s="1"/>
    </row>
    <row r="692" spans="1:47" ht="15" x14ac:dyDescent="0.2">
      <c r="A692" s="81">
        <v>42044</v>
      </c>
      <c r="B692">
        <v>14</v>
      </c>
      <c r="C692">
        <v>111</v>
      </c>
      <c r="D692">
        <v>3430</v>
      </c>
      <c r="E692">
        <v>375823</v>
      </c>
      <c r="F692">
        <v>18</v>
      </c>
      <c r="G692">
        <v>137</v>
      </c>
      <c r="H692">
        <v>3440</v>
      </c>
      <c r="I692">
        <v>493123</v>
      </c>
      <c r="J692">
        <v>31</v>
      </c>
      <c r="K692">
        <v>171</v>
      </c>
      <c r="L692">
        <v>3273</v>
      </c>
      <c r="M692">
        <v>563377</v>
      </c>
      <c r="N692">
        <v>17</v>
      </c>
      <c r="O692">
        <v>207</v>
      </c>
      <c r="P692">
        <v>3154</v>
      </c>
      <c r="Q692">
        <v>639577</v>
      </c>
      <c r="R692">
        <v>37</v>
      </c>
      <c r="S692">
        <v>229</v>
      </c>
      <c r="T692">
        <v>2970</v>
      </c>
      <c r="U692">
        <v>742855</v>
      </c>
      <c r="V692">
        <v>9</v>
      </c>
      <c r="W692">
        <v>254</v>
      </c>
      <c r="X692">
        <v>2936</v>
      </c>
      <c r="Y692">
        <v>739569</v>
      </c>
      <c r="Z692">
        <v>3</v>
      </c>
      <c r="AA692">
        <v>321</v>
      </c>
      <c r="AB692">
        <v>3200</v>
      </c>
      <c r="AC692">
        <v>1027200</v>
      </c>
      <c r="AD692" s="1"/>
      <c r="AE692" s="1"/>
      <c r="AF692" s="1"/>
      <c r="AG692" s="1"/>
      <c r="AH692">
        <v>1</v>
      </c>
      <c r="AI692">
        <v>399</v>
      </c>
      <c r="AJ692">
        <v>2900</v>
      </c>
      <c r="AK692">
        <v>1157100</v>
      </c>
      <c r="AP692">
        <v>4</v>
      </c>
      <c r="AQ692">
        <v>502</v>
      </c>
      <c r="AR692">
        <v>3150</v>
      </c>
      <c r="AS692">
        <v>1579050</v>
      </c>
      <c r="AU692" s="1"/>
    </row>
    <row r="693" spans="1:47" ht="15" x14ac:dyDescent="0.2">
      <c r="A693" s="81">
        <v>42051</v>
      </c>
      <c r="B693">
        <v>15</v>
      </c>
      <c r="C693">
        <v>108</v>
      </c>
      <c r="D693">
        <v>2804</v>
      </c>
      <c r="E693">
        <v>338367</v>
      </c>
      <c r="F693">
        <v>25</v>
      </c>
      <c r="G693">
        <v>141</v>
      </c>
      <c r="H693">
        <v>3370</v>
      </c>
      <c r="I693">
        <v>485334</v>
      </c>
      <c r="J693">
        <v>20</v>
      </c>
      <c r="K693">
        <v>157</v>
      </c>
      <c r="L693">
        <v>3363</v>
      </c>
      <c r="M693">
        <v>525474</v>
      </c>
      <c r="N693">
        <v>24</v>
      </c>
      <c r="O693">
        <v>194</v>
      </c>
      <c r="P693">
        <v>3235</v>
      </c>
      <c r="Q693">
        <v>643340</v>
      </c>
      <c r="R693">
        <v>9</v>
      </c>
      <c r="S693">
        <v>229</v>
      </c>
      <c r="T693">
        <v>3090</v>
      </c>
      <c r="U693">
        <v>730356</v>
      </c>
      <c r="AD693" s="1"/>
      <c r="AE693" s="1"/>
      <c r="AF693" s="1"/>
      <c r="AG693" s="1"/>
      <c r="AP693">
        <v>5</v>
      </c>
      <c r="AQ693">
        <v>538</v>
      </c>
      <c r="AR693">
        <v>3184</v>
      </c>
      <c r="AS693">
        <v>1719924</v>
      </c>
      <c r="AU693" s="1"/>
    </row>
    <row r="694" spans="1:47" ht="15" x14ac:dyDescent="0.2">
      <c r="A694" s="81">
        <v>42058</v>
      </c>
      <c r="B694">
        <v>31</v>
      </c>
      <c r="C694">
        <v>115</v>
      </c>
      <c r="D694">
        <v>3161</v>
      </c>
      <c r="E694">
        <v>355225</v>
      </c>
      <c r="F694">
        <v>31</v>
      </c>
      <c r="G694">
        <v>144</v>
      </c>
      <c r="H694">
        <v>3147</v>
      </c>
      <c r="I694">
        <v>428602</v>
      </c>
      <c r="J694">
        <v>42</v>
      </c>
      <c r="K694">
        <v>161</v>
      </c>
      <c r="L694">
        <v>3243</v>
      </c>
      <c r="M694">
        <v>551444</v>
      </c>
      <c r="N694">
        <v>16</v>
      </c>
      <c r="O694">
        <v>202</v>
      </c>
      <c r="P694">
        <v>3029</v>
      </c>
      <c r="Q694">
        <v>625817</v>
      </c>
      <c r="R694">
        <v>10</v>
      </c>
      <c r="S694">
        <v>234</v>
      </c>
      <c r="T694">
        <v>3210</v>
      </c>
      <c r="U694">
        <v>743976</v>
      </c>
      <c r="V694">
        <v>19</v>
      </c>
      <c r="W694">
        <v>267</v>
      </c>
      <c r="X694">
        <v>3287</v>
      </c>
      <c r="Y694">
        <v>876259</v>
      </c>
      <c r="Z694">
        <v>1</v>
      </c>
      <c r="AA694">
        <v>285</v>
      </c>
      <c r="AB694">
        <v>2740</v>
      </c>
      <c r="AC694">
        <v>780900</v>
      </c>
      <c r="AD694" s="1"/>
      <c r="AE694" s="1"/>
      <c r="AF694" s="1"/>
      <c r="AG694" s="1"/>
      <c r="AH694">
        <v>1</v>
      </c>
      <c r="AI694">
        <v>369</v>
      </c>
      <c r="AJ694">
        <v>2750</v>
      </c>
      <c r="AK694">
        <v>1014750</v>
      </c>
      <c r="AP694">
        <v>2</v>
      </c>
      <c r="AQ694">
        <v>541</v>
      </c>
      <c r="AR694">
        <v>2930</v>
      </c>
      <c r="AS694">
        <v>1580720</v>
      </c>
      <c r="AU694" s="1"/>
    </row>
    <row r="695" spans="1:47" ht="15" x14ac:dyDescent="0.2">
      <c r="A695" s="81">
        <v>42038</v>
      </c>
      <c r="B695">
        <v>5</v>
      </c>
      <c r="C695">
        <v>124</v>
      </c>
      <c r="D695">
        <v>3625</v>
      </c>
      <c r="E695">
        <v>449875</v>
      </c>
      <c r="F695">
        <v>18</v>
      </c>
      <c r="G695">
        <v>140</v>
      </c>
      <c r="H695">
        <v>3425</v>
      </c>
      <c r="I695">
        <v>480050</v>
      </c>
      <c r="J695">
        <v>19</v>
      </c>
      <c r="K695">
        <v>160</v>
      </c>
      <c r="L695">
        <v>3417</v>
      </c>
      <c r="M695">
        <v>549100</v>
      </c>
      <c r="N695">
        <v>8</v>
      </c>
      <c r="O695">
        <v>236</v>
      </c>
      <c r="P695">
        <v>3224</v>
      </c>
      <c r="Q695">
        <v>760636</v>
      </c>
      <c r="R695">
        <v>34</v>
      </c>
      <c r="S695">
        <v>191</v>
      </c>
      <c r="T695">
        <v>3364</v>
      </c>
      <c r="U695">
        <v>642606</v>
      </c>
      <c r="V695">
        <v>1</v>
      </c>
      <c r="W695">
        <v>260</v>
      </c>
      <c r="X695">
        <v>3180</v>
      </c>
      <c r="Y695">
        <v>826800</v>
      </c>
      <c r="AD695" s="1"/>
      <c r="AE695" s="1"/>
      <c r="AF695" s="1"/>
      <c r="AG695" s="1"/>
      <c r="AP695">
        <v>6</v>
      </c>
      <c r="AQ695">
        <v>598</v>
      </c>
      <c r="AR695">
        <v>3017</v>
      </c>
      <c r="AS695">
        <v>1808450</v>
      </c>
      <c r="AU695" s="1">
        <v>60</v>
      </c>
    </row>
    <row r="696" spans="1:47" ht="15" x14ac:dyDescent="0.2">
      <c r="A696" s="81">
        <v>42045</v>
      </c>
      <c r="B696">
        <v>8</v>
      </c>
      <c r="C696">
        <v>123</v>
      </c>
      <c r="D696">
        <v>3450</v>
      </c>
      <c r="E696">
        <v>426200</v>
      </c>
      <c r="F696">
        <v>12</v>
      </c>
      <c r="G696">
        <v>137</v>
      </c>
      <c r="H696">
        <v>3775</v>
      </c>
      <c r="I696">
        <v>517250</v>
      </c>
      <c r="J696">
        <v>17</v>
      </c>
      <c r="K696">
        <v>167</v>
      </c>
      <c r="L696">
        <v>3450</v>
      </c>
      <c r="M696">
        <v>575229</v>
      </c>
      <c r="N696">
        <v>6</v>
      </c>
      <c r="O696">
        <v>224</v>
      </c>
      <c r="P696">
        <v>3213</v>
      </c>
      <c r="Q696">
        <v>719680</v>
      </c>
      <c r="R696">
        <v>3</v>
      </c>
      <c r="S696">
        <v>198</v>
      </c>
      <c r="T696">
        <v>3400</v>
      </c>
      <c r="U696">
        <v>673200</v>
      </c>
      <c r="V696">
        <v>2</v>
      </c>
      <c r="W696">
        <v>264</v>
      </c>
      <c r="X696">
        <v>2940</v>
      </c>
      <c r="Y696">
        <v>776160</v>
      </c>
      <c r="Z696">
        <v>3</v>
      </c>
      <c r="AA696">
        <v>284</v>
      </c>
      <c r="AB696">
        <v>2980</v>
      </c>
      <c r="AC696">
        <v>846280</v>
      </c>
      <c r="AD696">
        <v>2</v>
      </c>
      <c r="AE696">
        <v>340</v>
      </c>
      <c r="AF696">
        <v>2700</v>
      </c>
      <c r="AG696">
        <v>937020</v>
      </c>
      <c r="AL696">
        <v>2</v>
      </c>
      <c r="AM696">
        <v>458</v>
      </c>
      <c r="AN696">
        <v>2990</v>
      </c>
      <c r="AO696">
        <v>1368270</v>
      </c>
      <c r="AU696" s="1">
        <v>50</v>
      </c>
    </row>
    <row r="697" spans="1:47" ht="15" x14ac:dyDescent="0.2">
      <c r="A697" s="81"/>
      <c r="Z697">
        <v>6</v>
      </c>
      <c r="AA697">
        <v>293</v>
      </c>
      <c r="AB697">
        <v>2900</v>
      </c>
      <c r="AC697">
        <v>850820</v>
      </c>
      <c r="AU697" s="1"/>
    </row>
    <row r="698" spans="1:47" ht="15" x14ac:dyDescent="0.2">
      <c r="A698" s="81">
        <v>42052</v>
      </c>
      <c r="B698">
        <v>17</v>
      </c>
      <c r="C698">
        <v>114</v>
      </c>
      <c r="D698">
        <v>3630</v>
      </c>
      <c r="E698">
        <v>415850</v>
      </c>
      <c r="F698">
        <v>16</v>
      </c>
      <c r="G698">
        <v>134</v>
      </c>
      <c r="H698">
        <v>3667</v>
      </c>
      <c r="I698">
        <v>490750</v>
      </c>
      <c r="J698">
        <v>48</v>
      </c>
      <c r="K698">
        <v>161</v>
      </c>
      <c r="L698">
        <v>3394</v>
      </c>
      <c r="M698">
        <v>547539</v>
      </c>
      <c r="N698">
        <v>26</v>
      </c>
      <c r="O698">
        <v>222</v>
      </c>
      <c r="P698">
        <v>3370</v>
      </c>
      <c r="Q698">
        <v>749870</v>
      </c>
      <c r="R698">
        <v>28</v>
      </c>
      <c r="S698">
        <v>202</v>
      </c>
      <c r="T698">
        <v>3500</v>
      </c>
      <c r="U698">
        <v>704200</v>
      </c>
      <c r="V698">
        <v>1</v>
      </c>
      <c r="W698">
        <v>269</v>
      </c>
      <c r="X698">
        <v>2800</v>
      </c>
      <c r="Y698">
        <v>753200</v>
      </c>
      <c r="Z698">
        <v>5</v>
      </c>
      <c r="AA698">
        <v>297</v>
      </c>
      <c r="AB698">
        <v>2820</v>
      </c>
      <c r="AC698">
        <v>837540</v>
      </c>
      <c r="AD698">
        <v>2</v>
      </c>
      <c r="AE698">
        <v>345</v>
      </c>
      <c r="AF698">
        <v>2880</v>
      </c>
      <c r="AG698">
        <v>993180</v>
      </c>
      <c r="AU698" s="1">
        <v>83</v>
      </c>
    </row>
    <row r="699" spans="1:47" ht="15" x14ac:dyDescent="0.2">
      <c r="A699" s="81"/>
      <c r="Z699">
        <v>7</v>
      </c>
      <c r="AA699">
        <v>288</v>
      </c>
      <c r="AB699">
        <v>3060</v>
      </c>
      <c r="AC699">
        <v>881280</v>
      </c>
      <c r="AD699" s="1"/>
      <c r="AE699" s="1"/>
      <c r="AF699" s="1"/>
      <c r="AG699" s="1"/>
      <c r="AU699" s="1"/>
    </row>
    <row r="700" spans="1:47" ht="15" x14ac:dyDescent="0.2">
      <c r="A700" s="81">
        <v>42059</v>
      </c>
      <c r="B700">
        <v>36</v>
      </c>
      <c r="C700">
        <v>119</v>
      </c>
      <c r="D700">
        <v>3425</v>
      </c>
      <c r="E700">
        <v>407825</v>
      </c>
      <c r="F700">
        <v>25</v>
      </c>
      <c r="G700">
        <v>142</v>
      </c>
      <c r="H700">
        <v>3617</v>
      </c>
      <c r="I700">
        <v>510908</v>
      </c>
      <c r="J700">
        <v>42</v>
      </c>
      <c r="K700">
        <v>165</v>
      </c>
      <c r="L700">
        <v>3435</v>
      </c>
      <c r="M700">
        <v>567172</v>
      </c>
      <c r="N700">
        <v>13</v>
      </c>
      <c r="O700">
        <v>194</v>
      </c>
      <c r="P700">
        <v>3412</v>
      </c>
      <c r="Q700">
        <v>661653</v>
      </c>
      <c r="R700">
        <v>5</v>
      </c>
      <c r="S700">
        <v>225</v>
      </c>
      <c r="T700">
        <v>3180</v>
      </c>
      <c r="U700">
        <v>715200</v>
      </c>
      <c r="AL700">
        <v>1</v>
      </c>
      <c r="AM700">
        <v>458</v>
      </c>
      <c r="AN700">
        <v>2800</v>
      </c>
      <c r="AO700">
        <v>1282400</v>
      </c>
      <c r="AP700">
        <v>6</v>
      </c>
      <c r="AQ700">
        <v>667</v>
      </c>
      <c r="AR700">
        <v>2863</v>
      </c>
      <c r="AS700">
        <v>1913230</v>
      </c>
      <c r="AU700" s="4">
        <v>135</v>
      </c>
    </row>
    <row r="701" spans="1:47" x14ac:dyDescent="0.2">
      <c r="A701" s="3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U701" s="1"/>
    </row>
    <row r="702" spans="1:47" x14ac:dyDescent="0.2">
      <c r="A702" s="43">
        <v>42065</v>
      </c>
      <c r="B702">
        <v>14</v>
      </c>
      <c r="C702">
        <v>115</v>
      </c>
      <c r="D702">
        <v>3063</v>
      </c>
      <c r="E702">
        <v>360608</v>
      </c>
      <c r="F702">
        <v>16</v>
      </c>
      <c r="G702">
        <v>135</v>
      </c>
      <c r="H702">
        <v>3128</v>
      </c>
      <c r="I702">
        <v>417631</v>
      </c>
      <c r="J702">
        <v>27</v>
      </c>
      <c r="K702">
        <v>161</v>
      </c>
      <c r="L702">
        <v>3259</v>
      </c>
      <c r="M702">
        <v>553641</v>
      </c>
      <c r="N702">
        <v>53</v>
      </c>
      <c r="O702">
        <v>199</v>
      </c>
      <c r="P702">
        <v>3049</v>
      </c>
      <c r="Q702">
        <v>665624</v>
      </c>
      <c r="R702">
        <v>29</v>
      </c>
      <c r="S702">
        <v>236</v>
      </c>
      <c r="T702">
        <v>2880</v>
      </c>
      <c r="U702">
        <v>747089</v>
      </c>
      <c r="V702">
        <v>2</v>
      </c>
      <c r="W702">
        <v>258</v>
      </c>
      <c r="X702">
        <v>3205</v>
      </c>
      <c r="Y702">
        <v>827330</v>
      </c>
      <c r="Z702">
        <v>6</v>
      </c>
      <c r="AA702">
        <v>296</v>
      </c>
      <c r="AB702">
        <v>2897</v>
      </c>
      <c r="AC702">
        <v>890003</v>
      </c>
      <c r="AD702">
        <v>4</v>
      </c>
      <c r="AE702">
        <v>344</v>
      </c>
      <c r="AF702">
        <v>3130</v>
      </c>
      <c r="AG702">
        <v>1085890</v>
      </c>
      <c r="AP702">
        <v>7</v>
      </c>
      <c r="AQ702">
        <v>555</v>
      </c>
      <c r="AR702">
        <v>2916</v>
      </c>
      <c r="AS702">
        <v>1618009</v>
      </c>
      <c r="AU702" s="1">
        <v>2</v>
      </c>
    </row>
    <row r="703" spans="1:47" x14ac:dyDescent="0.2">
      <c r="A703" s="43">
        <v>42072</v>
      </c>
      <c r="B703">
        <v>18</v>
      </c>
      <c r="C703">
        <v>122</v>
      </c>
      <c r="D703">
        <v>3355</v>
      </c>
      <c r="E703">
        <v>413157</v>
      </c>
      <c r="F703">
        <v>26</v>
      </c>
      <c r="G703">
        <v>142</v>
      </c>
      <c r="H703">
        <v>3633</v>
      </c>
      <c r="I703">
        <v>519485</v>
      </c>
      <c r="J703">
        <v>21</v>
      </c>
      <c r="K703">
        <v>162</v>
      </c>
      <c r="L703">
        <v>3460</v>
      </c>
      <c r="M703">
        <v>556563</v>
      </c>
      <c r="N703">
        <v>19</v>
      </c>
      <c r="O703">
        <v>194</v>
      </c>
      <c r="P703">
        <v>3190</v>
      </c>
      <c r="Q703">
        <v>617469</v>
      </c>
      <c r="R703">
        <v>23</v>
      </c>
      <c r="S703">
        <v>242</v>
      </c>
      <c r="T703">
        <v>2998</v>
      </c>
      <c r="U703">
        <v>773415</v>
      </c>
      <c r="V703">
        <v>18</v>
      </c>
      <c r="W703">
        <v>261</v>
      </c>
      <c r="X703">
        <v>3250</v>
      </c>
      <c r="Y703">
        <v>849153</v>
      </c>
      <c r="Z703">
        <v>27</v>
      </c>
      <c r="AA703">
        <v>300</v>
      </c>
      <c r="AB703">
        <v>3080</v>
      </c>
      <c r="AC703">
        <v>927067</v>
      </c>
      <c r="AH703">
        <v>1</v>
      </c>
      <c r="AI703">
        <v>375</v>
      </c>
      <c r="AJ703">
        <v>2750</v>
      </c>
      <c r="AK703">
        <v>1031250</v>
      </c>
      <c r="AP703">
        <v>3</v>
      </c>
      <c r="AQ703">
        <v>507</v>
      </c>
      <c r="AR703">
        <v>3140</v>
      </c>
      <c r="AS703">
        <v>1590147</v>
      </c>
      <c r="AU703" s="1">
        <v>8</v>
      </c>
    </row>
    <row r="704" spans="1:47" x14ac:dyDescent="0.2">
      <c r="A704" s="43">
        <v>42079</v>
      </c>
      <c r="B704">
        <v>12</v>
      </c>
      <c r="C704">
        <v>111</v>
      </c>
      <c r="D704">
        <v>3503</v>
      </c>
      <c r="E704">
        <v>393335</v>
      </c>
      <c r="F704">
        <v>18</v>
      </c>
      <c r="G704">
        <v>145</v>
      </c>
      <c r="H704">
        <v>3257</v>
      </c>
      <c r="I704">
        <v>525866</v>
      </c>
      <c r="J704">
        <v>25</v>
      </c>
      <c r="K704">
        <v>159</v>
      </c>
      <c r="L704">
        <v>3308</v>
      </c>
      <c r="M704">
        <v>543112</v>
      </c>
      <c r="N704">
        <v>32</v>
      </c>
      <c r="O704">
        <v>197</v>
      </c>
      <c r="P704">
        <v>3211</v>
      </c>
      <c r="Q704">
        <v>626986</v>
      </c>
      <c r="R704">
        <v>25</v>
      </c>
      <c r="S704">
        <v>236</v>
      </c>
      <c r="T704">
        <v>3137</v>
      </c>
      <c r="U704">
        <v>768105</v>
      </c>
      <c r="V704">
        <v>29</v>
      </c>
      <c r="W704">
        <v>264</v>
      </c>
      <c r="X704">
        <v>3158</v>
      </c>
      <c r="Y704">
        <v>821281</v>
      </c>
      <c r="Z704">
        <v>4</v>
      </c>
      <c r="AA704">
        <v>301</v>
      </c>
      <c r="AB704">
        <v>3215</v>
      </c>
      <c r="AC704">
        <v>969280</v>
      </c>
      <c r="AD704">
        <v>1</v>
      </c>
      <c r="AE704">
        <v>332</v>
      </c>
      <c r="AF704">
        <v>3040</v>
      </c>
      <c r="AG704">
        <v>1009280</v>
      </c>
      <c r="AP704">
        <v>1</v>
      </c>
      <c r="AQ704">
        <v>572</v>
      </c>
      <c r="AR704">
        <v>3200</v>
      </c>
      <c r="AS704">
        <v>1830400</v>
      </c>
      <c r="AU704" s="4">
        <v>4</v>
      </c>
    </row>
    <row r="705" spans="1:47" x14ac:dyDescent="0.2">
      <c r="A705" s="43">
        <v>42086</v>
      </c>
      <c r="B705">
        <v>8</v>
      </c>
      <c r="C705">
        <v>103</v>
      </c>
      <c r="D705">
        <v>3080</v>
      </c>
      <c r="E705">
        <v>323094</v>
      </c>
      <c r="F705">
        <v>16</v>
      </c>
      <c r="G705">
        <v>140</v>
      </c>
      <c r="H705">
        <v>3428</v>
      </c>
      <c r="I705">
        <v>476249</v>
      </c>
      <c r="J705">
        <v>13</v>
      </c>
      <c r="K705">
        <v>161</v>
      </c>
      <c r="L705">
        <v>3358</v>
      </c>
      <c r="M705">
        <v>536632</v>
      </c>
      <c r="N705">
        <v>28</v>
      </c>
      <c r="O705">
        <v>202</v>
      </c>
      <c r="P705">
        <v>3337</v>
      </c>
      <c r="Q705">
        <v>673346</v>
      </c>
      <c r="R705">
        <v>12</v>
      </c>
      <c r="S705">
        <v>233</v>
      </c>
      <c r="T705">
        <v>3400</v>
      </c>
      <c r="U705">
        <v>791633</v>
      </c>
      <c r="V705">
        <v>10</v>
      </c>
      <c r="W705">
        <v>259</v>
      </c>
      <c r="X705">
        <v>3313</v>
      </c>
      <c r="Y705">
        <v>857188</v>
      </c>
      <c r="Z705">
        <v>1</v>
      </c>
      <c r="AA705">
        <v>292</v>
      </c>
      <c r="AB705">
        <v>3050</v>
      </c>
      <c r="AC705">
        <v>890600</v>
      </c>
      <c r="AH705">
        <v>1</v>
      </c>
      <c r="AI705">
        <v>395</v>
      </c>
      <c r="AJ705">
        <v>3000</v>
      </c>
      <c r="AK705">
        <v>1185000</v>
      </c>
      <c r="AP705">
        <v>2</v>
      </c>
      <c r="AQ705">
        <v>477</v>
      </c>
      <c r="AR705">
        <v>3010</v>
      </c>
      <c r="AS705">
        <v>1435500</v>
      </c>
      <c r="AU705" s="4">
        <v>4</v>
      </c>
    </row>
    <row r="706" spans="1:47" x14ac:dyDescent="0.2">
      <c r="A706" s="43">
        <v>42093</v>
      </c>
      <c r="B706">
        <v>6</v>
      </c>
      <c r="C706">
        <v>120</v>
      </c>
      <c r="D706">
        <v>3205</v>
      </c>
      <c r="E706">
        <v>386228</v>
      </c>
      <c r="F706">
        <v>16</v>
      </c>
      <c r="G706">
        <v>141</v>
      </c>
      <c r="H706">
        <v>3318</v>
      </c>
      <c r="I706">
        <v>468877</v>
      </c>
      <c r="J706">
        <v>4</v>
      </c>
      <c r="K706">
        <v>158</v>
      </c>
      <c r="L706">
        <v>3245</v>
      </c>
      <c r="M706">
        <v>498652</v>
      </c>
      <c r="N706">
        <v>42</v>
      </c>
      <c r="O706">
        <v>194</v>
      </c>
      <c r="P706">
        <v>3235</v>
      </c>
      <c r="Q706">
        <v>631404</v>
      </c>
      <c r="R706">
        <v>10</v>
      </c>
      <c r="S706">
        <v>244</v>
      </c>
      <c r="T706">
        <v>3305</v>
      </c>
      <c r="U706">
        <v>827514</v>
      </c>
      <c r="V706">
        <v>19</v>
      </c>
      <c r="W706">
        <v>255</v>
      </c>
      <c r="X706">
        <v>3182</v>
      </c>
      <c r="Y706">
        <v>843095</v>
      </c>
      <c r="Z706">
        <v>3</v>
      </c>
      <c r="AA706">
        <v>302</v>
      </c>
      <c r="AB706">
        <v>3193</v>
      </c>
      <c r="AC706">
        <v>966367</v>
      </c>
      <c r="AD706">
        <v>1</v>
      </c>
      <c r="AE706">
        <v>351</v>
      </c>
      <c r="AF706">
        <v>2980</v>
      </c>
      <c r="AG706">
        <v>1045980</v>
      </c>
      <c r="AL706">
        <v>5</v>
      </c>
      <c r="AM706">
        <v>501</v>
      </c>
      <c r="AN706">
        <v>3148</v>
      </c>
      <c r="AO706">
        <v>1573718</v>
      </c>
      <c r="AU706" s="4">
        <v>2</v>
      </c>
    </row>
    <row r="707" spans="1:47" x14ac:dyDescent="0.2">
      <c r="A707" s="43">
        <v>42066</v>
      </c>
      <c r="B707">
        <v>9</v>
      </c>
      <c r="C707">
        <v>114</v>
      </c>
      <c r="D707">
        <v>3117</v>
      </c>
      <c r="E707">
        <v>356500</v>
      </c>
      <c r="F707">
        <v>32</v>
      </c>
      <c r="G707">
        <v>138</v>
      </c>
      <c r="H707">
        <v>3438</v>
      </c>
      <c r="I707">
        <v>476288</v>
      </c>
      <c r="J707">
        <v>19</v>
      </c>
      <c r="K707">
        <v>159</v>
      </c>
      <c r="L707">
        <v>3365</v>
      </c>
      <c r="M707">
        <v>534220</v>
      </c>
      <c r="N707">
        <v>47</v>
      </c>
      <c r="O707">
        <v>203</v>
      </c>
      <c r="P707">
        <v>3340</v>
      </c>
      <c r="Q707">
        <v>677738</v>
      </c>
      <c r="V707">
        <v>2</v>
      </c>
      <c r="W707">
        <v>250</v>
      </c>
      <c r="X707">
        <v>3200</v>
      </c>
      <c r="Y707">
        <v>800000</v>
      </c>
      <c r="Z707">
        <v>1</v>
      </c>
      <c r="AA707">
        <v>313</v>
      </c>
      <c r="AB707">
        <v>2900</v>
      </c>
      <c r="AC707">
        <v>907700</v>
      </c>
      <c r="AD707">
        <v>1</v>
      </c>
      <c r="AE707">
        <v>326</v>
      </c>
      <c r="AF707">
        <v>3040</v>
      </c>
      <c r="AG707">
        <v>991040</v>
      </c>
      <c r="AP707">
        <v>4</v>
      </c>
      <c r="AQ707">
        <v>596</v>
      </c>
      <c r="AR707">
        <v>2950</v>
      </c>
      <c r="AS707">
        <v>1755545</v>
      </c>
      <c r="AU707" s="1">
        <v>175</v>
      </c>
    </row>
    <row r="708" spans="1:47" x14ac:dyDescent="0.2">
      <c r="A708" s="43">
        <v>42073</v>
      </c>
      <c r="B708">
        <v>19</v>
      </c>
      <c r="C708">
        <v>120</v>
      </c>
      <c r="D708">
        <v>3592</v>
      </c>
      <c r="E708">
        <v>428625</v>
      </c>
      <c r="F708">
        <v>16</v>
      </c>
      <c r="G708">
        <v>142</v>
      </c>
      <c r="H708">
        <v>3600</v>
      </c>
      <c r="I708">
        <v>511912</v>
      </c>
      <c r="J708">
        <v>40</v>
      </c>
      <c r="K708">
        <v>165</v>
      </c>
      <c r="L708">
        <v>3467</v>
      </c>
      <c r="M708">
        <v>573275</v>
      </c>
      <c r="N708">
        <v>6</v>
      </c>
      <c r="O708">
        <v>188</v>
      </c>
      <c r="P708">
        <v>3425</v>
      </c>
      <c r="Q708">
        <v>641925</v>
      </c>
      <c r="R708">
        <v>10</v>
      </c>
      <c r="S708">
        <v>236</v>
      </c>
      <c r="T708">
        <v>3022</v>
      </c>
      <c r="U708">
        <v>714590</v>
      </c>
      <c r="AH708">
        <v>1</v>
      </c>
      <c r="AI708">
        <v>388</v>
      </c>
      <c r="AJ708">
        <v>3080</v>
      </c>
      <c r="AK708">
        <v>1195040</v>
      </c>
      <c r="AL708">
        <v>3</v>
      </c>
      <c r="AM708">
        <v>448</v>
      </c>
      <c r="AN708">
        <v>3067</v>
      </c>
      <c r="AO708">
        <v>1373200</v>
      </c>
      <c r="AP708">
        <v>5</v>
      </c>
      <c r="AQ708">
        <v>561</v>
      </c>
      <c r="AR708">
        <v>3056</v>
      </c>
      <c r="AS708">
        <v>1719900</v>
      </c>
      <c r="AU708" s="1">
        <v>39</v>
      </c>
    </row>
    <row r="709" spans="1:47" x14ac:dyDescent="0.2">
      <c r="A709" s="43">
        <v>42080</v>
      </c>
      <c r="B709">
        <v>19</v>
      </c>
      <c r="C709">
        <v>118</v>
      </c>
      <c r="D709">
        <v>3575</v>
      </c>
      <c r="E709">
        <v>421038</v>
      </c>
      <c r="F709">
        <v>25</v>
      </c>
      <c r="G709">
        <v>140</v>
      </c>
      <c r="H709">
        <v>3293</v>
      </c>
      <c r="I709">
        <v>460229</v>
      </c>
      <c r="J709">
        <v>54</v>
      </c>
      <c r="K709">
        <v>164</v>
      </c>
      <c r="L709">
        <v>3508</v>
      </c>
      <c r="M709">
        <v>574575</v>
      </c>
      <c r="N709">
        <v>33</v>
      </c>
      <c r="O709">
        <v>190</v>
      </c>
      <c r="P709">
        <v>3460</v>
      </c>
      <c r="Q709">
        <v>657250</v>
      </c>
      <c r="R709">
        <v>11</v>
      </c>
      <c r="S709">
        <v>225</v>
      </c>
      <c r="T709">
        <v>3270</v>
      </c>
      <c r="U709">
        <v>735660</v>
      </c>
      <c r="V709">
        <v>1</v>
      </c>
      <c r="W709">
        <v>262</v>
      </c>
      <c r="X709">
        <v>2800</v>
      </c>
      <c r="Y709">
        <v>733600</v>
      </c>
      <c r="AL709">
        <v>2</v>
      </c>
      <c r="AM709">
        <v>405</v>
      </c>
      <c r="AN709">
        <v>2920</v>
      </c>
      <c r="AO709">
        <v>1182480</v>
      </c>
      <c r="AP709">
        <v>4</v>
      </c>
      <c r="AQ709">
        <v>578</v>
      </c>
      <c r="AR709">
        <v>2990</v>
      </c>
      <c r="AS709">
        <v>1732790</v>
      </c>
      <c r="AU709" s="1">
        <v>81</v>
      </c>
    </row>
    <row r="710" spans="1:47" x14ac:dyDescent="0.2">
      <c r="A710" s="43">
        <v>42087</v>
      </c>
      <c r="B710">
        <v>6</v>
      </c>
      <c r="C710">
        <v>124</v>
      </c>
      <c r="D710">
        <v>3675</v>
      </c>
      <c r="E710">
        <v>457650</v>
      </c>
      <c r="F710">
        <v>11</v>
      </c>
      <c r="G710">
        <v>139</v>
      </c>
      <c r="H710">
        <v>3520</v>
      </c>
      <c r="I710">
        <v>488010</v>
      </c>
      <c r="J710">
        <v>6</v>
      </c>
      <c r="K710">
        <v>164</v>
      </c>
      <c r="L710">
        <v>3450</v>
      </c>
      <c r="M710">
        <v>564150</v>
      </c>
      <c r="N710">
        <v>24</v>
      </c>
      <c r="O710">
        <v>202</v>
      </c>
      <c r="P710">
        <v>3520</v>
      </c>
      <c r="Q710">
        <v>707165</v>
      </c>
      <c r="Z710">
        <v>2</v>
      </c>
      <c r="AA710">
        <v>302</v>
      </c>
      <c r="AB710">
        <v>2960</v>
      </c>
      <c r="AC710">
        <v>895600</v>
      </c>
      <c r="AD710">
        <v>1</v>
      </c>
      <c r="AE710">
        <v>350</v>
      </c>
      <c r="AF710">
        <v>3020</v>
      </c>
      <c r="AG710">
        <v>1057000</v>
      </c>
      <c r="AH710">
        <v>3</v>
      </c>
      <c r="AI710">
        <v>387</v>
      </c>
      <c r="AJ710">
        <v>3013</v>
      </c>
      <c r="AK710">
        <v>1165180</v>
      </c>
      <c r="AP710">
        <v>4</v>
      </c>
      <c r="AQ710">
        <v>569</v>
      </c>
      <c r="AR710">
        <v>3130</v>
      </c>
      <c r="AS710">
        <v>1784150</v>
      </c>
      <c r="AU710" s="4">
        <v>60</v>
      </c>
    </row>
    <row r="711" spans="1:47" x14ac:dyDescent="0.2">
      <c r="A711" s="38">
        <v>42094</v>
      </c>
      <c r="B711" s="1">
        <v>9</v>
      </c>
      <c r="C711" s="1">
        <v>106</v>
      </c>
      <c r="D711" s="1">
        <v>3375</v>
      </c>
      <c r="E711" s="4">
        <v>358875</v>
      </c>
      <c r="F711" s="4">
        <v>19</v>
      </c>
      <c r="G711" s="4">
        <v>141</v>
      </c>
      <c r="H711" s="4">
        <v>3275</v>
      </c>
      <c r="I711" s="4">
        <v>464075</v>
      </c>
      <c r="J711" s="4">
        <v>21</v>
      </c>
      <c r="K711" s="4">
        <v>171</v>
      </c>
      <c r="L711" s="4">
        <v>3375</v>
      </c>
      <c r="M711" s="4">
        <v>576000</v>
      </c>
      <c r="N711" s="4">
        <v>9</v>
      </c>
      <c r="O711" s="4">
        <v>198</v>
      </c>
      <c r="P711" s="4">
        <v>3100</v>
      </c>
      <c r="Q711" s="4">
        <v>615117</v>
      </c>
      <c r="R711" s="1"/>
      <c r="S711" s="1"/>
      <c r="T711" s="1"/>
      <c r="U711" s="1"/>
      <c r="V711" s="1">
        <v>7</v>
      </c>
      <c r="W711" s="1">
        <v>265</v>
      </c>
      <c r="X711" s="1">
        <v>2900</v>
      </c>
      <c r="Y711" s="4">
        <v>768500</v>
      </c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>
        <v>5</v>
      </c>
      <c r="AQ711" s="1">
        <v>543</v>
      </c>
      <c r="AR711" s="1">
        <v>3100</v>
      </c>
      <c r="AS711" s="4">
        <v>1687168</v>
      </c>
      <c r="AU711" s="4">
        <v>40</v>
      </c>
    </row>
    <row r="712" spans="1:47" x14ac:dyDescent="0.2">
      <c r="A712" s="12">
        <v>42100</v>
      </c>
      <c r="B712">
        <v>15</v>
      </c>
      <c r="C712">
        <v>115</v>
      </c>
      <c r="D712">
        <v>3107</v>
      </c>
      <c r="E712">
        <v>376362</v>
      </c>
      <c r="F712">
        <v>9</v>
      </c>
      <c r="G712">
        <v>140</v>
      </c>
      <c r="H712">
        <v>3257</v>
      </c>
      <c r="I712">
        <v>445433</v>
      </c>
      <c r="J712">
        <v>29</v>
      </c>
      <c r="K712">
        <v>165</v>
      </c>
      <c r="L712">
        <v>3468</v>
      </c>
      <c r="M712">
        <v>579500</v>
      </c>
      <c r="N712">
        <v>36</v>
      </c>
      <c r="O712">
        <v>211</v>
      </c>
      <c r="P712">
        <v>3080</v>
      </c>
      <c r="Q712">
        <v>691629</v>
      </c>
      <c r="R712">
        <v>8</v>
      </c>
      <c r="S712">
        <v>230</v>
      </c>
      <c r="T712">
        <v>3027</v>
      </c>
      <c r="U712">
        <v>708180</v>
      </c>
      <c r="V712">
        <v>1</v>
      </c>
      <c r="W712">
        <v>254</v>
      </c>
      <c r="X712">
        <v>3400</v>
      </c>
      <c r="Y712">
        <v>863600</v>
      </c>
      <c r="AH712">
        <v>3</v>
      </c>
      <c r="AI712">
        <v>369</v>
      </c>
      <c r="AJ712">
        <v>2873</v>
      </c>
      <c r="AK712">
        <v>1059573</v>
      </c>
      <c r="AP712">
        <v>3</v>
      </c>
      <c r="AQ712">
        <v>562</v>
      </c>
      <c r="AR712">
        <v>3220</v>
      </c>
      <c r="AS712">
        <v>1807933</v>
      </c>
      <c r="AU712" s="4">
        <v>1</v>
      </c>
    </row>
    <row r="713" spans="1:47" x14ac:dyDescent="0.2">
      <c r="A713" s="12">
        <v>42107</v>
      </c>
      <c r="B713">
        <v>24</v>
      </c>
      <c r="C713">
        <v>117</v>
      </c>
      <c r="D713">
        <v>3244</v>
      </c>
      <c r="E713">
        <v>381458</v>
      </c>
      <c r="F713">
        <v>9</v>
      </c>
      <c r="G713">
        <v>141</v>
      </c>
      <c r="H713">
        <v>3430</v>
      </c>
      <c r="I713">
        <v>484438</v>
      </c>
      <c r="J713">
        <v>35</v>
      </c>
      <c r="K713">
        <v>159</v>
      </c>
      <c r="L713">
        <v>3450</v>
      </c>
      <c r="M713">
        <v>546445</v>
      </c>
      <c r="N713">
        <v>26</v>
      </c>
      <c r="O713">
        <v>201</v>
      </c>
      <c r="P713">
        <v>3159</v>
      </c>
      <c r="Q713">
        <v>665168</v>
      </c>
      <c r="R713">
        <v>4</v>
      </c>
      <c r="S713">
        <v>242</v>
      </c>
      <c r="T713">
        <v>3265</v>
      </c>
      <c r="U713">
        <v>818735</v>
      </c>
      <c r="V713">
        <v>4</v>
      </c>
      <c r="W713">
        <v>255</v>
      </c>
      <c r="X713">
        <v>3325</v>
      </c>
      <c r="Y713">
        <v>857762</v>
      </c>
      <c r="Z713">
        <v>1</v>
      </c>
      <c r="AA713">
        <v>309</v>
      </c>
      <c r="AB713">
        <v>3080</v>
      </c>
      <c r="AC713">
        <v>951720</v>
      </c>
      <c r="AD713">
        <v>3</v>
      </c>
      <c r="AE713">
        <v>339</v>
      </c>
      <c r="AF713">
        <v>3575</v>
      </c>
      <c r="AG713">
        <v>1191333</v>
      </c>
      <c r="AP713">
        <v>6</v>
      </c>
      <c r="AQ713">
        <v>598</v>
      </c>
      <c r="AR713">
        <v>3242</v>
      </c>
      <c r="AS713">
        <v>1938300</v>
      </c>
      <c r="AU713" s="4">
        <v>6</v>
      </c>
    </row>
    <row r="714" spans="1:47" x14ac:dyDescent="0.2">
      <c r="A714" s="12">
        <v>42114</v>
      </c>
      <c r="B714">
        <v>15</v>
      </c>
      <c r="C714">
        <v>114</v>
      </c>
      <c r="D714">
        <v>3307</v>
      </c>
      <c r="E714">
        <v>369199</v>
      </c>
      <c r="F714">
        <v>22</v>
      </c>
      <c r="G714">
        <v>138</v>
      </c>
      <c r="H714">
        <v>3685</v>
      </c>
      <c r="I714">
        <v>510446</v>
      </c>
      <c r="J714">
        <v>34</v>
      </c>
      <c r="K714">
        <v>160</v>
      </c>
      <c r="L714">
        <v>3383</v>
      </c>
      <c r="M714">
        <v>523713</v>
      </c>
      <c r="N714">
        <v>80</v>
      </c>
      <c r="O714">
        <v>197</v>
      </c>
      <c r="P714">
        <v>3309</v>
      </c>
      <c r="Q714">
        <v>643264</v>
      </c>
      <c r="R714">
        <v>39</v>
      </c>
      <c r="S714">
        <v>235</v>
      </c>
      <c r="T714">
        <v>3304</v>
      </c>
      <c r="U714">
        <v>783082</v>
      </c>
      <c r="V714">
        <v>6</v>
      </c>
      <c r="W714">
        <v>258</v>
      </c>
      <c r="X714">
        <v>3090</v>
      </c>
      <c r="Y714">
        <v>811833</v>
      </c>
      <c r="AD714">
        <v>2</v>
      </c>
      <c r="AE714">
        <v>345</v>
      </c>
      <c r="AF714">
        <v>3150</v>
      </c>
      <c r="AG714">
        <v>1088700</v>
      </c>
      <c r="AP714">
        <v>3</v>
      </c>
      <c r="AQ714">
        <v>533</v>
      </c>
      <c r="AR714">
        <v>3237</v>
      </c>
      <c r="AS714">
        <v>1721557</v>
      </c>
      <c r="AU714" s="4">
        <v>1</v>
      </c>
    </row>
    <row r="715" spans="1:47" x14ac:dyDescent="0.2">
      <c r="A715" s="38">
        <v>42121</v>
      </c>
      <c r="B715" s="1">
        <v>17</v>
      </c>
      <c r="C715" s="1">
        <v>110</v>
      </c>
      <c r="D715" s="1">
        <v>3583</v>
      </c>
      <c r="E715" s="4">
        <v>408046</v>
      </c>
      <c r="F715" s="4">
        <v>6</v>
      </c>
      <c r="G715" s="4">
        <v>143</v>
      </c>
      <c r="H715" s="4">
        <v>3530</v>
      </c>
      <c r="I715" s="4">
        <v>512140</v>
      </c>
      <c r="J715" s="4">
        <v>24</v>
      </c>
      <c r="K715" s="4">
        <v>155</v>
      </c>
      <c r="L715" s="4">
        <v>3486</v>
      </c>
      <c r="M715" s="4">
        <v>553381</v>
      </c>
      <c r="N715" s="4">
        <v>37</v>
      </c>
      <c r="O715" s="4">
        <v>192</v>
      </c>
      <c r="P715" s="4">
        <v>3307</v>
      </c>
      <c r="Q715" s="4">
        <v>655523</v>
      </c>
      <c r="R715" s="4">
        <v>2</v>
      </c>
      <c r="S715" s="4">
        <v>236</v>
      </c>
      <c r="T715" s="4">
        <v>3490</v>
      </c>
      <c r="U715" s="4">
        <v>821050</v>
      </c>
      <c r="V715" s="4">
        <v>2</v>
      </c>
      <c r="W715" s="4">
        <v>274</v>
      </c>
      <c r="X715" s="4">
        <v>2975</v>
      </c>
      <c r="Y715" s="4">
        <v>815400</v>
      </c>
      <c r="Z715" s="4">
        <v>1</v>
      </c>
      <c r="AA715" s="4">
        <v>286</v>
      </c>
      <c r="AB715" s="4">
        <v>2450</v>
      </c>
      <c r="AC715" s="4">
        <v>700700</v>
      </c>
      <c r="AD715" s="4">
        <v>2</v>
      </c>
      <c r="AE715" s="4">
        <v>348</v>
      </c>
      <c r="AF715" s="4">
        <v>3325</v>
      </c>
      <c r="AG715" s="4">
        <v>1154500</v>
      </c>
      <c r="AH715" s="4">
        <v>1</v>
      </c>
      <c r="AI715" s="4">
        <v>388</v>
      </c>
      <c r="AJ715" s="4">
        <v>3080</v>
      </c>
      <c r="AK715" s="4">
        <v>1195040</v>
      </c>
      <c r="AL715" s="1"/>
      <c r="AM715" s="1"/>
      <c r="AN715" s="1"/>
      <c r="AO715" s="1"/>
      <c r="AP715" s="1">
        <v>4</v>
      </c>
      <c r="AQ715" s="1">
        <v>487</v>
      </c>
      <c r="AR715" s="1">
        <v>3102</v>
      </c>
      <c r="AS715" s="4">
        <v>1510285</v>
      </c>
      <c r="AU715" s="4">
        <v>7</v>
      </c>
    </row>
    <row r="716" spans="1:47" x14ac:dyDescent="0.2">
      <c r="A716" s="12">
        <v>42101</v>
      </c>
      <c r="B716">
        <v>6</v>
      </c>
      <c r="C716">
        <v>120</v>
      </c>
      <c r="D716">
        <v>3500</v>
      </c>
      <c r="E716">
        <v>419600</v>
      </c>
      <c r="J716">
        <v>16</v>
      </c>
      <c r="K716">
        <v>154</v>
      </c>
      <c r="L716">
        <v>3375</v>
      </c>
      <c r="M716">
        <v>518025</v>
      </c>
      <c r="N716">
        <v>3</v>
      </c>
      <c r="O716">
        <v>198</v>
      </c>
      <c r="P716">
        <v>3150</v>
      </c>
      <c r="Q716">
        <v>623700</v>
      </c>
      <c r="AP716">
        <v>1</v>
      </c>
      <c r="AQ716">
        <v>555</v>
      </c>
      <c r="AR716">
        <v>3380</v>
      </c>
      <c r="AS716">
        <v>1975900</v>
      </c>
      <c r="AU716" s="4">
        <v>27</v>
      </c>
    </row>
    <row r="717" spans="1:47" x14ac:dyDescent="0.2">
      <c r="A717" s="12">
        <v>42108</v>
      </c>
      <c r="B717">
        <v>12</v>
      </c>
      <c r="C717">
        <v>108</v>
      </c>
      <c r="D717">
        <v>3560</v>
      </c>
      <c r="E717">
        <v>384650</v>
      </c>
      <c r="F717">
        <v>8</v>
      </c>
      <c r="G717">
        <v>138</v>
      </c>
      <c r="H717">
        <v>3462</v>
      </c>
      <c r="I717">
        <v>476100</v>
      </c>
      <c r="J717">
        <v>11</v>
      </c>
      <c r="K717">
        <v>163</v>
      </c>
      <c r="L717">
        <v>3550</v>
      </c>
      <c r="M717">
        <v>579750</v>
      </c>
      <c r="N717">
        <v>22</v>
      </c>
      <c r="O717">
        <v>191</v>
      </c>
      <c r="P717">
        <v>3422</v>
      </c>
      <c r="Q717">
        <v>652942</v>
      </c>
      <c r="R717">
        <v>1</v>
      </c>
      <c r="S717">
        <v>246</v>
      </c>
      <c r="T717">
        <v>2850</v>
      </c>
      <c r="U717">
        <v>701100</v>
      </c>
      <c r="AP717">
        <v>6</v>
      </c>
      <c r="AQ717">
        <v>538</v>
      </c>
      <c r="AR717">
        <v>3293</v>
      </c>
      <c r="AS717">
        <v>1775437</v>
      </c>
      <c r="AU717" s="4">
        <v>36</v>
      </c>
    </row>
    <row r="718" spans="1:47" x14ac:dyDescent="0.2">
      <c r="A718" s="12">
        <v>42115</v>
      </c>
      <c r="B718">
        <v>6</v>
      </c>
      <c r="C718">
        <v>112</v>
      </c>
      <c r="D718">
        <v>3325</v>
      </c>
      <c r="E718">
        <v>371200</v>
      </c>
      <c r="F718">
        <v>14</v>
      </c>
      <c r="G718">
        <v>140</v>
      </c>
      <c r="H718">
        <v>3600</v>
      </c>
      <c r="I718">
        <v>504017</v>
      </c>
      <c r="J718">
        <v>14</v>
      </c>
      <c r="K718">
        <v>140</v>
      </c>
      <c r="L718">
        <v>3600</v>
      </c>
      <c r="M718">
        <v>504017</v>
      </c>
      <c r="N718">
        <v>8</v>
      </c>
      <c r="O718">
        <v>199</v>
      </c>
      <c r="P718">
        <v>3425</v>
      </c>
      <c r="Q718">
        <v>680862</v>
      </c>
      <c r="R718">
        <v>14</v>
      </c>
      <c r="S718">
        <v>234</v>
      </c>
      <c r="T718">
        <v>3370</v>
      </c>
      <c r="U718">
        <v>788960</v>
      </c>
      <c r="V718">
        <v>1</v>
      </c>
      <c r="W718">
        <v>277</v>
      </c>
      <c r="X718">
        <v>3240</v>
      </c>
      <c r="Y718">
        <v>897480</v>
      </c>
      <c r="AD718">
        <v>3</v>
      </c>
      <c r="AE718">
        <v>347</v>
      </c>
      <c r="AF718">
        <v>3080</v>
      </c>
      <c r="AG718">
        <v>1068040</v>
      </c>
      <c r="AH718">
        <v>1</v>
      </c>
      <c r="AI718">
        <v>376</v>
      </c>
      <c r="AJ718">
        <v>3000</v>
      </c>
      <c r="AK718">
        <v>1128000</v>
      </c>
      <c r="AU718" s="4">
        <v>37</v>
      </c>
    </row>
    <row r="719" spans="1:47" x14ac:dyDescent="0.2">
      <c r="A719" s="12">
        <v>42122</v>
      </c>
      <c r="B719">
        <v>19</v>
      </c>
      <c r="C719">
        <v>113</v>
      </c>
      <c r="D719">
        <v>3538</v>
      </c>
      <c r="E719">
        <v>398275</v>
      </c>
      <c r="F719">
        <v>15</v>
      </c>
      <c r="G719">
        <v>138</v>
      </c>
      <c r="H719">
        <v>3450</v>
      </c>
      <c r="I719">
        <v>493610</v>
      </c>
      <c r="J719">
        <v>55</v>
      </c>
      <c r="K719">
        <v>162</v>
      </c>
      <c r="L719">
        <v>3500</v>
      </c>
      <c r="M719">
        <v>567272</v>
      </c>
      <c r="N719">
        <v>20</v>
      </c>
      <c r="O719">
        <v>198</v>
      </c>
      <c r="P719">
        <v>3428</v>
      </c>
      <c r="Q719">
        <v>679095</v>
      </c>
      <c r="R719">
        <v>2</v>
      </c>
      <c r="S719">
        <v>238</v>
      </c>
      <c r="T719">
        <v>3390</v>
      </c>
      <c r="U719">
        <v>805140</v>
      </c>
      <c r="Z719">
        <v>1</v>
      </c>
      <c r="AA719">
        <v>292</v>
      </c>
      <c r="AB719">
        <v>3340</v>
      </c>
      <c r="AC719">
        <v>975280</v>
      </c>
      <c r="AD719">
        <v>1</v>
      </c>
      <c r="AE719">
        <v>354</v>
      </c>
      <c r="AF719">
        <v>2780</v>
      </c>
      <c r="AG719">
        <v>984120</v>
      </c>
      <c r="AH719">
        <v>2</v>
      </c>
      <c r="AI719">
        <v>390</v>
      </c>
      <c r="AJ719">
        <v>2870</v>
      </c>
      <c r="AK719">
        <v>1120490</v>
      </c>
      <c r="AP719">
        <v>14</v>
      </c>
      <c r="AQ719">
        <v>508</v>
      </c>
      <c r="AR719">
        <v>3240</v>
      </c>
      <c r="AS719">
        <v>1647621</v>
      </c>
      <c r="AU719" s="4">
        <v>89</v>
      </c>
    </row>
    <row r="720" spans="1:47" x14ac:dyDescent="0.2">
      <c r="A720" s="12">
        <v>42129</v>
      </c>
      <c r="B720">
        <v>13</v>
      </c>
      <c r="C720">
        <v>118</v>
      </c>
      <c r="D720">
        <v>3600</v>
      </c>
      <c r="E720">
        <v>424590</v>
      </c>
      <c r="F720">
        <v>7</v>
      </c>
      <c r="G720">
        <v>137</v>
      </c>
      <c r="H720">
        <v>3500</v>
      </c>
      <c r="I720">
        <v>480733</v>
      </c>
      <c r="J720">
        <v>23</v>
      </c>
      <c r="K720">
        <v>171</v>
      </c>
      <c r="L720">
        <v>3510</v>
      </c>
      <c r="M720">
        <v>600650</v>
      </c>
      <c r="N720">
        <v>34</v>
      </c>
      <c r="O720">
        <v>195</v>
      </c>
      <c r="P720">
        <v>3518</v>
      </c>
      <c r="Q720">
        <v>685152</v>
      </c>
      <c r="R720">
        <v>9</v>
      </c>
      <c r="S720">
        <v>230</v>
      </c>
      <c r="T720">
        <v>3395</v>
      </c>
      <c r="U720">
        <v>782115</v>
      </c>
      <c r="V720">
        <v>1</v>
      </c>
      <c r="W720">
        <v>266</v>
      </c>
      <c r="X720">
        <v>3200</v>
      </c>
      <c r="Y720">
        <v>851200</v>
      </c>
      <c r="Z720">
        <v>3</v>
      </c>
      <c r="AA720">
        <v>288</v>
      </c>
      <c r="AB720">
        <v>3193</v>
      </c>
      <c r="AC720">
        <v>920133</v>
      </c>
      <c r="AD720">
        <v>2</v>
      </c>
      <c r="AE720">
        <v>338</v>
      </c>
      <c r="AF720">
        <v>2990</v>
      </c>
      <c r="AG720">
        <f>AF720*AE720</f>
        <v>1010620</v>
      </c>
      <c r="AU720" s="1">
        <v>99</v>
      </c>
    </row>
    <row r="721" spans="1:47" x14ac:dyDescent="0.2">
      <c r="A721" s="12">
        <v>42136</v>
      </c>
      <c r="B721">
        <v>14</v>
      </c>
      <c r="C721">
        <v>112</v>
      </c>
      <c r="D721">
        <v>3567</v>
      </c>
      <c r="E721">
        <v>395750</v>
      </c>
      <c r="F721">
        <v>6</v>
      </c>
      <c r="G721">
        <v>130</v>
      </c>
      <c r="H721">
        <v>3650</v>
      </c>
      <c r="I721">
        <v>476300</v>
      </c>
      <c r="J721">
        <v>44</v>
      </c>
      <c r="K721">
        <v>160</v>
      </c>
      <c r="L721">
        <v>3656</v>
      </c>
      <c r="M721">
        <v>585575</v>
      </c>
      <c r="N721">
        <v>24</v>
      </c>
      <c r="O721">
        <v>192</v>
      </c>
      <c r="P721">
        <v>3482</v>
      </c>
      <c r="Q721">
        <v>666375</v>
      </c>
      <c r="R721">
        <v>7</v>
      </c>
      <c r="S721">
        <v>221</v>
      </c>
      <c r="T721">
        <v>3420</v>
      </c>
      <c r="U721">
        <v>755840</v>
      </c>
      <c r="V721">
        <v>1</v>
      </c>
      <c r="W721">
        <v>277</v>
      </c>
      <c r="X721">
        <v>3420</v>
      </c>
      <c r="Y721">
        <v>947340</v>
      </c>
      <c r="Z721">
        <v>4</v>
      </c>
      <c r="AA721">
        <v>283</v>
      </c>
      <c r="AB721">
        <v>3260</v>
      </c>
      <c r="AC721">
        <v>1100430</v>
      </c>
      <c r="AD721">
        <v>9</v>
      </c>
      <c r="AE721">
        <v>336</v>
      </c>
      <c r="AF721">
        <v>3280</v>
      </c>
      <c r="AG721">
        <v>1100430</v>
      </c>
      <c r="AP721">
        <v>6</v>
      </c>
      <c r="AQ721">
        <v>578</v>
      </c>
      <c r="AR721">
        <v>3407</v>
      </c>
      <c r="AS721">
        <v>1962023</v>
      </c>
      <c r="AU721" s="1">
        <v>72</v>
      </c>
    </row>
    <row r="722" spans="1:47" x14ac:dyDescent="0.2">
      <c r="A722" s="12">
        <v>42143</v>
      </c>
      <c r="B722">
        <v>12</v>
      </c>
      <c r="C722">
        <v>112</v>
      </c>
      <c r="D722">
        <v>3875</v>
      </c>
      <c r="E722">
        <v>433075</v>
      </c>
      <c r="F722">
        <v>40</v>
      </c>
      <c r="G722">
        <v>138</v>
      </c>
      <c r="H722">
        <v>3670</v>
      </c>
      <c r="I722">
        <v>505660</v>
      </c>
      <c r="J722">
        <v>23</v>
      </c>
      <c r="K722">
        <v>165</v>
      </c>
      <c r="L722">
        <v>3650</v>
      </c>
      <c r="M722">
        <v>602050</v>
      </c>
      <c r="N722">
        <v>25</v>
      </c>
      <c r="O722">
        <v>196</v>
      </c>
      <c r="P722">
        <v>3523</v>
      </c>
      <c r="Q722">
        <v>690686</v>
      </c>
      <c r="R722">
        <v>13</v>
      </c>
      <c r="S722">
        <v>242</v>
      </c>
      <c r="T722">
        <v>3440</v>
      </c>
      <c r="U722">
        <v>832480</v>
      </c>
      <c r="V722">
        <v>1</v>
      </c>
      <c r="W722">
        <v>256</v>
      </c>
      <c r="X722">
        <v>3380</v>
      </c>
      <c r="Y722">
        <v>865280</v>
      </c>
      <c r="Z722">
        <v>7</v>
      </c>
      <c r="AA722">
        <v>293</v>
      </c>
      <c r="AB722">
        <v>3220</v>
      </c>
      <c r="AC722">
        <v>943460</v>
      </c>
      <c r="AD722">
        <v>2</v>
      </c>
      <c r="AE722">
        <v>356</v>
      </c>
      <c r="AF722">
        <v>3180</v>
      </c>
      <c r="AG722">
        <v>1130490</v>
      </c>
      <c r="AP722">
        <v>8</v>
      </c>
      <c r="AQ722">
        <v>540</v>
      </c>
      <c r="AR722">
        <v>3275</v>
      </c>
      <c r="AS722">
        <v>1767558</v>
      </c>
      <c r="AU722" s="1">
        <v>77</v>
      </c>
    </row>
    <row r="723" spans="1:47" x14ac:dyDescent="0.2">
      <c r="A723" s="12">
        <v>42150</v>
      </c>
      <c r="B723">
        <v>9</v>
      </c>
      <c r="C723">
        <v>107</v>
      </c>
      <c r="D723">
        <v>3570</v>
      </c>
      <c r="E723">
        <v>383190</v>
      </c>
      <c r="F723">
        <v>26</v>
      </c>
      <c r="G723">
        <v>135</v>
      </c>
      <c r="H723">
        <v>3600</v>
      </c>
      <c r="I723">
        <v>485125</v>
      </c>
      <c r="J723">
        <v>5</v>
      </c>
      <c r="K723">
        <v>169</v>
      </c>
      <c r="L723">
        <v>3600</v>
      </c>
      <c r="M723">
        <v>608400</v>
      </c>
      <c r="N723">
        <v>65</v>
      </c>
      <c r="O723">
        <v>195</v>
      </c>
      <c r="P723">
        <v>3505</v>
      </c>
      <c r="Q723">
        <v>682626</v>
      </c>
      <c r="R723">
        <v>3</v>
      </c>
      <c r="S723">
        <v>235</v>
      </c>
      <c r="T723">
        <v>3333</v>
      </c>
      <c r="U723">
        <v>782307</v>
      </c>
      <c r="V723">
        <v>20</v>
      </c>
      <c r="W723">
        <v>264</v>
      </c>
      <c r="X723">
        <v>3260</v>
      </c>
      <c r="Y723">
        <v>860640</v>
      </c>
      <c r="AH723">
        <v>1</v>
      </c>
      <c r="AI723">
        <v>361</v>
      </c>
      <c r="AJ723">
        <v>3200</v>
      </c>
      <c r="AK723">
        <v>1155200</v>
      </c>
      <c r="AP723">
        <v>4</v>
      </c>
      <c r="AQ723">
        <v>598</v>
      </c>
      <c r="AR723">
        <v>3235</v>
      </c>
      <c r="AS723">
        <v>1905325</v>
      </c>
      <c r="AU723" s="4">
        <v>182</v>
      </c>
    </row>
    <row r="724" spans="1:47" x14ac:dyDescent="0.2">
      <c r="A724" s="12">
        <v>42128</v>
      </c>
      <c r="B724">
        <v>45</v>
      </c>
      <c r="C724">
        <v>115</v>
      </c>
      <c r="D724">
        <v>3492</v>
      </c>
      <c r="E724">
        <v>409458</v>
      </c>
      <c r="F724">
        <v>70</v>
      </c>
      <c r="G724">
        <v>138</v>
      </c>
      <c r="H724">
        <v>3491</v>
      </c>
      <c r="I724">
        <v>493294</v>
      </c>
      <c r="J724">
        <v>50</v>
      </c>
      <c r="K724">
        <v>160</v>
      </c>
      <c r="L724">
        <v>3398</v>
      </c>
      <c r="M724">
        <v>548526</v>
      </c>
      <c r="N724">
        <v>24</v>
      </c>
      <c r="O724">
        <v>197</v>
      </c>
      <c r="P724">
        <v>3332</v>
      </c>
      <c r="Q724">
        <v>677631</v>
      </c>
      <c r="R724">
        <v>24</v>
      </c>
      <c r="S724">
        <v>226</v>
      </c>
      <c r="T724">
        <v>3380</v>
      </c>
      <c r="U724">
        <v>771517</v>
      </c>
      <c r="V724">
        <v>2</v>
      </c>
      <c r="W724">
        <v>258</v>
      </c>
      <c r="X724">
        <v>2940</v>
      </c>
      <c r="Y724">
        <v>757050</v>
      </c>
      <c r="Z724">
        <v>3</v>
      </c>
      <c r="AA724">
        <v>310</v>
      </c>
      <c r="AB724">
        <v>3313</v>
      </c>
      <c r="AC724">
        <v>1027813</v>
      </c>
      <c r="AH724">
        <v>1</v>
      </c>
      <c r="AI724">
        <v>398</v>
      </c>
      <c r="AJ724">
        <v>3020</v>
      </c>
      <c r="AK724">
        <v>1201960</v>
      </c>
      <c r="AP724">
        <v>8</v>
      </c>
      <c r="AQ724">
        <v>577</v>
      </c>
      <c r="AR724">
        <v>3070</v>
      </c>
      <c r="AS724">
        <v>1820091</v>
      </c>
      <c r="AU724" s="4">
        <v>13</v>
      </c>
    </row>
    <row r="725" spans="1:47" x14ac:dyDescent="0.2">
      <c r="A725" s="12">
        <v>42135</v>
      </c>
      <c r="B725">
        <v>7</v>
      </c>
      <c r="C725">
        <v>124</v>
      </c>
      <c r="D725">
        <v>3542</v>
      </c>
      <c r="E725">
        <v>439089</v>
      </c>
      <c r="F725">
        <v>15</v>
      </c>
      <c r="G725">
        <v>141</v>
      </c>
      <c r="H725">
        <v>3542</v>
      </c>
      <c r="I725">
        <v>493507</v>
      </c>
      <c r="J725">
        <v>15</v>
      </c>
      <c r="K725">
        <v>164</v>
      </c>
      <c r="L725">
        <v>3585</v>
      </c>
      <c r="M725">
        <v>598795</v>
      </c>
      <c r="N725">
        <v>51</v>
      </c>
      <c r="O725">
        <v>202</v>
      </c>
      <c r="P725">
        <v>3438</v>
      </c>
      <c r="Q725">
        <v>694683</v>
      </c>
      <c r="R725">
        <v>53</v>
      </c>
      <c r="S725">
        <v>231</v>
      </c>
      <c r="T725">
        <v>3306</v>
      </c>
      <c r="U725">
        <v>770956</v>
      </c>
      <c r="V725">
        <v>17</v>
      </c>
      <c r="W725">
        <v>264</v>
      </c>
      <c r="X725">
        <v>2943</v>
      </c>
      <c r="Y725">
        <v>836222</v>
      </c>
      <c r="Z725">
        <v>5</v>
      </c>
      <c r="AA725">
        <v>301</v>
      </c>
      <c r="AB725">
        <v>3168</v>
      </c>
      <c r="AC725">
        <v>955884</v>
      </c>
      <c r="AD725">
        <v>1</v>
      </c>
      <c r="AE725">
        <v>320</v>
      </c>
      <c r="AF725">
        <v>3280</v>
      </c>
      <c r="AG725">
        <v>1049600</v>
      </c>
      <c r="AH725">
        <v>1</v>
      </c>
      <c r="AI725">
        <v>374</v>
      </c>
      <c r="AJ725">
        <v>3200</v>
      </c>
      <c r="AK725">
        <v>1196800</v>
      </c>
      <c r="AP725">
        <v>7</v>
      </c>
      <c r="AQ725">
        <v>622</v>
      </c>
      <c r="AR725">
        <v>3237</v>
      </c>
      <c r="AS725">
        <v>2017149</v>
      </c>
      <c r="AU725" s="4">
        <v>8</v>
      </c>
    </row>
    <row r="726" spans="1:47" x14ac:dyDescent="0.2">
      <c r="A726" s="12">
        <v>42142</v>
      </c>
      <c r="B726">
        <v>18</v>
      </c>
      <c r="C726">
        <v>121</v>
      </c>
      <c r="D726">
        <v>3387</v>
      </c>
      <c r="E726">
        <v>408710</v>
      </c>
      <c r="F726">
        <v>33</v>
      </c>
      <c r="G726">
        <v>137</v>
      </c>
      <c r="H726">
        <v>3113</v>
      </c>
      <c r="I726">
        <v>461159</v>
      </c>
      <c r="J726">
        <v>37</v>
      </c>
      <c r="K726">
        <v>157</v>
      </c>
      <c r="L726">
        <v>3533</v>
      </c>
      <c r="M726">
        <v>563479</v>
      </c>
      <c r="N726">
        <v>105</v>
      </c>
      <c r="O726">
        <v>195</v>
      </c>
      <c r="P726">
        <v>3289</v>
      </c>
      <c r="Q726">
        <v>675004</v>
      </c>
      <c r="R726">
        <v>6</v>
      </c>
      <c r="S726">
        <v>244</v>
      </c>
      <c r="T726">
        <v>3252</v>
      </c>
      <c r="U726">
        <v>782190</v>
      </c>
      <c r="V726">
        <v>6</v>
      </c>
      <c r="W726">
        <v>265</v>
      </c>
      <c r="X726">
        <v>3063</v>
      </c>
      <c r="Y726">
        <v>849622</v>
      </c>
      <c r="Z726">
        <v>3</v>
      </c>
      <c r="AA726">
        <v>290</v>
      </c>
      <c r="AB726">
        <v>3240</v>
      </c>
      <c r="AC726">
        <v>934427</v>
      </c>
      <c r="AD726">
        <v>1</v>
      </c>
      <c r="AE726">
        <v>329</v>
      </c>
      <c r="AF726">
        <v>3240</v>
      </c>
      <c r="AG726">
        <v>1065960</v>
      </c>
      <c r="AP726">
        <v>4</v>
      </c>
      <c r="AQ726">
        <v>626</v>
      </c>
      <c r="AR726">
        <v>2962</v>
      </c>
      <c r="AS726">
        <v>1854722</v>
      </c>
      <c r="AU726" s="1"/>
    </row>
    <row r="727" spans="1:47" x14ac:dyDescent="0.2">
      <c r="A727" s="12">
        <v>42149</v>
      </c>
      <c r="B727">
        <v>22</v>
      </c>
      <c r="C727">
        <v>119</v>
      </c>
      <c r="D727">
        <v>3665</v>
      </c>
      <c r="E727">
        <v>429696</v>
      </c>
      <c r="F727">
        <v>26</v>
      </c>
      <c r="G727">
        <v>142</v>
      </c>
      <c r="H727">
        <v>3630</v>
      </c>
      <c r="I727">
        <v>522381</v>
      </c>
      <c r="J727">
        <v>24</v>
      </c>
      <c r="K727">
        <v>160</v>
      </c>
      <c r="L727">
        <v>3744</v>
      </c>
      <c r="M727">
        <v>609151</v>
      </c>
      <c r="N727">
        <v>35</v>
      </c>
      <c r="O727">
        <v>200</v>
      </c>
      <c r="P727">
        <v>3485</v>
      </c>
      <c r="Q727">
        <v>701194</v>
      </c>
      <c r="R727">
        <v>20</v>
      </c>
      <c r="S727">
        <v>235</v>
      </c>
      <c r="T727">
        <v>3300</v>
      </c>
      <c r="U727">
        <v>776336</v>
      </c>
      <c r="V727">
        <v>8</v>
      </c>
      <c r="W727">
        <v>268</v>
      </c>
      <c r="X727">
        <v>3107</v>
      </c>
      <c r="Y727">
        <v>847740</v>
      </c>
      <c r="Z727">
        <v>4</v>
      </c>
      <c r="AA727">
        <v>298</v>
      </c>
      <c r="AB727">
        <v>3300</v>
      </c>
      <c r="AC727">
        <v>978960</v>
      </c>
      <c r="AP727">
        <v>6</v>
      </c>
      <c r="AQ727">
        <v>477</v>
      </c>
      <c r="AR727">
        <v>3028</v>
      </c>
      <c r="AS727">
        <v>1445750</v>
      </c>
      <c r="AU727" s="1"/>
    </row>
    <row r="728" spans="1:47" x14ac:dyDescent="0.2">
      <c r="A728" s="12">
        <v>42157</v>
      </c>
      <c r="B728">
        <v>6</v>
      </c>
      <c r="C728">
        <v>117</v>
      </c>
      <c r="D728">
        <v>3688</v>
      </c>
      <c r="E728">
        <v>431638</v>
      </c>
      <c r="F728">
        <v>28</v>
      </c>
      <c r="G728">
        <v>138</v>
      </c>
      <c r="H728">
        <v>3693</v>
      </c>
      <c r="I728">
        <v>510893</v>
      </c>
      <c r="J728">
        <v>61</v>
      </c>
      <c r="K728">
        <v>164</v>
      </c>
      <c r="L728">
        <v>3600</v>
      </c>
      <c r="M728">
        <v>588757</v>
      </c>
      <c r="N728">
        <v>48</v>
      </c>
      <c r="O728">
        <v>203</v>
      </c>
      <c r="P728">
        <v>3480</v>
      </c>
      <c r="Q728">
        <v>704894</v>
      </c>
      <c r="R728">
        <v>2</v>
      </c>
      <c r="S728">
        <v>226</v>
      </c>
      <c r="T728">
        <v>3280</v>
      </c>
      <c r="U728">
        <v>741280</v>
      </c>
      <c r="V728">
        <v>23</v>
      </c>
      <c r="W728">
        <v>264</v>
      </c>
      <c r="X728">
        <v>3387</v>
      </c>
      <c r="Y728">
        <v>894607</v>
      </c>
      <c r="Z728">
        <v>3</v>
      </c>
      <c r="AA728">
        <v>311</v>
      </c>
      <c r="AB728">
        <v>2900</v>
      </c>
      <c r="AC728">
        <v>901900</v>
      </c>
      <c r="AD728">
        <v>7</v>
      </c>
      <c r="AE728">
        <v>328</v>
      </c>
      <c r="AF728">
        <v>3200</v>
      </c>
      <c r="AG728">
        <v>1049600</v>
      </c>
      <c r="AH728">
        <v>2</v>
      </c>
      <c r="AI728">
        <v>378</v>
      </c>
      <c r="AJ728">
        <v>3120</v>
      </c>
      <c r="AK728">
        <v>1179200</v>
      </c>
      <c r="AL728">
        <v>12</v>
      </c>
      <c r="AM728">
        <v>445</v>
      </c>
      <c r="AN728">
        <v>3376</v>
      </c>
      <c r="AO728">
        <v>1504376</v>
      </c>
      <c r="AP728" s="4">
        <v>11</v>
      </c>
      <c r="AQ728" s="4">
        <v>582</v>
      </c>
      <c r="AR728" s="4">
        <v>3275</v>
      </c>
      <c r="AS728" s="4">
        <v>1911102</v>
      </c>
      <c r="AU728" s="4">
        <v>203</v>
      </c>
    </row>
    <row r="729" spans="1:47" x14ac:dyDescent="0.2">
      <c r="A729" s="12">
        <v>42164</v>
      </c>
      <c r="B729">
        <v>18</v>
      </c>
      <c r="C729">
        <v>111</v>
      </c>
      <c r="D729">
        <v>4007</v>
      </c>
      <c r="E729">
        <v>444229</v>
      </c>
      <c r="F729">
        <v>10</v>
      </c>
      <c r="G729">
        <v>142</v>
      </c>
      <c r="H729">
        <v>3750</v>
      </c>
      <c r="I729">
        <v>533250</v>
      </c>
      <c r="J729">
        <v>40</v>
      </c>
      <c r="K729">
        <v>158</v>
      </c>
      <c r="L729">
        <v>3708</v>
      </c>
      <c r="M729">
        <v>586583</v>
      </c>
      <c r="N729">
        <v>53</v>
      </c>
      <c r="O729">
        <v>193</v>
      </c>
      <c r="P729">
        <v>3549</v>
      </c>
      <c r="Q729">
        <v>684727</v>
      </c>
      <c r="R729">
        <v>16</v>
      </c>
      <c r="S729">
        <v>234</v>
      </c>
      <c r="T729">
        <v>3310</v>
      </c>
      <c r="U729">
        <v>772000</v>
      </c>
      <c r="V729">
        <v>6</v>
      </c>
      <c r="W729">
        <v>258</v>
      </c>
      <c r="X729">
        <v>3160</v>
      </c>
      <c r="Y729">
        <v>815200</v>
      </c>
      <c r="AD729">
        <v>2</v>
      </c>
      <c r="AE729">
        <v>350</v>
      </c>
      <c r="AF729">
        <v>3000</v>
      </c>
      <c r="AG729">
        <v>1050160</v>
      </c>
      <c r="AH729">
        <v>2</v>
      </c>
      <c r="AI729">
        <v>382</v>
      </c>
      <c r="AJ729">
        <v>3245</v>
      </c>
      <c r="AK729">
        <v>1241110</v>
      </c>
      <c r="AP729">
        <v>6</v>
      </c>
      <c r="AQ729">
        <v>636</v>
      </c>
      <c r="AR729">
        <v>3092</v>
      </c>
      <c r="AS729">
        <v>1976933</v>
      </c>
      <c r="AU729" s="1">
        <v>102</v>
      </c>
    </row>
    <row r="730" spans="1:47" x14ac:dyDescent="0.2">
      <c r="A730" s="12">
        <v>42171</v>
      </c>
      <c r="B730">
        <v>14</v>
      </c>
      <c r="C730">
        <v>120</v>
      </c>
      <c r="D730">
        <v>3662</v>
      </c>
      <c r="E730">
        <v>440025</v>
      </c>
      <c r="F730">
        <v>41</v>
      </c>
      <c r="G730">
        <v>143</v>
      </c>
      <c r="H730">
        <v>3528</v>
      </c>
      <c r="I730">
        <v>504517</v>
      </c>
      <c r="J730">
        <v>66</v>
      </c>
      <c r="K730">
        <v>163</v>
      </c>
      <c r="L730">
        <v>3695</v>
      </c>
      <c r="M730">
        <v>602314</v>
      </c>
      <c r="N730">
        <v>51</v>
      </c>
      <c r="O730">
        <v>199</v>
      </c>
      <c r="P730">
        <v>3597</v>
      </c>
      <c r="Q730">
        <v>715649</v>
      </c>
      <c r="R730">
        <v>45</v>
      </c>
      <c r="S730">
        <v>233</v>
      </c>
      <c r="T730">
        <v>3460</v>
      </c>
      <c r="U730">
        <v>804507</v>
      </c>
      <c r="V730">
        <v>25</v>
      </c>
      <c r="W730">
        <v>275</v>
      </c>
      <c r="X730">
        <v>3253</v>
      </c>
      <c r="Y730">
        <v>895087</v>
      </c>
      <c r="Z730">
        <v>5</v>
      </c>
      <c r="AA730">
        <v>311</v>
      </c>
      <c r="AB730">
        <v>3247</v>
      </c>
      <c r="AC730">
        <v>1010713</v>
      </c>
      <c r="AD730">
        <v>1</v>
      </c>
      <c r="AE730">
        <v>323</v>
      </c>
      <c r="AF730">
        <v>3100</v>
      </c>
      <c r="AG730">
        <v>1001300</v>
      </c>
      <c r="AH730">
        <v>1</v>
      </c>
      <c r="AI730">
        <v>369</v>
      </c>
      <c r="AJ730">
        <v>3260</v>
      </c>
      <c r="AK730">
        <v>1202940</v>
      </c>
      <c r="AP730">
        <v>7</v>
      </c>
      <c r="AQ730">
        <v>514</v>
      </c>
      <c r="AR730">
        <v>3326</v>
      </c>
      <c r="AS730">
        <v>1715391</v>
      </c>
      <c r="AU730" s="1">
        <v>181</v>
      </c>
    </row>
    <row r="731" spans="1:47" x14ac:dyDescent="0.2">
      <c r="A731" s="12">
        <v>42178</v>
      </c>
      <c r="B731">
        <v>17</v>
      </c>
      <c r="C731">
        <v>112</v>
      </c>
      <c r="D731">
        <v>3900</v>
      </c>
      <c r="E731">
        <v>436970</v>
      </c>
      <c r="F731">
        <v>35</v>
      </c>
      <c r="G731">
        <v>139</v>
      </c>
      <c r="H731">
        <v>3779</v>
      </c>
      <c r="I731">
        <v>524964</v>
      </c>
      <c r="J731">
        <v>52</v>
      </c>
      <c r="K731">
        <v>169</v>
      </c>
      <c r="L731">
        <v>3795</v>
      </c>
      <c r="M731">
        <v>641491</v>
      </c>
      <c r="N731">
        <v>71</v>
      </c>
      <c r="O731">
        <v>200</v>
      </c>
      <c r="P731">
        <v>3726</v>
      </c>
      <c r="Q731">
        <v>742965</v>
      </c>
      <c r="R731">
        <v>17</v>
      </c>
      <c r="S731">
        <v>232</v>
      </c>
      <c r="T731">
        <v>3567</v>
      </c>
      <c r="U731">
        <v>828327</v>
      </c>
      <c r="V731">
        <v>2</v>
      </c>
      <c r="W731">
        <v>252</v>
      </c>
      <c r="X731">
        <v>3460</v>
      </c>
      <c r="Y731">
        <v>871920</v>
      </c>
      <c r="Z731">
        <v>1</v>
      </c>
      <c r="AA731">
        <v>318</v>
      </c>
      <c r="AB731">
        <v>3100</v>
      </c>
      <c r="AC731">
        <v>985800</v>
      </c>
      <c r="AH731">
        <v>1</v>
      </c>
      <c r="AI731">
        <v>365</v>
      </c>
      <c r="AJ731">
        <v>3100</v>
      </c>
      <c r="AK731">
        <v>1131500</v>
      </c>
      <c r="AL731">
        <v>1</v>
      </c>
      <c r="AM731">
        <v>410</v>
      </c>
      <c r="AN731">
        <v>3200</v>
      </c>
      <c r="AO731">
        <v>1312000</v>
      </c>
      <c r="AP731">
        <v>16</v>
      </c>
      <c r="AQ731">
        <v>535</v>
      </c>
      <c r="AR731">
        <v>3149</v>
      </c>
      <c r="AS731">
        <v>1687199</v>
      </c>
      <c r="AU731" s="4">
        <v>171</v>
      </c>
    </row>
    <row r="732" spans="1:47" x14ac:dyDescent="0.2">
      <c r="A732" s="12">
        <v>42185</v>
      </c>
      <c r="B732">
        <v>22</v>
      </c>
      <c r="C732">
        <v>116</v>
      </c>
      <c r="D732">
        <v>4070</v>
      </c>
      <c r="E732">
        <v>468270</v>
      </c>
      <c r="F732">
        <v>27</v>
      </c>
      <c r="G732">
        <v>138</v>
      </c>
      <c r="H732">
        <v>3593</v>
      </c>
      <c r="I732">
        <v>497086</v>
      </c>
      <c r="J732">
        <v>75</v>
      </c>
      <c r="K732">
        <v>162</v>
      </c>
      <c r="L732">
        <v>3629</v>
      </c>
      <c r="M732">
        <v>588675</v>
      </c>
      <c r="N732">
        <v>72</v>
      </c>
      <c r="O732">
        <v>197</v>
      </c>
      <c r="P732">
        <v>3473</v>
      </c>
      <c r="Q732">
        <v>684069</v>
      </c>
      <c r="R732">
        <v>32</v>
      </c>
      <c r="S732">
        <v>236</v>
      </c>
      <c r="T732">
        <v>3404</v>
      </c>
      <c r="U732">
        <v>802420</v>
      </c>
      <c r="V732">
        <v>1</v>
      </c>
      <c r="W732">
        <v>275</v>
      </c>
      <c r="X732">
        <v>3340</v>
      </c>
      <c r="Y732">
        <v>918500</v>
      </c>
      <c r="Z732">
        <v>19</v>
      </c>
      <c r="AA732">
        <v>283</v>
      </c>
      <c r="AB732">
        <v>3340</v>
      </c>
      <c r="AC732">
        <v>945220</v>
      </c>
      <c r="AD732">
        <v>8</v>
      </c>
      <c r="AE732">
        <v>337</v>
      </c>
      <c r="AF732">
        <v>3120</v>
      </c>
      <c r="AG732">
        <v>1051327</v>
      </c>
      <c r="AH732">
        <v>8</v>
      </c>
      <c r="AI732">
        <v>383</v>
      </c>
      <c r="AJ732">
        <v>2915</v>
      </c>
      <c r="AK732">
        <v>1117095</v>
      </c>
      <c r="AL732">
        <v>2</v>
      </c>
      <c r="AM732">
        <v>414</v>
      </c>
      <c r="AN732">
        <v>3010</v>
      </c>
      <c r="AO732">
        <v>1246120</v>
      </c>
      <c r="AP732">
        <v>12</v>
      </c>
      <c r="AQ732">
        <v>527</v>
      </c>
      <c r="AR732">
        <v>2980</v>
      </c>
      <c r="AS732">
        <v>1566395</v>
      </c>
      <c r="AU732" s="4">
        <v>200</v>
      </c>
    </row>
    <row r="733" spans="1:47" x14ac:dyDescent="0.2">
      <c r="A733" s="12">
        <v>42156</v>
      </c>
      <c r="B733">
        <v>48</v>
      </c>
      <c r="C733">
        <v>119</v>
      </c>
      <c r="D733">
        <v>3624</v>
      </c>
      <c r="E733">
        <v>447777</v>
      </c>
      <c r="F733">
        <v>25</v>
      </c>
      <c r="G733">
        <v>141</v>
      </c>
      <c r="H733">
        <v>3592</v>
      </c>
      <c r="I733">
        <v>522223</v>
      </c>
      <c r="J733">
        <v>74</v>
      </c>
      <c r="K733">
        <v>161</v>
      </c>
      <c r="L733">
        <v>3524</v>
      </c>
      <c r="M733">
        <v>570571</v>
      </c>
      <c r="N733">
        <v>70</v>
      </c>
      <c r="O733">
        <v>196</v>
      </c>
      <c r="P733">
        <v>3459</v>
      </c>
      <c r="Q733">
        <v>680355</v>
      </c>
      <c r="R733">
        <v>21</v>
      </c>
      <c r="S733">
        <v>229</v>
      </c>
      <c r="T733">
        <v>3320</v>
      </c>
      <c r="U733">
        <v>788652</v>
      </c>
      <c r="V733">
        <v>4</v>
      </c>
      <c r="W733">
        <v>259</v>
      </c>
      <c r="X733">
        <v>3393</v>
      </c>
      <c r="Y733">
        <v>880230</v>
      </c>
      <c r="Z733">
        <v>1</v>
      </c>
      <c r="AA733">
        <v>306</v>
      </c>
      <c r="AB733">
        <v>3300</v>
      </c>
      <c r="AC733">
        <v>1009800</v>
      </c>
      <c r="AD733">
        <v>1</v>
      </c>
      <c r="AE733">
        <v>349</v>
      </c>
      <c r="AF733">
        <v>3150</v>
      </c>
      <c r="AG733">
        <v>1099350</v>
      </c>
      <c r="AH733">
        <v>1</v>
      </c>
      <c r="AI733">
        <v>389</v>
      </c>
      <c r="AJ733">
        <v>3220</v>
      </c>
      <c r="AK733">
        <v>1252580</v>
      </c>
      <c r="AP733">
        <v>6</v>
      </c>
      <c r="AQ733">
        <v>582</v>
      </c>
      <c r="AR733">
        <v>3173</v>
      </c>
      <c r="AS733">
        <v>1859367</v>
      </c>
      <c r="AU733" s="4">
        <v>3</v>
      </c>
    </row>
    <row r="734" spans="1:47" x14ac:dyDescent="0.2">
      <c r="A734" s="12">
        <v>42163</v>
      </c>
      <c r="B734">
        <v>68</v>
      </c>
      <c r="C734">
        <v>114</v>
      </c>
      <c r="D734">
        <v>3823</v>
      </c>
      <c r="E734">
        <v>445795</v>
      </c>
      <c r="F734">
        <v>10</v>
      </c>
      <c r="G734">
        <v>141</v>
      </c>
      <c r="H734">
        <v>3375</v>
      </c>
      <c r="I734">
        <v>475836</v>
      </c>
      <c r="J734">
        <v>32</v>
      </c>
      <c r="K734">
        <v>165</v>
      </c>
      <c r="L734">
        <v>3580</v>
      </c>
      <c r="M734">
        <v>611864</v>
      </c>
      <c r="N734">
        <v>41</v>
      </c>
      <c r="O734">
        <v>189</v>
      </c>
      <c r="P734">
        <v>3464</v>
      </c>
      <c r="Q734">
        <v>653311</v>
      </c>
      <c r="R734">
        <v>4</v>
      </c>
      <c r="S734">
        <v>243</v>
      </c>
      <c r="T734">
        <v>3340</v>
      </c>
      <c r="U734">
        <v>809660</v>
      </c>
      <c r="V734">
        <v>3</v>
      </c>
      <c r="W734">
        <v>262</v>
      </c>
      <c r="X734">
        <v>3275</v>
      </c>
      <c r="Y734">
        <v>861500</v>
      </c>
      <c r="Z734">
        <v>2</v>
      </c>
      <c r="AA734">
        <v>300</v>
      </c>
      <c r="AB734">
        <v>3170</v>
      </c>
      <c r="AC734">
        <v>949040</v>
      </c>
      <c r="AD734">
        <v>1</v>
      </c>
      <c r="AE734">
        <v>352</v>
      </c>
      <c r="AF734">
        <v>2980</v>
      </c>
      <c r="AG734">
        <v>1048960</v>
      </c>
      <c r="AL734">
        <v>2</v>
      </c>
      <c r="AM734">
        <v>454</v>
      </c>
      <c r="AN734">
        <v>2970</v>
      </c>
      <c r="AO734">
        <v>1350340</v>
      </c>
      <c r="AP734" s="1"/>
      <c r="AQ734" s="1"/>
      <c r="AR734" s="1"/>
      <c r="AS734" s="1"/>
      <c r="AU734" s="4">
        <v>14</v>
      </c>
    </row>
    <row r="735" spans="1:47" x14ac:dyDescent="0.2">
      <c r="A735" s="12">
        <v>42170</v>
      </c>
      <c r="B735">
        <v>14</v>
      </c>
      <c r="C735">
        <v>115</v>
      </c>
      <c r="D735">
        <v>3658</v>
      </c>
      <c r="E735">
        <v>416687</v>
      </c>
      <c r="F735">
        <v>28</v>
      </c>
      <c r="G735">
        <v>139</v>
      </c>
      <c r="H735">
        <v>3597</v>
      </c>
      <c r="I735">
        <v>523499</v>
      </c>
      <c r="J735">
        <v>22</v>
      </c>
      <c r="K735">
        <v>168</v>
      </c>
      <c r="L735">
        <v>3545</v>
      </c>
      <c r="M735">
        <v>598954</v>
      </c>
      <c r="N735">
        <v>37</v>
      </c>
      <c r="O735">
        <v>196</v>
      </c>
      <c r="P735">
        <v>3508</v>
      </c>
      <c r="Q735">
        <v>695344</v>
      </c>
      <c r="R735">
        <v>56</v>
      </c>
      <c r="S735">
        <v>231</v>
      </c>
      <c r="T735">
        <v>3363</v>
      </c>
      <c r="U735">
        <v>828486</v>
      </c>
      <c r="V735">
        <v>17</v>
      </c>
      <c r="W735">
        <v>267</v>
      </c>
      <c r="X735">
        <v>3517</v>
      </c>
      <c r="Y735">
        <v>869424</v>
      </c>
      <c r="Z735">
        <v>13</v>
      </c>
      <c r="AA735">
        <v>307</v>
      </c>
      <c r="AB735">
        <v>3208</v>
      </c>
      <c r="AC735">
        <v>939771</v>
      </c>
      <c r="AD735">
        <v>2</v>
      </c>
      <c r="AE735">
        <v>340</v>
      </c>
      <c r="AF735">
        <v>3340</v>
      </c>
      <c r="AG735">
        <v>1133850</v>
      </c>
      <c r="AH735">
        <v>1</v>
      </c>
      <c r="AI735">
        <v>393</v>
      </c>
      <c r="AJ735">
        <v>3160</v>
      </c>
      <c r="AK735">
        <v>1241880</v>
      </c>
      <c r="AP735">
        <v>5</v>
      </c>
      <c r="AQ735">
        <v>550</v>
      </c>
      <c r="AR735">
        <v>3168</v>
      </c>
      <c r="AS735">
        <v>1746004</v>
      </c>
      <c r="AU735" s="4">
        <v>15</v>
      </c>
    </row>
    <row r="736" spans="1:47" x14ac:dyDescent="0.2">
      <c r="A736" s="12">
        <v>42177</v>
      </c>
      <c r="B736">
        <v>24</v>
      </c>
      <c r="C736">
        <v>120</v>
      </c>
      <c r="D736">
        <v>3881</v>
      </c>
      <c r="E736">
        <v>468662</v>
      </c>
      <c r="F736">
        <v>38</v>
      </c>
      <c r="G736">
        <v>137</v>
      </c>
      <c r="H736">
        <v>3868</v>
      </c>
      <c r="I736">
        <v>531601</v>
      </c>
      <c r="J736">
        <v>57</v>
      </c>
      <c r="K736">
        <v>162</v>
      </c>
      <c r="L736">
        <v>3582</v>
      </c>
      <c r="M736">
        <v>598907</v>
      </c>
      <c r="N736">
        <v>37</v>
      </c>
      <c r="O736">
        <v>196</v>
      </c>
      <c r="P736">
        <v>3451</v>
      </c>
      <c r="Q736">
        <v>681524</v>
      </c>
      <c r="R736">
        <v>12</v>
      </c>
      <c r="S736">
        <v>235</v>
      </c>
      <c r="T736">
        <v>3397</v>
      </c>
      <c r="U736">
        <v>824658</v>
      </c>
      <c r="V736">
        <v>19</v>
      </c>
      <c r="W736">
        <v>267</v>
      </c>
      <c r="X736">
        <v>3458</v>
      </c>
      <c r="Y736">
        <v>917670</v>
      </c>
      <c r="Z736">
        <v>4</v>
      </c>
      <c r="AA736">
        <v>298</v>
      </c>
      <c r="AB736">
        <v>3407</v>
      </c>
      <c r="AC736">
        <v>1022890</v>
      </c>
      <c r="AD736">
        <v>31</v>
      </c>
      <c r="AE736">
        <v>342</v>
      </c>
      <c r="AF736">
        <v>3224</v>
      </c>
      <c r="AG736">
        <v>1116836</v>
      </c>
      <c r="AP736">
        <v>6</v>
      </c>
      <c r="AQ736">
        <v>560</v>
      </c>
      <c r="AR736">
        <v>3055</v>
      </c>
      <c r="AS736">
        <v>1705990</v>
      </c>
      <c r="AU736" s="4">
        <v>13</v>
      </c>
    </row>
    <row r="737" spans="1:47" x14ac:dyDescent="0.2">
      <c r="A737" s="12">
        <v>42184</v>
      </c>
      <c r="B737">
        <v>15</v>
      </c>
      <c r="C737">
        <v>113</v>
      </c>
      <c r="D737">
        <v>3578</v>
      </c>
      <c r="E737">
        <v>418526</v>
      </c>
      <c r="F737">
        <v>10</v>
      </c>
      <c r="G737">
        <v>145</v>
      </c>
      <c r="H737">
        <v>3940</v>
      </c>
      <c r="I737">
        <v>583424</v>
      </c>
      <c r="J737">
        <v>29</v>
      </c>
      <c r="K737">
        <v>165</v>
      </c>
      <c r="L737">
        <v>3676</v>
      </c>
      <c r="M737">
        <v>609010</v>
      </c>
      <c r="N737">
        <v>35</v>
      </c>
      <c r="O737">
        <v>201</v>
      </c>
      <c r="P737">
        <v>3557</v>
      </c>
      <c r="Q737">
        <v>730742</v>
      </c>
      <c r="R737">
        <v>17</v>
      </c>
      <c r="S737">
        <v>236</v>
      </c>
      <c r="T737">
        <v>3440</v>
      </c>
      <c r="U737">
        <v>811508</v>
      </c>
      <c r="V737">
        <v>16</v>
      </c>
      <c r="W737">
        <v>265</v>
      </c>
      <c r="X737">
        <v>3346</v>
      </c>
      <c r="Y737">
        <v>894573</v>
      </c>
      <c r="Z737">
        <v>13</v>
      </c>
      <c r="AA737">
        <v>293</v>
      </c>
      <c r="AB737">
        <v>3255</v>
      </c>
      <c r="AC737">
        <v>946740</v>
      </c>
      <c r="AD737">
        <v>11</v>
      </c>
      <c r="AE737">
        <v>339</v>
      </c>
      <c r="AF737">
        <v>3184</v>
      </c>
      <c r="AG737">
        <v>1072635</v>
      </c>
      <c r="AH737">
        <v>8</v>
      </c>
      <c r="AI737">
        <v>379</v>
      </c>
      <c r="AJ737">
        <v>3008</v>
      </c>
      <c r="AK737">
        <v>1130082</v>
      </c>
      <c r="AP737">
        <v>7</v>
      </c>
      <c r="AQ737">
        <v>543</v>
      </c>
      <c r="AR737">
        <v>3210</v>
      </c>
      <c r="AS737">
        <v>1742009</v>
      </c>
      <c r="AU737" s="4">
        <v>2</v>
      </c>
    </row>
    <row r="738" spans="1:47" x14ac:dyDescent="0.2">
      <c r="A738" s="12">
        <v>42192</v>
      </c>
      <c r="B738">
        <v>24</v>
      </c>
      <c r="C738">
        <v>123</v>
      </c>
      <c r="D738">
        <v>3521</v>
      </c>
      <c r="E738">
        <v>432479</v>
      </c>
      <c r="F738">
        <v>24</v>
      </c>
      <c r="G738">
        <v>137</v>
      </c>
      <c r="H738">
        <v>3775</v>
      </c>
      <c r="I738">
        <v>518217</v>
      </c>
      <c r="J738">
        <v>73</v>
      </c>
      <c r="K738">
        <v>163</v>
      </c>
      <c r="L738">
        <v>3527</v>
      </c>
      <c r="M738">
        <v>575865</v>
      </c>
      <c r="N738">
        <v>115</v>
      </c>
      <c r="O738">
        <v>196</v>
      </c>
      <c r="P738">
        <v>3528</v>
      </c>
      <c r="Q738">
        <v>691514</v>
      </c>
      <c r="R738">
        <v>17</v>
      </c>
      <c r="S738">
        <v>227</v>
      </c>
      <c r="T738">
        <v>3480</v>
      </c>
      <c r="U738">
        <v>791030</v>
      </c>
      <c r="V738" s="4">
        <v>1</v>
      </c>
      <c r="W738" s="4">
        <v>257</v>
      </c>
      <c r="X738" s="4">
        <v>3380</v>
      </c>
      <c r="Y738" s="4">
        <v>868660</v>
      </c>
      <c r="Z738" s="4">
        <v>4</v>
      </c>
      <c r="AA738" s="4">
        <v>316</v>
      </c>
      <c r="AB738" s="4">
        <v>3160</v>
      </c>
      <c r="AC738" s="4">
        <v>998560</v>
      </c>
      <c r="AD738" s="4">
        <v>4</v>
      </c>
      <c r="AE738" s="4">
        <v>340</v>
      </c>
      <c r="AF738" s="4">
        <v>2900</v>
      </c>
      <c r="AG738" s="4">
        <v>986000</v>
      </c>
      <c r="AH738" s="4">
        <v>2</v>
      </c>
      <c r="AI738" s="4">
        <v>384</v>
      </c>
      <c r="AJ738" s="4">
        <v>3090</v>
      </c>
      <c r="AK738" s="4">
        <v>1187990</v>
      </c>
      <c r="AP738" s="4">
        <v>8</v>
      </c>
      <c r="AQ738" s="4">
        <v>569</v>
      </c>
      <c r="AR738" s="4">
        <v>3112</v>
      </c>
      <c r="AS738" s="4">
        <v>1770192</v>
      </c>
      <c r="AU738" s="4">
        <v>229</v>
      </c>
    </row>
    <row r="739" spans="1:47" x14ac:dyDescent="0.2">
      <c r="A739" s="12">
        <v>42199</v>
      </c>
      <c r="B739">
        <v>28</v>
      </c>
      <c r="C739">
        <v>114</v>
      </c>
      <c r="D739">
        <v>3675</v>
      </c>
      <c r="E739">
        <v>419050</v>
      </c>
      <c r="F739">
        <v>12</v>
      </c>
      <c r="G739">
        <v>142</v>
      </c>
      <c r="H739">
        <v>3550</v>
      </c>
      <c r="I739">
        <v>506833</v>
      </c>
      <c r="J739">
        <v>51</v>
      </c>
      <c r="K739">
        <v>168</v>
      </c>
      <c r="L739">
        <v>3548</v>
      </c>
      <c r="M739">
        <v>575310</v>
      </c>
      <c r="N739">
        <v>68</v>
      </c>
      <c r="O739">
        <v>191</v>
      </c>
      <c r="P739">
        <v>3353</v>
      </c>
      <c r="Q739">
        <v>641667</v>
      </c>
      <c r="R739">
        <v>19</v>
      </c>
      <c r="S739">
        <v>223</v>
      </c>
      <c r="T739">
        <v>3470</v>
      </c>
      <c r="U739">
        <v>774770</v>
      </c>
      <c r="V739">
        <v>6</v>
      </c>
      <c r="W739">
        <v>267</v>
      </c>
      <c r="X739">
        <v>3200</v>
      </c>
      <c r="Y739">
        <v>854400</v>
      </c>
      <c r="Z739">
        <v>59</v>
      </c>
      <c r="AA739">
        <v>305</v>
      </c>
      <c r="AB739">
        <v>3373</v>
      </c>
      <c r="AC739">
        <v>1028200</v>
      </c>
      <c r="AH739">
        <v>2</v>
      </c>
      <c r="AI739">
        <v>390</v>
      </c>
      <c r="AJ739">
        <v>3170</v>
      </c>
      <c r="AK739">
        <v>1234820</v>
      </c>
      <c r="AL739">
        <v>1</v>
      </c>
      <c r="AM739">
        <v>418</v>
      </c>
      <c r="AN739">
        <v>2960</v>
      </c>
      <c r="AO739">
        <v>1237820</v>
      </c>
      <c r="AP739">
        <v>6</v>
      </c>
      <c r="AQ739">
        <v>546</v>
      </c>
      <c r="AR739">
        <v>2967</v>
      </c>
      <c r="AS739">
        <v>1620767</v>
      </c>
      <c r="AU739" s="4">
        <v>218</v>
      </c>
    </row>
    <row r="740" spans="1:47" x14ac:dyDescent="0.2">
      <c r="A740" s="12">
        <v>42206</v>
      </c>
      <c r="B740">
        <v>12</v>
      </c>
      <c r="C740">
        <v>116</v>
      </c>
      <c r="D740">
        <v>3867</v>
      </c>
      <c r="E740">
        <v>451767</v>
      </c>
      <c r="F740">
        <v>16</v>
      </c>
      <c r="G740">
        <v>135</v>
      </c>
      <c r="H740" s="37">
        <f>I740/G740</f>
        <v>3973.088888888889</v>
      </c>
      <c r="I740">
        <v>536367</v>
      </c>
      <c r="J740">
        <v>70</v>
      </c>
      <c r="K740">
        <v>170</v>
      </c>
      <c r="L740">
        <v>3800</v>
      </c>
      <c r="M740">
        <v>643408</v>
      </c>
      <c r="N740">
        <v>32</v>
      </c>
      <c r="O740">
        <v>196</v>
      </c>
      <c r="P740">
        <v>3575</v>
      </c>
      <c r="Q740">
        <v>701200</v>
      </c>
      <c r="R740">
        <v>23</v>
      </c>
      <c r="S740">
        <v>244</v>
      </c>
      <c r="T740">
        <v>3550</v>
      </c>
      <c r="U740">
        <v>864560</v>
      </c>
      <c r="AD740">
        <v>4</v>
      </c>
      <c r="AE740">
        <v>334</v>
      </c>
      <c r="AF740">
        <v>3162</v>
      </c>
      <c r="AG740">
        <v>1058030</v>
      </c>
      <c r="AH740">
        <v>6</v>
      </c>
      <c r="AI740">
        <v>382</v>
      </c>
      <c r="AJ740">
        <v>3180</v>
      </c>
      <c r="AK740">
        <v>1213707</v>
      </c>
      <c r="AL740">
        <v>3</v>
      </c>
      <c r="AM740">
        <v>415</v>
      </c>
      <c r="AN740">
        <v>3180</v>
      </c>
      <c r="AO740">
        <v>1319087</v>
      </c>
      <c r="AP740">
        <v>6</v>
      </c>
      <c r="AQ740">
        <v>579</v>
      </c>
      <c r="AR740">
        <v>3117</v>
      </c>
      <c r="AS740">
        <v>1800697</v>
      </c>
      <c r="AU740" s="4">
        <v>107</v>
      </c>
    </row>
    <row r="741" spans="1:47" x14ac:dyDescent="0.2">
      <c r="A741" s="12">
        <v>42213</v>
      </c>
      <c r="B741">
        <v>23</v>
      </c>
      <c r="C741">
        <v>112</v>
      </c>
      <c r="D741">
        <v>4017</v>
      </c>
      <c r="E741">
        <v>452208</v>
      </c>
      <c r="F741">
        <v>5</v>
      </c>
      <c r="G741">
        <v>135</v>
      </c>
      <c r="H741">
        <v>3717</v>
      </c>
      <c r="I741">
        <v>501817</v>
      </c>
      <c r="J741">
        <v>74</v>
      </c>
      <c r="K741">
        <v>169</v>
      </c>
      <c r="L741">
        <v>3746</v>
      </c>
      <c r="M741">
        <v>631935</v>
      </c>
      <c r="N741">
        <v>83</v>
      </c>
      <c r="O741">
        <v>195</v>
      </c>
      <c r="P741">
        <v>3675</v>
      </c>
      <c r="Q741">
        <v>715604</v>
      </c>
      <c r="R741">
        <v>30</v>
      </c>
      <c r="S741">
        <v>233</v>
      </c>
      <c r="T741">
        <v>3397</v>
      </c>
      <c r="U741">
        <v>791160</v>
      </c>
      <c r="V741">
        <v>2</v>
      </c>
      <c r="W741">
        <v>268</v>
      </c>
      <c r="X741">
        <v>3220</v>
      </c>
      <c r="Y741">
        <v>862960</v>
      </c>
      <c r="Z741">
        <v>4</v>
      </c>
      <c r="AA741">
        <v>288</v>
      </c>
      <c r="AB741">
        <v>3170</v>
      </c>
      <c r="AC741">
        <v>914160</v>
      </c>
      <c r="AD741">
        <v>3</v>
      </c>
      <c r="AE741">
        <v>338</v>
      </c>
      <c r="AF741">
        <v>2940</v>
      </c>
      <c r="AG741">
        <v>995560</v>
      </c>
      <c r="AH741">
        <v>2</v>
      </c>
      <c r="AI741">
        <v>386</v>
      </c>
      <c r="AJ741">
        <v>2990</v>
      </c>
      <c r="AK741">
        <v>1152120</v>
      </c>
      <c r="AL741">
        <v>1</v>
      </c>
      <c r="AM741">
        <v>409</v>
      </c>
      <c r="AN741">
        <v>2900</v>
      </c>
      <c r="AO741">
        <v>1186100</v>
      </c>
      <c r="AP741">
        <v>7</v>
      </c>
      <c r="AQ741">
        <v>600</v>
      </c>
      <c r="AR741">
        <v>3091</v>
      </c>
      <c r="AS741">
        <v>1858440</v>
      </c>
      <c r="AU741" s="4">
        <v>213</v>
      </c>
    </row>
    <row r="742" spans="1:47" x14ac:dyDescent="0.2">
      <c r="A742" s="12">
        <v>42191</v>
      </c>
      <c r="B742">
        <v>14</v>
      </c>
      <c r="C742">
        <v>121</v>
      </c>
      <c r="D742">
        <v>3345</v>
      </c>
      <c r="E742">
        <v>422639</v>
      </c>
      <c r="F742">
        <v>65</v>
      </c>
      <c r="G742">
        <v>139</v>
      </c>
      <c r="H742">
        <v>3640</v>
      </c>
      <c r="I742">
        <v>531542</v>
      </c>
      <c r="J742">
        <v>75</v>
      </c>
      <c r="K742">
        <v>168</v>
      </c>
      <c r="L742">
        <v>3408</v>
      </c>
      <c r="M742">
        <v>576911</v>
      </c>
      <c r="N742">
        <v>74</v>
      </c>
      <c r="O742">
        <v>203</v>
      </c>
      <c r="P742">
        <v>3464</v>
      </c>
      <c r="Q742">
        <v>706254</v>
      </c>
      <c r="R742">
        <v>48</v>
      </c>
      <c r="S742">
        <v>236</v>
      </c>
      <c r="T742">
        <v>3360</v>
      </c>
      <c r="U742">
        <v>794300</v>
      </c>
      <c r="V742">
        <v>7</v>
      </c>
      <c r="W742">
        <v>264</v>
      </c>
      <c r="X742">
        <v>3180</v>
      </c>
      <c r="Y742">
        <v>853740</v>
      </c>
      <c r="Z742">
        <v>11</v>
      </c>
      <c r="AA742">
        <v>291</v>
      </c>
      <c r="AB742">
        <v>3267</v>
      </c>
      <c r="AC742">
        <v>968233</v>
      </c>
      <c r="AD742">
        <v>1</v>
      </c>
      <c r="AE742">
        <v>323</v>
      </c>
      <c r="AF742">
        <v>3460</v>
      </c>
      <c r="AG742">
        <v>1117580</v>
      </c>
      <c r="AH742">
        <v>2</v>
      </c>
      <c r="AI742">
        <v>374</v>
      </c>
      <c r="AJ742">
        <v>3320</v>
      </c>
      <c r="AK742">
        <v>1243340</v>
      </c>
      <c r="AP742">
        <v>7</v>
      </c>
      <c r="AQ742">
        <v>592</v>
      </c>
      <c r="AR742">
        <v>3059</v>
      </c>
      <c r="AS742">
        <v>1808369</v>
      </c>
      <c r="AU742" s="4">
        <v>5</v>
      </c>
    </row>
    <row r="743" spans="1:47" x14ac:dyDescent="0.2">
      <c r="A743" s="12">
        <v>42198</v>
      </c>
      <c r="B743">
        <v>41</v>
      </c>
      <c r="C743">
        <v>112</v>
      </c>
      <c r="D743">
        <v>3514</v>
      </c>
      <c r="E743">
        <v>409970</v>
      </c>
      <c r="F743">
        <v>28</v>
      </c>
      <c r="G743">
        <v>139</v>
      </c>
      <c r="H743">
        <v>3283</v>
      </c>
      <c r="I743">
        <v>452652</v>
      </c>
      <c r="J743">
        <v>79</v>
      </c>
      <c r="K743">
        <v>161</v>
      </c>
      <c r="L743">
        <v>3590</v>
      </c>
      <c r="M743">
        <v>580735</v>
      </c>
      <c r="N743">
        <v>40</v>
      </c>
      <c r="O743">
        <v>200</v>
      </c>
      <c r="P743">
        <v>3373</v>
      </c>
      <c r="Q743">
        <v>681486</v>
      </c>
      <c r="R743">
        <v>12</v>
      </c>
      <c r="S743">
        <v>233</v>
      </c>
      <c r="T743">
        <v>3015</v>
      </c>
      <c r="U743">
        <v>742747</v>
      </c>
      <c r="V743">
        <v>2</v>
      </c>
      <c r="W743">
        <v>599</v>
      </c>
      <c r="X743">
        <v>6670</v>
      </c>
      <c r="Y743">
        <v>898210</v>
      </c>
      <c r="Z743">
        <v>14</v>
      </c>
      <c r="AA743">
        <v>305</v>
      </c>
      <c r="AB743">
        <v>3240</v>
      </c>
      <c r="AC743">
        <v>982194</v>
      </c>
      <c r="AD743">
        <v>5</v>
      </c>
      <c r="AE743">
        <v>350</v>
      </c>
      <c r="AF743">
        <v>3260</v>
      </c>
      <c r="AG743">
        <v>1141652</v>
      </c>
      <c r="AP743">
        <v>9</v>
      </c>
      <c r="AQ743">
        <v>562</v>
      </c>
      <c r="AR743">
        <v>3139</v>
      </c>
      <c r="AS743">
        <v>1764710</v>
      </c>
      <c r="AU743" s="4">
        <v>2</v>
      </c>
    </row>
    <row r="744" spans="1:47" x14ac:dyDescent="0.2">
      <c r="A744" s="12">
        <v>42205</v>
      </c>
      <c r="B744">
        <v>7</v>
      </c>
      <c r="C744">
        <v>118</v>
      </c>
      <c r="D744">
        <v>3677</v>
      </c>
      <c r="E744">
        <v>449979</v>
      </c>
      <c r="F744">
        <v>22</v>
      </c>
      <c r="G744">
        <v>143</v>
      </c>
      <c r="H744">
        <v>3667</v>
      </c>
      <c r="I744">
        <v>512238</v>
      </c>
      <c r="J744">
        <v>29</v>
      </c>
      <c r="K744">
        <v>174</v>
      </c>
      <c r="L744">
        <v>3634</v>
      </c>
      <c r="M744">
        <v>631593</v>
      </c>
      <c r="N744">
        <v>46</v>
      </c>
      <c r="O744">
        <v>193</v>
      </c>
      <c r="P744">
        <v>3617</v>
      </c>
      <c r="Q744">
        <v>702220</v>
      </c>
      <c r="R744">
        <v>59</v>
      </c>
      <c r="S744">
        <v>228</v>
      </c>
      <c r="T744">
        <v>3523</v>
      </c>
      <c r="U744">
        <v>809358</v>
      </c>
      <c r="V744">
        <v>2</v>
      </c>
      <c r="W744">
        <v>276</v>
      </c>
      <c r="X744">
        <v>3400</v>
      </c>
      <c r="Y744">
        <v>936700</v>
      </c>
      <c r="AD744">
        <v>7</v>
      </c>
      <c r="AE744">
        <v>339</v>
      </c>
      <c r="AF744">
        <v>3360</v>
      </c>
      <c r="AG744">
        <v>1139114</v>
      </c>
      <c r="AH744">
        <v>3</v>
      </c>
      <c r="AI744">
        <v>382</v>
      </c>
      <c r="AJ744">
        <v>3367</v>
      </c>
      <c r="AK744">
        <v>1287433</v>
      </c>
      <c r="AP744">
        <v>4</v>
      </c>
      <c r="AQ744">
        <v>518</v>
      </c>
      <c r="AR744">
        <v>3152</v>
      </c>
      <c r="AS744">
        <v>1623568</v>
      </c>
      <c r="AU744" s="1"/>
    </row>
    <row r="745" spans="1:47" x14ac:dyDescent="0.2">
      <c r="A745" s="12">
        <v>42212</v>
      </c>
      <c r="B745">
        <v>19</v>
      </c>
      <c r="C745">
        <v>113</v>
      </c>
      <c r="D745">
        <v>3442</v>
      </c>
      <c r="E745">
        <v>394769</v>
      </c>
      <c r="F745">
        <v>4</v>
      </c>
      <c r="G745">
        <v>141</v>
      </c>
      <c r="H745">
        <v>3265</v>
      </c>
      <c r="I745">
        <v>462310</v>
      </c>
      <c r="J745">
        <v>41</v>
      </c>
      <c r="K745">
        <v>163</v>
      </c>
      <c r="L745">
        <v>3455</v>
      </c>
      <c r="M745">
        <v>570852</v>
      </c>
      <c r="N745">
        <v>43</v>
      </c>
      <c r="O745">
        <v>195</v>
      </c>
      <c r="P745">
        <v>3571</v>
      </c>
      <c r="Q745">
        <v>714815</v>
      </c>
      <c r="R745">
        <v>15</v>
      </c>
      <c r="S745">
        <v>238</v>
      </c>
      <c r="T745">
        <v>3358</v>
      </c>
      <c r="U745">
        <v>806286</v>
      </c>
      <c r="V745">
        <v>9</v>
      </c>
      <c r="W745">
        <v>260</v>
      </c>
      <c r="X745">
        <v>3362</v>
      </c>
      <c r="Y745">
        <v>870580</v>
      </c>
      <c r="Z745">
        <v>7</v>
      </c>
      <c r="AA745">
        <v>293</v>
      </c>
      <c r="AB745">
        <v>3310</v>
      </c>
      <c r="AC745">
        <v>963926</v>
      </c>
      <c r="AD745">
        <v>1</v>
      </c>
      <c r="AE745">
        <v>332</v>
      </c>
      <c r="AF745">
        <v>2940</v>
      </c>
      <c r="AG745">
        <v>976080</v>
      </c>
      <c r="AP745">
        <v>10</v>
      </c>
      <c r="AQ745">
        <v>527</v>
      </c>
      <c r="AR745">
        <v>3607</v>
      </c>
      <c r="AS745">
        <v>1840448</v>
      </c>
      <c r="AU745" s="4">
        <v>3</v>
      </c>
    </row>
    <row r="746" spans="1:47" x14ac:dyDescent="0.2">
      <c r="A746" s="12">
        <v>42220</v>
      </c>
      <c r="B746">
        <v>21</v>
      </c>
      <c r="C746">
        <v>122</v>
      </c>
      <c r="D746">
        <v>4275</v>
      </c>
      <c r="E746">
        <v>519292</v>
      </c>
      <c r="F746">
        <v>7</v>
      </c>
      <c r="G746">
        <v>140</v>
      </c>
      <c r="H746">
        <v>4017</v>
      </c>
      <c r="I746">
        <v>560633</v>
      </c>
      <c r="J746">
        <v>54</v>
      </c>
      <c r="K746">
        <v>167</v>
      </c>
      <c r="L746">
        <v>3772</v>
      </c>
      <c r="M746">
        <v>629372</v>
      </c>
      <c r="N746">
        <v>35</v>
      </c>
      <c r="O746">
        <v>199</v>
      </c>
      <c r="P746">
        <v>3594</v>
      </c>
      <c r="Q746">
        <v>716139</v>
      </c>
      <c r="R746">
        <v>56</v>
      </c>
      <c r="S746">
        <v>239</v>
      </c>
      <c r="T746">
        <v>3426</v>
      </c>
      <c r="U746">
        <v>816846</v>
      </c>
      <c r="V746">
        <v>3</v>
      </c>
      <c r="W746">
        <v>256</v>
      </c>
      <c r="X746">
        <v>3350</v>
      </c>
      <c r="Y746">
        <v>859340</v>
      </c>
      <c r="Z746">
        <v>10</v>
      </c>
      <c r="AA746">
        <v>306</v>
      </c>
      <c r="AB746">
        <v>3004</v>
      </c>
      <c r="AC746">
        <v>919344</v>
      </c>
      <c r="AD746">
        <v>4</v>
      </c>
      <c r="AE746">
        <v>339</v>
      </c>
      <c r="AF746">
        <v>3185</v>
      </c>
      <c r="AG746">
        <v>1079355</v>
      </c>
      <c r="AH746">
        <v>3</v>
      </c>
      <c r="AI746">
        <v>381</v>
      </c>
      <c r="AJ746">
        <v>3067</v>
      </c>
      <c r="AK746">
        <v>1168000</v>
      </c>
      <c r="AL746">
        <v>2</v>
      </c>
      <c r="AM746">
        <v>412</v>
      </c>
      <c r="AN746">
        <v>3270</v>
      </c>
      <c r="AO746">
        <v>1345600</v>
      </c>
      <c r="AP746" s="4">
        <v>9</v>
      </c>
      <c r="AQ746" s="4">
        <v>588</v>
      </c>
      <c r="AR746" s="4">
        <v>3099</v>
      </c>
      <c r="AS746" s="4">
        <v>1814614</v>
      </c>
      <c r="AU746" s="1">
        <v>155</v>
      </c>
    </row>
    <row r="747" spans="1:47" x14ac:dyDescent="0.2">
      <c r="A747" s="12">
        <v>42227</v>
      </c>
      <c r="B747">
        <v>9</v>
      </c>
      <c r="C747">
        <v>108</v>
      </c>
      <c r="D747">
        <v>4438</v>
      </c>
      <c r="E747">
        <v>478475</v>
      </c>
      <c r="F747">
        <v>26</v>
      </c>
      <c r="G747">
        <v>143</v>
      </c>
      <c r="H747">
        <v>4000</v>
      </c>
      <c r="I747">
        <v>572450</v>
      </c>
      <c r="J747">
        <v>44</v>
      </c>
      <c r="K747">
        <v>162</v>
      </c>
      <c r="L747">
        <v>3894</v>
      </c>
      <c r="M747">
        <v>630725</v>
      </c>
      <c r="N747">
        <v>75</v>
      </c>
      <c r="O747">
        <v>206</v>
      </c>
      <c r="P747">
        <v>3601</v>
      </c>
      <c r="Q747">
        <v>741845</v>
      </c>
      <c r="R747">
        <v>25</v>
      </c>
      <c r="S747">
        <v>238</v>
      </c>
      <c r="T747">
        <v>3544</v>
      </c>
      <c r="U747">
        <v>845088</v>
      </c>
      <c r="V747">
        <v>20</v>
      </c>
      <c r="W747">
        <v>262</v>
      </c>
      <c r="X747">
        <v>3450</v>
      </c>
      <c r="Y747">
        <v>903600</v>
      </c>
      <c r="Z747">
        <v>3</v>
      </c>
      <c r="AA747">
        <v>289</v>
      </c>
      <c r="AB747">
        <v>3340</v>
      </c>
      <c r="AC747">
        <v>966013</v>
      </c>
      <c r="AD747">
        <v>1</v>
      </c>
      <c r="AE747">
        <v>357</v>
      </c>
      <c r="AF747">
        <v>3100</v>
      </c>
      <c r="AG747">
        <v>1106700</v>
      </c>
      <c r="AH747">
        <v>3</v>
      </c>
      <c r="AI747">
        <v>375</v>
      </c>
      <c r="AJ747">
        <v>2907</v>
      </c>
      <c r="AK747">
        <v>1090913</v>
      </c>
      <c r="AL747">
        <v>1</v>
      </c>
      <c r="AM747">
        <v>431</v>
      </c>
      <c r="AN747">
        <v>3120</v>
      </c>
      <c r="AO747">
        <v>1344720</v>
      </c>
      <c r="AP747" s="4">
        <v>3</v>
      </c>
      <c r="AQ747" s="4">
        <v>601</v>
      </c>
      <c r="AR747" s="4">
        <v>2770</v>
      </c>
      <c r="AS747" s="4">
        <v>1662523</v>
      </c>
      <c r="AU747" s="4">
        <v>82</v>
      </c>
    </row>
    <row r="748" spans="1:47" x14ac:dyDescent="0.2">
      <c r="A748" s="12">
        <v>42234</v>
      </c>
      <c r="B748">
        <v>7</v>
      </c>
      <c r="C748">
        <v>113</v>
      </c>
      <c r="D748">
        <v>3817</v>
      </c>
      <c r="E748">
        <v>435223</v>
      </c>
      <c r="F748">
        <v>1</v>
      </c>
      <c r="G748">
        <v>144</v>
      </c>
      <c r="H748">
        <v>3850</v>
      </c>
      <c r="I748">
        <v>554400</v>
      </c>
      <c r="J748">
        <v>61</v>
      </c>
      <c r="K748">
        <v>165</v>
      </c>
      <c r="L748">
        <v>3933</v>
      </c>
      <c r="M748">
        <v>649383</v>
      </c>
      <c r="N748">
        <v>60</v>
      </c>
      <c r="O748">
        <v>192</v>
      </c>
      <c r="P748">
        <v>3733</v>
      </c>
      <c r="Q748">
        <v>714783</v>
      </c>
      <c r="R748">
        <v>6</v>
      </c>
      <c r="S748">
        <v>239</v>
      </c>
      <c r="T748">
        <v>3550</v>
      </c>
      <c r="U748">
        <v>848410</v>
      </c>
      <c r="Z748">
        <v>21</v>
      </c>
      <c r="AA748">
        <v>298</v>
      </c>
      <c r="AB748">
        <v>3048</v>
      </c>
      <c r="AC748">
        <v>910495</v>
      </c>
      <c r="AL748">
        <v>1</v>
      </c>
      <c r="AM748">
        <v>412</v>
      </c>
      <c r="AN748">
        <v>3280</v>
      </c>
      <c r="AO748">
        <v>1351360</v>
      </c>
      <c r="AP748" s="4">
        <v>6</v>
      </c>
      <c r="AQ748" s="4">
        <v>605</v>
      </c>
      <c r="AR748" s="4">
        <v>3055</v>
      </c>
      <c r="AS748" s="4">
        <v>1842362</v>
      </c>
      <c r="AU748" s="4">
        <v>36</v>
      </c>
    </row>
    <row r="749" spans="1:47" x14ac:dyDescent="0.2">
      <c r="A749" s="12">
        <v>42241</v>
      </c>
      <c r="B749">
        <v>5</v>
      </c>
      <c r="C749">
        <v>110</v>
      </c>
      <c r="D749">
        <v>4225</v>
      </c>
      <c r="E749">
        <v>465125</v>
      </c>
      <c r="F749">
        <v>9</v>
      </c>
      <c r="G749">
        <v>141</v>
      </c>
      <c r="H749">
        <v>3975</v>
      </c>
      <c r="I749">
        <v>558750</v>
      </c>
      <c r="J749" s="1">
        <v>56</v>
      </c>
      <c r="K749" s="4">
        <v>169</v>
      </c>
      <c r="L749" s="4">
        <v>3815</v>
      </c>
      <c r="M749" s="4">
        <v>643745</v>
      </c>
      <c r="N749" s="4">
        <v>15</v>
      </c>
      <c r="O749" s="4">
        <v>198</v>
      </c>
      <c r="P749" s="4">
        <v>3762</v>
      </c>
      <c r="Q749" s="4">
        <v>742960</v>
      </c>
      <c r="R749" s="4">
        <v>18</v>
      </c>
      <c r="S749" s="4">
        <v>234</v>
      </c>
      <c r="T749" s="4">
        <v>3508</v>
      </c>
      <c r="U749" s="4">
        <v>819332</v>
      </c>
      <c r="V749" s="4">
        <v>23</v>
      </c>
      <c r="W749" s="4">
        <v>257</v>
      </c>
      <c r="X749" s="4">
        <v>3480</v>
      </c>
      <c r="Y749" s="4">
        <v>895600</v>
      </c>
      <c r="Z749" s="4">
        <v>5</v>
      </c>
      <c r="AA749" s="4">
        <v>296</v>
      </c>
      <c r="AB749" s="4">
        <v>3232</v>
      </c>
      <c r="AC749" s="4">
        <v>957750</v>
      </c>
      <c r="AH749">
        <v>1</v>
      </c>
      <c r="AI749">
        <v>363</v>
      </c>
      <c r="AJ749">
        <v>3120</v>
      </c>
      <c r="AK749">
        <v>1132560</v>
      </c>
      <c r="AL749" s="1"/>
      <c r="AM749" s="1"/>
      <c r="AN749" s="1"/>
      <c r="AO749" s="1"/>
      <c r="AP749">
        <v>10</v>
      </c>
      <c r="AQ749">
        <v>597</v>
      </c>
      <c r="AR749">
        <v>3197</v>
      </c>
      <c r="AS749">
        <v>1915212</v>
      </c>
      <c r="AU749" s="4">
        <v>106</v>
      </c>
    </row>
    <row r="750" spans="1:47" x14ac:dyDescent="0.2">
      <c r="A750" s="12">
        <v>42226</v>
      </c>
      <c r="B750">
        <v>8</v>
      </c>
      <c r="C750">
        <v>110</v>
      </c>
      <c r="D750">
        <v>3770</v>
      </c>
      <c r="E750">
        <v>457248</v>
      </c>
      <c r="F750">
        <v>6</v>
      </c>
      <c r="G750">
        <v>142</v>
      </c>
      <c r="H750">
        <v>3605</v>
      </c>
      <c r="I750">
        <v>512408</v>
      </c>
      <c r="J750">
        <v>31</v>
      </c>
      <c r="K750">
        <v>162</v>
      </c>
      <c r="L750">
        <v>3650</v>
      </c>
      <c r="M750">
        <v>603905</v>
      </c>
      <c r="N750">
        <v>94</v>
      </c>
      <c r="O750">
        <v>196</v>
      </c>
      <c r="P750">
        <v>3533</v>
      </c>
      <c r="Q750">
        <v>699467</v>
      </c>
      <c r="R750">
        <v>85</v>
      </c>
      <c r="S750">
        <v>229</v>
      </c>
      <c r="T750">
        <v>3490</v>
      </c>
      <c r="U750">
        <v>806694</v>
      </c>
      <c r="V750">
        <v>47</v>
      </c>
      <c r="W750">
        <v>272</v>
      </c>
      <c r="X750">
        <v>3310</v>
      </c>
      <c r="Y750">
        <v>896799</v>
      </c>
      <c r="Z750">
        <v>16</v>
      </c>
      <c r="AA750">
        <v>301</v>
      </c>
      <c r="AB750">
        <v>3198</v>
      </c>
      <c r="AC750">
        <v>984600</v>
      </c>
      <c r="AD750">
        <v>38</v>
      </c>
      <c r="AE750">
        <v>330</v>
      </c>
      <c r="AF750">
        <v>3265</v>
      </c>
      <c r="AG750">
        <v>1061015</v>
      </c>
      <c r="AH750">
        <v>4</v>
      </c>
      <c r="AI750">
        <v>378</v>
      </c>
      <c r="AJ750">
        <v>3265</v>
      </c>
      <c r="AK750">
        <v>1211148</v>
      </c>
      <c r="AL750" s="1"/>
      <c r="AM750" s="1"/>
      <c r="AN750" s="1"/>
      <c r="AO750" s="1"/>
      <c r="AP750">
        <v>10</v>
      </c>
      <c r="AQ750">
        <v>597</v>
      </c>
      <c r="AR750">
        <v>3021</v>
      </c>
      <c r="AS750">
        <v>1793642</v>
      </c>
      <c r="AU750" s="4">
        <v>3</v>
      </c>
    </row>
    <row r="751" spans="1:47" x14ac:dyDescent="0.2">
      <c r="A751" s="12">
        <v>42233</v>
      </c>
      <c r="B751">
        <v>19</v>
      </c>
      <c r="C751">
        <v>119</v>
      </c>
      <c r="D751">
        <v>3939</v>
      </c>
      <c r="E751">
        <v>489580</v>
      </c>
      <c r="F751">
        <v>3</v>
      </c>
      <c r="G751">
        <v>141</v>
      </c>
      <c r="H751">
        <v>3700</v>
      </c>
      <c r="I751">
        <v>520467</v>
      </c>
      <c r="J751">
        <v>21</v>
      </c>
      <c r="K751">
        <v>160</v>
      </c>
      <c r="L751">
        <v>3626</v>
      </c>
      <c r="M751">
        <v>579510</v>
      </c>
      <c r="N751">
        <v>12</v>
      </c>
      <c r="O751">
        <v>193</v>
      </c>
      <c r="P751">
        <v>3536</v>
      </c>
      <c r="Q751">
        <v>691036</v>
      </c>
      <c r="R751">
        <v>28</v>
      </c>
      <c r="S751">
        <v>230</v>
      </c>
      <c r="T751">
        <v>3551</v>
      </c>
      <c r="U751">
        <v>794848</v>
      </c>
      <c r="V751">
        <v>33</v>
      </c>
      <c r="W751">
        <v>260</v>
      </c>
      <c r="X751">
        <v>3250</v>
      </c>
      <c r="Y751">
        <v>878582</v>
      </c>
      <c r="AD751">
        <v>4</v>
      </c>
      <c r="AE751">
        <v>344</v>
      </c>
      <c r="AF751">
        <v>3267</v>
      </c>
      <c r="AG751">
        <v>1123925</v>
      </c>
      <c r="AH751">
        <v>3</v>
      </c>
      <c r="AI751">
        <v>382</v>
      </c>
      <c r="AJ751">
        <v>3440</v>
      </c>
      <c r="AK751">
        <v>1309280</v>
      </c>
      <c r="AL751" s="1"/>
      <c r="AM751" s="1"/>
      <c r="AN751" s="1"/>
      <c r="AO751" s="1"/>
      <c r="AP751">
        <v>5</v>
      </c>
      <c r="AQ751">
        <v>516</v>
      </c>
      <c r="AR751">
        <v>3326</v>
      </c>
      <c r="AS751">
        <v>1714236</v>
      </c>
      <c r="AU751" s="4">
        <v>6</v>
      </c>
    </row>
    <row r="752" spans="1:47" x14ac:dyDescent="0.2">
      <c r="A752" s="12">
        <v>42240</v>
      </c>
      <c r="B752">
        <v>24</v>
      </c>
      <c r="C752">
        <v>119</v>
      </c>
      <c r="D752">
        <v>3936</v>
      </c>
      <c r="E752">
        <v>476128</v>
      </c>
      <c r="F752">
        <v>57</v>
      </c>
      <c r="G752">
        <v>141</v>
      </c>
      <c r="H752">
        <v>3814</v>
      </c>
      <c r="I752">
        <v>545434</v>
      </c>
      <c r="J752">
        <v>36</v>
      </c>
      <c r="K752">
        <v>161</v>
      </c>
      <c r="L752">
        <v>3777</v>
      </c>
      <c r="M752">
        <v>613259</v>
      </c>
      <c r="N752">
        <v>75</v>
      </c>
      <c r="O752">
        <v>194</v>
      </c>
      <c r="P752">
        <v>3586</v>
      </c>
      <c r="Q752">
        <v>697149</v>
      </c>
      <c r="R752">
        <v>6</v>
      </c>
      <c r="S752">
        <v>238</v>
      </c>
      <c r="T752">
        <v>3412</v>
      </c>
      <c r="U752">
        <v>822460</v>
      </c>
      <c r="V752">
        <v>7</v>
      </c>
      <c r="W752">
        <v>270</v>
      </c>
      <c r="X752">
        <v>3455</v>
      </c>
      <c r="Y752">
        <v>937530</v>
      </c>
      <c r="Z752">
        <v>19</v>
      </c>
      <c r="AA752">
        <v>309</v>
      </c>
      <c r="AB752">
        <v>3410</v>
      </c>
      <c r="AC752">
        <v>1051985</v>
      </c>
      <c r="AD752">
        <v>18</v>
      </c>
      <c r="AE752">
        <v>327</v>
      </c>
      <c r="AF752">
        <v>3380</v>
      </c>
      <c r="AG752">
        <v>1105072</v>
      </c>
      <c r="AL752" s="1"/>
      <c r="AM752" s="1"/>
      <c r="AN752" s="1"/>
      <c r="AO752" s="1"/>
      <c r="AP752">
        <v>20</v>
      </c>
      <c r="AQ752">
        <v>578</v>
      </c>
      <c r="AR752">
        <v>3101</v>
      </c>
      <c r="AS752">
        <v>1782906</v>
      </c>
      <c r="AU752" s="4">
        <v>6</v>
      </c>
    </row>
    <row r="753" spans="1:47" x14ac:dyDescent="0.2">
      <c r="A753" s="38">
        <v>42247</v>
      </c>
      <c r="B753" s="1">
        <v>3</v>
      </c>
      <c r="C753" s="1">
        <v>97</v>
      </c>
      <c r="D753" s="1">
        <v>3950</v>
      </c>
      <c r="E753" s="4">
        <v>383150</v>
      </c>
      <c r="F753" s="4">
        <v>9</v>
      </c>
      <c r="G753" s="4">
        <v>133</v>
      </c>
      <c r="H753" s="4">
        <v>4067</v>
      </c>
      <c r="I753" s="4">
        <v>544800</v>
      </c>
      <c r="J753" s="4">
        <v>18</v>
      </c>
      <c r="K753" s="4">
        <v>166</v>
      </c>
      <c r="L753" s="4">
        <v>3650</v>
      </c>
      <c r="M753" s="4">
        <v>617386</v>
      </c>
      <c r="N753" s="4">
        <v>28</v>
      </c>
      <c r="O753" s="4">
        <v>204</v>
      </c>
      <c r="P753" s="4">
        <v>3603</v>
      </c>
      <c r="Q753" s="4">
        <v>780840</v>
      </c>
      <c r="R753" s="4">
        <v>8</v>
      </c>
      <c r="S753" s="4">
        <v>233</v>
      </c>
      <c r="T753" s="4">
        <v>3470</v>
      </c>
      <c r="U753" s="4">
        <v>795542</v>
      </c>
      <c r="V753" s="4">
        <v>6</v>
      </c>
      <c r="W753" s="4">
        <v>258</v>
      </c>
      <c r="X753" s="4">
        <v>3383</v>
      </c>
      <c r="Y753" s="4">
        <v>870808</v>
      </c>
      <c r="Z753" s="4">
        <v>7</v>
      </c>
      <c r="AA753" s="4">
        <v>305</v>
      </c>
      <c r="AB753" s="4">
        <v>3413</v>
      </c>
      <c r="AC753" s="4">
        <v>1022446</v>
      </c>
      <c r="AD753" s="1"/>
      <c r="AE753" s="1"/>
      <c r="AF753" s="1"/>
      <c r="AG753" s="1"/>
      <c r="AH753" s="1">
        <v>1</v>
      </c>
      <c r="AI753" s="1">
        <v>384</v>
      </c>
      <c r="AJ753" s="1">
        <v>3440</v>
      </c>
      <c r="AK753" s="4">
        <v>1320960</v>
      </c>
      <c r="AL753" s="1"/>
      <c r="AM753" s="1"/>
      <c r="AN753" s="1"/>
      <c r="AO753" s="1"/>
      <c r="AP753" s="1">
        <v>2</v>
      </c>
      <c r="AQ753" s="1">
        <v>508</v>
      </c>
      <c r="AR753" s="1">
        <v>3260</v>
      </c>
      <c r="AS753" s="4">
        <v>1658380</v>
      </c>
      <c r="AU753" s="4">
        <v>5</v>
      </c>
    </row>
    <row r="754" spans="1:47" x14ac:dyDescent="0.2">
      <c r="A754" s="12">
        <v>42248</v>
      </c>
      <c r="B754">
        <v>9</v>
      </c>
      <c r="C754">
        <v>116</v>
      </c>
      <c r="D754">
        <v>4150</v>
      </c>
      <c r="E754">
        <v>481983</v>
      </c>
      <c r="N754">
        <v>44</v>
      </c>
      <c r="O754">
        <v>197</v>
      </c>
      <c r="P754">
        <v>3788</v>
      </c>
      <c r="Q754">
        <v>744982</v>
      </c>
      <c r="R754">
        <v>1</v>
      </c>
      <c r="S754">
        <v>247</v>
      </c>
      <c r="T754">
        <v>3600</v>
      </c>
      <c r="U754">
        <v>889200</v>
      </c>
      <c r="V754">
        <v>29</v>
      </c>
      <c r="W754">
        <v>261</v>
      </c>
      <c r="X754">
        <v>3465</v>
      </c>
      <c r="Y754">
        <v>905645</v>
      </c>
      <c r="Z754">
        <v>1</v>
      </c>
      <c r="AA754">
        <v>313</v>
      </c>
      <c r="AB754">
        <v>3360</v>
      </c>
      <c r="AC754">
        <v>1051680</v>
      </c>
      <c r="AD754">
        <v>1</v>
      </c>
      <c r="AE754">
        <v>335</v>
      </c>
      <c r="AF754">
        <v>3340</v>
      </c>
      <c r="AG754">
        <v>1118900</v>
      </c>
      <c r="AH754">
        <v>1</v>
      </c>
      <c r="AI754">
        <v>387</v>
      </c>
      <c r="AJ754">
        <v>3100</v>
      </c>
      <c r="AK754">
        <v>1199700</v>
      </c>
      <c r="AL754" s="1"/>
      <c r="AM754" s="1"/>
      <c r="AN754" s="1"/>
      <c r="AO754" s="1"/>
      <c r="AP754">
        <v>9</v>
      </c>
      <c r="AQ754">
        <v>551</v>
      </c>
      <c r="AR754">
        <v>3176</v>
      </c>
      <c r="AS754">
        <v>1753727</v>
      </c>
      <c r="AU754" s="4">
        <v>82</v>
      </c>
    </row>
    <row r="755" spans="1:47" x14ac:dyDescent="0.2">
      <c r="A755" s="12">
        <v>42255</v>
      </c>
      <c r="B755">
        <v>10</v>
      </c>
      <c r="C755">
        <v>124</v>
      </c>
      <c r="D755">
        <v>4150</v>
      </c>
      <c r="E755">
        <v>515617</v>
      </c>
      <c r="F755">
        <v>20</v>
      </c>
      <c r="G755">
        <v>140</v>
      </c>
      <c r="H755">
        <v>4027</v>
      </c>
      <c r="I755">
        <v>564805</v>
      </c>
      <c r="J755">
        <v>51</v>
      </c>
      <c r="K755">
        <v>167</v>
      </c>
      <c r="L755">
        <v>3840</v>
      </c>
      <c r="M755">
        <v>640640</v>
      </c>
      <c r="N755">
        <v>19</v>
      </c>
      <c r="O755">
        <v>195</v>
      </c>
      <c r="P755">
        <v>3649</v>
      </c>
      <c r="Q755">
        <v>710497</v>
      </c>
      <c r="R755">
        <v>6</v>
      </c>
      <c r="S755">
        <v>234</v>
      </c>
      <c r="T755">
        <v>3453</v>
      </c>
      <c r="U755">
        <v>809253</v>
      </c>
      <c r="V755">
        <v>2</v>
      </c>
      <c r="W755">
        <v>252</v>
      </c>
      <c r="X755">
        <v>3420</v>
      </c>
      <c r="Y755">
        <v>863550</v>
      </c>
      <c r="Z755">
        <v>28</v>
      </c>
      <c r="AA755">
        <v>296</v>
      </c>
      <c r="AB755">
        <v>3408</v>
      </c>
      <c r="AC755">
        <v>1008644</v>
      </c>
      <c r="AL755" s="1"/>
      <c r="AM755" s="1"/>
      <c r="AN755" s="1"/>
      <c r="AO755" s="1"/>
      <c r="AP755">
        <v>14</v>
      </c>
      <c r="AQ755">
        <v>617</v>
      </c>
      <c r="AR755">
        <v>3054</v>
      </c>
      <c r="AS755">
        <v>1877101</v>
      </c>
      <c r="AU755" s="4">
        <v>200</v>
      </c>
    </row>
    <row r="756" spans="1:47" x14ac:dyDescent="0.2">
      <c r="A756" s="12">
        <v>42262</v>
      </c>
      <c r="B756">
        <v>15</v>
      </c>
      <c r="C756">
        <v>113</v>
      </c>
      <c r="D756">
        <v>4308</v>
      </c>
      <c r="E756">
        <v>485500</v>
      </c>
      <c r="F756">
        <v>19</v>
      </c>
      <c r="G756">
        <v>146</v>
      </c>
      <c r="H756">
        <v>3917</v>
      </c>
      <c r="I756">
        <v>570667</v>
      </c>
      <c r="J756">
        <v>47</v>
      </c>
      <c r="K756">
        <v>164</v>
      </c>
      <c r="L756">
        <v>3844</v>
      </c>
      <c r="M756">
        <v>630989</v>
      </c>
      <c r="N756">
        <v>44</v>
      </c>
      <c r="O756">
        <v>196</v>
      </c>
      <c r="P756">
        <v>3660</v>
      </c>
      <c r="Q756">
        <v>716248</v>
      </c>
      <c r="R756">
        <v>38</v>
      </c>
      <c r="S756">
        <v>234</v>
      </c>
      <c r="T756">
        <v>3447</v>
      </c>
      <c r="U756">
        <v>805593</v>
      </c>
      <c r="V756">
        <v>29</v>
      </c>
      <c r="W756">
        <v>266</v>
      </c>
      <c r="X756">
        <v>3390</v>
      </c>
      <c r="Y756">
        <v>903750</v>
      </c>
      <c r="Z756">
        <v>4</v>
      </c>
      <c r="AA756">
        <v>315</v>
      </c>
      <c r="AB756">
        <v>3360</v>
      </c>
      <c r="AC756">
        <v>1058400</v>
      </c>
      <c r="AD756">
        <v>3</v>
      </c>
      <c r="AE756">
        <v>330</v>
      </c>
      <c r="AF756">
        <v>3370</v>
      </c>
      <c r="AG756">
        <v>1113470</v>
      </c>
      <c r="AU756" s="1">
        <v>157</v>
      </c>
    </row>
    <row r="757" spans="1:47" x14ac:dyDescent="0.2">
      <c r="A757" s="12">
        <v>42269</v>
      </c>
      <c r="B757">
        <v>14</v>
      </c>
      <c r="C757">
        <v>101</v>
      </c>
      <c r="D757">
        <v>4100</v>
      </c>
      <c r="E757">
        <v>404067</v>
      </c>
      <c r="F757">
        <v>10</v>
      </c>
      <c r="G757">
        <v>136</v>
      </c>
      <c r="H757">
        <v>4183</v>
      </c>
      <c r="I757">
        <v>566317</v>
      </c>
      <c r="J757">
        <v>47</v>
      </c>
      <c r="K757">
        <v>164</v>
      </c>
      <c r="L757">
        <v>3994</v>
      </c>
      <c r="M757">
        <v>655606</v>
      </c>
      <c r="N757">
        <v>76</v>
      </c>
      <c r="O757">
        <v>194</v>
      </c>
      <c r="P757">
        <v>3886</v>
      </c>
      <c r="Q757">
        <v>754364</v>
      </c>
      <c r="R757">
        <v>48</v>
      </c>
      <c r="S757">
        <v>222</v>
      </c>
      <c r="T757">
        <v>3750</v>
      </c>
      <c r="U757">
        <v>834400</v>
      </c>
      <c r="V757">
        <v>3</v>
      </c>
      <c r="W757">
        <v>253</v>
      </c>
      <c r="X757">
        <v>3520</v>
      </c>
      <c r="Y757">
        <v>890560</v>
      </c>
      <c r="Z757">
        <v>2</v>
      </c>
      <c r="AA757">
        <v>291</v>
      </c>
      <c r="AB757">
        <v>3460</v>
      </c>
      <c r="AC757">
        <v>1006860</v>
      </c>
      <c r="AL757" s="1"/>
      <c r="AM757" s="1"/>
      <c r="AN757" s="1"/>
      <c r="AO757" s="1"/>
      <c r="AP757">
        <v>8</v>
      </c>
      <c r="AQ757">
        <v>596</v>
      </c>
      <c r="AR757">
        <v>3252</v>
      </c>
      <c r="AS757">
        <v>1931128</v>
      </c>
      <c r="AU757" s="4">
        <v>59</v>
      </c>
    </row>
    <row r="758" spans="1:47" x14ac:dyDescent="0.2">
      <c r="A758" s="12">
        <v>42276</v>
      </c>
      <c r="B758">
        <v>14</v>
      </c>
      <c r="C758">
        <v>105</v>
      </c>
      <c r="D758">
        <v>4183</v>
      </c>
      <c r="E758">
        <v>439500</v>
      </c>
      <c r="F758">
        <v>6</v>
      </c>
      <c r="G758">
        <v>144</v>
      </c>
      <c r="H758">
        <v>4075</v>
      </c>
      <c r="I758">
        <v>588400</v>
      </c>
      <c r="J758">
        <v>30</v>
      </c>
      <c r="K758">
        <v>162</v>
      </c>
      <c r="L758">
        <v>3900</v>
      </c>
      <c r="M758">
        <v>631850</v>
      </c>
      <c r="N758">
        <v>32</v>
      </c>
      <c r="O758">
        <v>201</v>
      </c>
      <c r="P758">
        <v>3725</v>
      </c>
      <c r="Q758">
        <v>749308</v>
      </c>
      <c r="R758">
        <v>40</v>
      </c>
      <c r="S758">
        <v>238</v>
      </c>
      <c r="T758">
        <v>3586</v>
      </c>
      <c r="U758">
        <v>852757</v>
      </c>
      <c r="V758">
        <v>5</v>
      </c>
      <c r="W758">
        <v>256</v>
      </c>
      <c r="X758">
        <v>3455</v>
      </c>
      <c r="Y758">
        <v>888695</v>
      </c>
      <c r="AU758" s="4">
        <v>96</v>
      </c>
    </row>
    <row r="759" spans="1:47" x14ac:dyDescent="0.2">
      <c r="A759" s="12">
        <v>42254</v>
      </c>
      <c r="B759">
        <v>20</v>
      </c>
      <c r="C759">
        <v>116</v>
      </c>
      <c r="D759">
        <v>3887</v>
      </c>
      <c r="E759">
        <v>472010</v>
      </c>
      <c r="F759">
        <v>30</v>
      </c>
      <c r="G759">
        <v>140</v>
      </c>
      <c r="H759">
        <v>3823</v>
      </c>
      <c r="I759">
        <v>548361</v>
      </c>
      <c r="J759">
        <v>99</v>
      </c>
      <c r="K759">
        <v>163</v>
      </c>
      <c r="L759">
        <v>3859</v>
      </c>
      <c r="M759">
        <v>638468</v>
      </c>
      <c r="N759">
        <v>70</v>
      </c>
      <c r="O759">
        <v>199</v>
      </c>
      <c r="P759">
        <v>3736</v>
      </c>
      <c r="Q759">
        <v>754992</v>
      </c>
      <c r="R759">
        <v>31</v>
      </c>
      <c r="S759">
        <v>243</v>
      </c>
      <c r="T759">
        <v>3704</v>
      </c>
      <c r="U759">
        <v>901108</v>
      </c>
      <c r="V759">
        <v>17</v>
      </c>
      <c r="W759">
        <v>260</v>
      </c>
      <c r="X759">
        <v>3512</v>
      </c>
      <c r="Y759">
        <v>929426</v>
      </c>
      <c r="Z759">
        <v>2</v>
      </c>
      <c r="AA759">
        <v>286</v>
      </c>
      <c r="AB759">
        <v>3620</v>
      </c>
      <c r="AC759">
        <v>1033510</v>
      </c>
      <c r="AD759">
        <v>1</v>
      </c>
      <c r="AE759">
        <v>330</v>
      </c>
      <c r="AF759">
        <v>3360</v>
      </c>
      <c r="AG759">
        <v>1108800</v>
      </c>
      <c r="AH759">
        <v>1</v>
      </c>
      <c r="AI759">
        <v>377</v>
      </c>
      <c r="AJ759">
        <v>3300</v>
      </c>
      <c r="AK759">
        <v>1244100</v>
      </c>
      <c r="AL759">
        <v>2</v>
      </c>
      <c r="AM759">
        <v>450</v>
      </c>
      <c r="AN759">
        <v>3410</v>
      </c>
      <c r="AO759">
        <v>1529470</v>
      </c>
      <c r="AU759" s="4">
        <v>2</v>
      </c>
    </row>
    <row r="760" spans="1:47" x14ac:dyDescent="0.2">
      <c r="A760" s="12">
        <v>42261</v>
      </c>
      <c r="B760">
        <v>26</v>
      </c>
      <c r="C760">
        <v>115</v>
      </c>
      <c r="D760">
        <v>3774</v>
      </c>
      <c r="E760">
        <v>457126</v>
      </c>
      <c r="F760">
        <v>27</v>
      </c>
      <c r="G760">
        <v>141</v>
      </c>
      <c r="H760">
        <v>3934</v>
      </c>
      <c r="I760">
        <v>547506</v>
      </c>
      <c r="J760">
        <v>62</v>
      </c>
      <c r="K760">
        <v>159</v>
      </c>
      <c r="L760">
        <v>3880</v>
      </c>
      <c r="M760">
        <v>633923</v>
      </c>
      <c r="N760">
        <v>39</v>
      </c>
      <c r="O760">
        <v>196</v>
      </c>
      <c r="P760">
        <v>3648</v>
      </c>
      <c r="Q760">
        <v>739831</v>
      </c>
      <c r="R760">
        <v>34</v>
      </c>
      <c r="S760">
        <v>230</v>
      </c>
      <c r="T760">
        <v>3489</v>
      </c>
      <c r="U760">
        <v>804450</v>
      </c>
      <c r="V760">
        <v>28</v>
      </c>
      <c r="W760">
        <v>266</v>
      </c>
      <c r="X760">
        <v>3485</v>
      </c>
      <c r="Y760">
        <v>925666</v>
      </c>
      <c r="Z760">
        <v>36</v>
      </c>
      <c r="AA760">
        <v>289</v>
      </c>
      <c r="AB760">
        <v>3268</v>
      </c>
      <c r="AC760">
        <v>976741</v>
      </c>
      <c r="AD760">
        <v>7</v>
      </c>
      <c r="AE760">
        <v>339</v>
      </c>
      <c r="AF760">
        <v>3360</v>
      </c>
      <c r="AG760">
        <v>1141210</v>
      </c>
      <c r="AH760">
        <v>1</v>
      </c>
      <c r="AI760">
        <v>361</v>
      </c>
      <c r="AJ760">
        <v>3400</v>
      </c>
      <c r="AK760">
        <v>1227400</v>
      </c>
      <c r="AL760" s="1"/>
      <c r="AM760" s="1"/>
      <c r="AN760" s="1"/>
      <c r="AO760" s="1"/>
      <c r="AP760">
        <v>9</v>
      </c>
      <c r="AQ760">
        <v>531</v>
      </c>
      <c r="AR760">
        <v>3323</v>
      </c>
      <c r="AS760">
        <v>1756927</v>
      </c>
      <c r="AU760" s="4">
        <v>6</v>
      </c>
    </row>
    <row r="761" spans="1:47" x14ac:dyDescent="0.2">
      <c r="A761" s="12">
        <v>42268</v>
      </c>
      <c r="B761">
        <v>18</v>
      </c>
      <c r="C761">
        <v>117</v>
      </c>
      <c r="D761">
        <v>3834</v>
      </c>
      <c r="E761">
        <v>451177</v>
      </c>
      <c r="F761">
        <v>17</v>
      </c>
      <c r="G761">
        <v>142</v>
      </c>
      <c r="H761">
        <v>3740</v>
      </c>
      <c r="I761">
        <v>534502</v>
      </c>
      <c r="J761">
        <v>22</v>
      </c>
      <c r="K761">
        <v>165</v>
      </c>
      <c r="L761">
        <v>3810</v>
      </c>
      <c r="M761">
        <v>634836</v>
      </c>
      <c r="N761">
        <v>127</v>
      </c>
      <c r="O761">
        <v>199</v>
      </c>
      <c r="P761">
        <v>3784</v>
      </c>
      <c r="Q761">
        <v>759670</v>
      </c>
      <c r="R761">
        <v>43</v>
      </c>
      <c r="S761">
        <v>242</v>
      </c>
      <c r="T761">
        <v>3483</v>
      </c>
      <c r="U761">
        <v>899269</v>
      </c>
      <c r="V761">
        <v>13</v>
      </c>
      <c r="W761">
        <v>263</v>
      </c>
      <c r="X761">
        <v>3423</v>
      </c>
      <c r="Y761">
        <v>903484</v>
      </c>
      <c r="Z761">
        <v>24</v>
      </c>
      <c r="AA761">
        <v>304</v>
      </c>
      <c r="AB761">
        <v>3380</v>
      </c>
      <c r="AC761">
        <v>1032545</v>
      </c>
      <c r="AH761">
        <v>2</v>
      </c>
      <c r="AI761">
        <v>372</v>
      </c>
      <c r="AJ761">
        <v>3310</v>
      </c>
      <c r="AK761">
        <v>1229580</v>
      </c>
      <c r="AL761" s="1"/>
      <c r="AM761" s="1"/>
      <c r="AN761" s="1"/>
      <c r="AO761" s="1"/>
      <c r="AP761">
        <v>12</v>
      </c>
      <c r="AQ761">
        <v>551</v>
      </c>
      <c r="AR761">
        <v>3274</v>
      </c>
      <c r="AS761">
        <v>1799510</v>
      </c>
      <c r="AU761" s="4">
        <v>4</v>
      </c>
    </row>
    <row r="762" spans="1:47" x14ac:dyDescent="0.2">
      <c r="A762" s="38">
        <v>42275</v>
      </c>
      <c r="B762" s="1">
        <v>42</v>
      </c>
      <c r="C762" s="1">
        <v>120</v>
      </c>
      <c r="D762" s="1">
        <v>3783</v>
      </c>
      <c r="E762" s="4">
        <v>476401</v>
      </c>
      <c r="F762" s="4">
        <v>52</v>
      </c>
      <c r="G762" s="4">
        <v>137</v>
      </c>
      <c r="H762" s="4">
        <v>3936</v>
      </c>
      <c r="I762" s="4">
        <v>539831</v>
      </c>
      <c r="J762" s="4">
        <v>87</v>
      </c>
      <c r="K762" s="4">
        <v>168</v>
      </c>
      <c r="L762" s="4">
        <v>3685</v>
      </c>
      <c r="M762" s="4">
        <v>650610</v>
      </c>
      <c r="N762" s="4">
        <v>96</v>
      </c>
      <c r="O762" s="4">
        <v>199</v>
      </c>
      <c r="P762" s="4">
        <v>3644</v>
      </c>
      <c r="Q762" s="4">
        <v>722920</v>
      </c>
      <c r="R762" s="4">
        <v>76</v>
      </c>
      <c r="S762" s="4">
        <v>230</v>
      </c>
      <c r="T762" s="4">
        <v>3550</v>
      </c>
      <c r="U762" s="4">
        <v>828208</v>
      </c>
      <c r="V762" s="4">
        <v>75</v>
      </c>
      <c r="W762" s="4">
        <v>265</v>
      </c>
      <c r="X762" s="4">
        <v>3349</v>
      </c>
      <c r="Y762" s="4">
        <v>904902</v>
      </c>
      <c r="Z762" s="4">
        <v>12</v>
      </c>
      <c r="AA762" s="4">
        <v>293</v>
      </c>
      <c r="AB762" s="4">
        <v>3414</v>
      </c>
      <c r="AC762" s="4">
        <v>1023458</v>
      </c>
      <c r="AD762" s="4">
        <v>10</v>
      </c>
      <c r="AE762" s="4">
        <v>329</v>
      </c>
      <c r="AF762" s="4">
        <v>3400</v>
      </c>
      <c r="AG762" s="4">
        <v>1104340</v>
      </c>
      <c r="AH762" s="4">
        <v>6</v>
      </c>
      <c r="AI762" s="4">
        <v>382</v>
      </c>
      <c r="AJ762" s="4">
        <v>3252</v>
      </c>
      <c r="AK762" s="4">
        <v>1250437</v>
      </c>
      <c r="AL762">
        <v>1</v>
      </c>
      <c r="AM762">
        <v>474</v>
      </c>
      <c r="AN762">
        <v>3400</v>
      </c>
      <c r="AO762">
        <v>1611600</v>
      </c>
      <c r="AP762" s="1">
        <v>14</v>
      </c>
      <c r="AQ762" s="1">
        <v>563</v>
      </c>
      <c r="AR762" s="1">
        <v>3265</v>
      </c>
      <c r="AS762" s="4">
        <v>1821049</v>
      </c>
      <c r="AU762" s="4">
        <v>8</v>
      </c>
    </row>
    <row r="763" spans="1:47" x14ac:dyDescent="0.2">
      <c r="A763" s="12">
        <v>42283</v>
      </c>
      <c r="B763">
        <v>7</v>
      </c>
      <c r="C763">
        <v>113</v>
      </c>
      <c r="D763">
        <v>3688</v>
      </c>
      <c r="E763">
        <v>416800</v>
      </c>
      <c r="F763">
        <v>47</v>
      </c>
      <c r="G763">
        <v>137</v>
      </c>
      <c r="H763">
        <v>3886</v>
      </c>
      <c r="I763">
        <v>532743</v>
      </c>
      <c r="J763">
        <v>32</v>
      </c>
      <c r="K763">
        <v>168</v>
      </c>
      <c r="L763">
        <v>3687</v>
      </c>
      <c r="M763">
        <v>620101</v>
      </c>
      <c r="N763">
        <v>115</v>
      </c>
      <c r="O763">
        <v>197</v>
      </c>
      <c r="P763">
        <v>3585</v>
      </c>
      <c r="Q763">
        <v>705924</v>
      </c>
      <c r="R763">
        <v>52</v>
      </c>
      <c r="S763">
        <v>232</v>
      </c>
      <c r="T763">
        <v>3499</v>
      </c>
      <c r="U763">
        <v>812529</v>
      </c>
      <c r="V763">
        <v>4</v>
      </c>
      <c r="W763">
        <v>272</v>
      </c>
      <c r="X763">
        <v>3300</v>
      </c>
      <c r="Y763">
        <v>897100</v>
      </c>
      <c r="Z763">
        <v>9</v>
      </c>
      <c r="AA763">
        <v>297</v>
      </c>
      <c r="AB763">
        <v>3330</v>
      </c>
      <c r="AC763">
        <v>988560</v>
      </c>
      <c r="AD763">
        <v>2</v>
      </c>
      <c r="AE763">
        <v>350</v>
      </c>
      <c r="AF763">
        <v>3200</v>
      </c>
      <c r="AG763">
        <v>1120000</v>
      </c>
      <c r="AH763">
        <v>4</v>
      </c>
      <c r="AI763">
        <v>364</v>
      </c>
      <c r="AJ763">
        <v>3230</v>
      </c>
      <c r="AK763">
        <v>1175720</v>
      </c>
      <c r="AL763">
        <v>8</v>
      </c>
      <c r="AM763">
        <v>405</v>
      </c>
      <c r="AN763">
        <v>3235</v>
      </c>
      <c r="AO763">
        <v>1309920</v>
      </c>
      <c r="AP763">
        <v>15</v>
      </c>
      <c r="AQ763">
        <v>552</v>
      </c>
      <c r="AR763">
        <v>3245</v>
      </c>
      <c r="AS763">
        <v>1777401</v>
      </c>
      <c r="AT763" s="1">
        <v>23</v>
      </c>
      <c r="AU763" s="4">
        <v>96</v>
      </c>
    </row>
    <row r="764" spans="1:47" x14ac:dyDescent="0.2">
      <c r="A764" s="12">
        <v>42290</v>
      </c>
      <c r="B764">
        <v>3</v>
      </c>
      <c r="C764">
        <v>114</v>
      </c>
      <c r="D764">
        <v>3600</v>
      </c>
      <c r="E764">
        <v>404467</v>
      </c>
      <c r="F764">
        <v>27</v>
      </c>
      <c r="G764">
        <v>139</v>
      </c>
      <c r="H764">
        <v>3820</v>
      </c>
      <c r="I764">
        <v>531721</v>
      </c>
      <c r="J764">
        <v>40</v>
      </c>
      <c r="K764">
        <v>164</v>
      </c>
      <c r="L764">
        <v>3848</v>
      </c>
      <c r="M764">
        <v>629803</v>
      </c>
      <c r="N764">
        <v>83</v>
      </c>
      <c r="O764">
        <v>194</v>
      </c>
      <c r="P764">
        <v>3662</v>
      </c>
      <c r="Q764">
        <v>710822</v>
      </c>
      <c r="R764">
        <v>13</v>
      </c>
      <c r="S764">
        <v>238</v>
      </c>
      <c r="T764">
        <v>3493</v>
      </c>
      <c r="U764">
        <v>830267</v>
      </c>
      <c r="V764">
        <v>1</v>
      </c>
      <c r="W764">
        <v>257</v>
      </c>
      <c r="X764">
        <v>3240</v>
      </c>
      <c r="Y764">
        <v>832680</v>
      </c>
      <c r="Z764">
        <v>21</v>
      </c>
      <c r="AA764">
        <v>306</v>
      </c>
      <c r="AB764">
        <v>3390</v>
      </c>
      <c r="AC764">
        <v>1039700</v>
      </c>
      <c r="AD764">
        <v>43</v>
      </c>
      <c r="AE764">
        <v>334</v>
      </c>
      <c r="AF764">
        <v>3298</v>
      </c>
      <c r="AG764">
        <v>1101652</v>
      </c>
      <c r="AH764">
        <v>1</v>
      </c>
      <c r="AI764">
        <v>372</v>
      </c>
      <c r="AJ764">
        <v>3200</v>
      </c>
      <c r="AK764">
        <v>1190400</v>
      </c>
      <c r="AP764">
        <v>12</v>
      </c>
      <c r="AQ764">
        <v>624</v>
      </c>
      <c r="AR764">
        <v>2928</v>
      </c>
      <c r="AS764">
        <v>1827744</v>
      </c>
      <c r="AT764" s="1">
        <v>28</v>
      </c>
      <c r="AU764" s="4">
        <v>143</v>
      </c>
    </row>
    <row r="765" spans="1:47" x14ac:dyDescent="0.2">
      <c r="A765" s="12">
        <v>42297</v>
      </c>
      <c r="B765">
        <v>22</v>
      </c>
      <c r="C765">
        <v>115</v>
      </c>
      <c r="D765">
        <v>3700</v>
      </c>
      <c r="E765">
        <v>422257</v>
      </c>
      <c r="F765">
        <v>35</v>
      </c>
      <c r="G765">
        <v>139</v>
      </c>
      <c r="H765">
        <v>3700</v>
      </c>
      <c r="I765">
        <v>514570</v>
      </c>
      <c r="J765">
        <v>60</v>
      </c>
      <c r="K765">
        <v>168</v>
      </c>
      <c r="L765">
        <v>3688</v>
      </c>
      <c r="M765">
        <v>619462</v>
      </c>
      <c r="N765">
        <v>93</v>
      </c>
      <c r="O765">
        <v>197</v>
      </c>
      <c r="P765">
        <v>3722</v>
      </c>
      <c r="Q765">
        <v>733961</v>
      </c>
      <c r="R765">
        <v>56</v>
      </c>
      <c r="S765">
        <v>234</v>
      </c>
      <c r="T765">
        <v>3549</v>
      </c>
      <c r="U765">
        <v>828468</v>
      </c>
      <c r="V765">
        <v>3</v>
      </c>
      <c r="W765">
        <v>260</v>
      </c>
      <c r="X765">
        <v>3500</v>
      </c>
      <c r="Y765">
        <v>910000</v>
      </c>
      <c r="Z765">
        <v>1</v>
      </c>
      <c r="AA765">
        <v>311</v>
      </c>
      <c r="AB765">
        <v>3100</v>
      </c>
      <c r="AC765">
        <v>964100</v>
      </c>
      <c r="AD765">
        <v>3</v>
      </c>
      <c r="AE765">
        <v>328</v>
      </c>
      <c r="AF765">
        <v>3100</v>
      </c>
      <c r="AG765">
        <v>1019700</v>
      </c>
      <c r="AH765">
        <v>2</v>
      </c>
      <c r="AI765">
        <v>384</v>
      </c>
      <c r="AJ765">
        <v>3025</v>
      </c>
      <c r="AK765">
        <v>1161600</v>
      </c>
      <c r="AL765">
        <v>1</v>
      </c>
      <c r="AM765">
        <v>446</v>
      </c>
      <c r="AN765">
        <v>3200</v>
      </c>
      <c r="AO765">
        <v>1427200</v>
      </c>
      <c r="AP765">
        <v>2</v>
      </c>
      <c r="AQ765">
        <v>572</v>
      </c>
      <c r="AR765">
        <v>2950</v>
      </c>
      <c r="AS765">
        <v>1687750</v>
      </c>
      <c r="AT765" s="1"/>
      <c r="AU765" s="4">
        <v>90</v>
      </c>
    </row>
    <row r="766" spans="1:47" x14ac:dyDescent="0.2">
      <c r="A766" s="12">
        <v>42304</v>
      </c>
      <c r="B766">
        <v>11</v>
      </c>
      <c r="C766">
        <v>108</v>
      </c>
      <c r="D766">
        <v>4133</v>
      </c>
      <c r="E766">
        <v>446267</v>
      </c>
      <c r="F766">
        <v>6</v>
      </c>
      <c r="G766">
        <v>138</v>
      </c>
      <c r="H766">
        <v>4033</v>
      </c>
      <c r="I766">
        <v>557567</v>
      </c>
      <c r="J766">
        <v>10</v>
      </c>
      <c r="K766">
        <v>166</v>
      </c>
      <c r="L766">
        <v>3825</v>
      </c>
      <c r="M766">
        <v>633400</v>
      </c>
      <c r="N766">
        <v>34</v>
      </c>
      <c r="O766">
        <v>202</v>
      </c>
      <c r="P766">
        <v>3698</v>
      </c>
      <c r="Q766">
        <v>746664</v>
      </c>
      <c r="R766">
        <v>5</v>
      </c>
      <c r="S766">
        <v>237</v>
      </c>
      <c r="T766">
        <v>3590</v>
      </c>
      <c r="U766">
        <v>848930</v>
      </c>
      <c r="V766">
        <v>8</v>
      </c>
      <c r="W766">
        <v>265</v>
      </c>
      <c r="X766">
        <v>3325</v>
      </c>
      <c r="Y766">
        <v>880450</v>
      </c>
      <c r="Z766">
        <v>12</v>
      </c>
      <c r="AA766">
        <v>290</v>
      </c>
      <c r="AB766">
        <v>3620</v>
      </c>
      <c r="AC766">
        <v>1049800</v>
      </c>
      <c r="AD766">
        <v>2</v>
      </c>
      <c r="AE766">
        <v>340</v>
      </c>
      <c r="AF766">
        <v>3480</v>
      </c>
      <c r="AG766">
        <v>1185150</v>
      </c>
      <c r="AH766">
        <v>1</v>
      </c>
      <c r="AI766">
        <v>370</v>
      </c>
      <c r="AJ766">
        <v>3100</v>
      </c>
      <c r="AK766">
        <v>1147000</v>
      </c>
      <c r="AL766">
        <v>6</v>
      </c>
      <c r="AM766">
        <v>402</v>
      </c>
      <c r="AN766">
        <v>3360</v>
      </c>
      <c r="AO766">
        <v>1350720</v>
      </c>
      <c r="AP766">
        <v>13</v>
      </c>
      <c r="AQ766">
        <v>549</v>
      </c>
      <c r="AR766">
        <v>3222</v>
      </c>
      <c r="AS766">
        <v>1750588</v>
      </c>
      <c r="AT766" s="1"/>
      <c r="AU766" s="4">
        <v>73</v>
      </c>
    </row>
    <row r="767" spans="1:47" x14ac:dyDescent="0.2">
      <c r="A767" s="12">
        <v>42282</v>
      </c>
      <c r="B767">
        <v>24</v>
      </c>
      <c r="C767">
        <v>118</v>
      </c>
      <c r="D767">
        <v>3483</v>
      </c>
      <c r="E767">
        <v>430927</v>
      </c>
      <c r="F767">
        <v>16</v>
      </c>
      <c r="G767">
        <v>145</v>
      </c>
      <c r="H767">
        <v>3727</v>
      </c>
      <c r="I767">
        <v>549871</v>
      </c>
      <c r="J767">
        <v>70</v>
      </c>
      <c r="K767">
        <v>159</v>
      </c>
      <c r="L767">
        <v>3594</v>
      </c>
      <c r="M767">
        <v>577042</v>
      </c>
      <c r="N767">
        <v>76</v>
      </c>
      <c r="O767">
        <v>193</v>
      </c>
      <c r="P767">
        <v>3507</v>
      </c>
      <c r="Q767">
        <v>696936</v>
      </c>
      <c r="R767">
        <v>19</v>
      </c>
      <c r="S767">
        <v>233</v>
      </c>
      <c r="T767">
        <v>3534</v>
      </c>
      <c r="U767">
        <v>821082</v>
      </c>
      <c r="V767">
        <v>19</v>
      </c>
      <c r="W767">
        <v>267</v>
      </c>
      <c r="X767">
        <v>3560</v>
      </c>
      <c r="Y767">
        <v>960124</v>
      </c>
      <c r="Z767">
        <v>14</v>
      </c>
      <c r="AA767">
        <v>285</v>
      </c>
      <c r="AB767">
        <v>3547</v>
      </c>
      <c r="AC767">
        <v>1045894</v>
      </c>
      <c r="AD767">
        <v>3</v>
      </c>
      <c r="AE767">
        <v>339</v>
      </c>
      <c r="AF767">
        <v>3490</v>
      </c>
      <c r="AG767">
        <v>1185570</v>
      </c>
      <c r="AH767">
        <v>3</v>
      </c>
      <c r="AI767">
        <v>370</v>
      </c>
      <c r="AJ767">
        <v>3150</v>
      </c>
      <c r="AK767">
        <v>1166683</v>
      </c>
      <c r="AL767" s="1"/>
      <c r="AM767" s="1"/>
      <c r="AN767" s="1"/>
      <c r="AO767" s="1"/>
      <c r="AP767">
        <v>3</v>
      </c>
      <c r="AQ767">
        <v>580</v>
      </c>
      <c r="AR767">
        <v>3240</v>
      </c>
      <c r="AS767">
        <v>1876093</v>
      </c>
      <c r="AT767" s="1"/>
      <c r="AU767" s="4">
        <v>9</v>
      </c>
    </row>
    <row r="768" spans="1:47" x14ac:dyDescent="0.2">
      <c r="A768" s="12">
        <v>42289</v>
      </c>
      <c r="B768">
        <v>21</v>
      </c>
      <c r="C768">
        <v>119</v>
      </c>
      <c r="D768">
        <v>3680</v>
      </c>
      <c r="E768">
        <v>445236</v>
      </c>
      <c r="F768">
        <v>41</v>
      </c>
      <c r="G768">
        <v>140</v>
      </c>
      <c r="H768">
        <v>3789</v>
      </c>
      <c r="I768">
        <v>520719</v>
      </c>
      <c r="J768">
        <v>59</v>
      </c>
      <c r="K768">
        <v>161</v>
      </c>
      <c r="L768">
        <v>3625</v>
      </c>
      <c r="M768">
        <v>586509</v>
      </c>
      <c r="N768">
        <v>78</v>
      </c>
      <c r="O768">
        <v>196</v>
      </c>
      <c r="P768">
        <v>3678</v>
      </c>
      <c r="Q768">
        <v>742411</v>
      </c>
      <c r="R768">
        <v>8</v>
      </c>
      <c r="S768">
        <v>237</v>
      </c>
      <c r="T768">
        <v>3308</v>
      </c>
      <c r="U768">
        <v>792278</v>
      </c>
      <c r="V768">
        <v>25</v>
      </c>
      <c r="W768">
        <v>276</v>
      </c>
      <c r="X768">
        <v>3425</v>
      </c>
      <c r="Y768">
        <v>947597</v>
      </c>
      <c r="Z768">
        <v>1</v>
      </c>
      <c r="AA768">
        <v>280</v>
      </c>
      <c r="AB768">
        <v>3400</v>
      </c>
      <c r="AC768">
        <v>952000</v>
      </c>
      <c r="AD768">
        <v>7</v>
      </c>
      <c r="AE768">
        <v>323</v>
      </c>
      <c r="AF768">
        <v>3400</v>
      </c>
      <c r="AG768">
        <v>1079911</v>
      </c>
      <c r="AH768">
        <v>1</v>
      </c>
      <c r="AI768">
        <v>365</v>
      </c>
      <c r="AJ768">
        <v>3380</v>
      </c>
      <c r="AK768">
        <v>1233700</v>
      </c>
      <c r="AL768" s="1"/>
      <c r="AM768" s="1"/>
      <c r="AN768" s="1"/>
      <c r="AO768" s="1"/>
      <c r="AP768">
        <v>11</v>
      </c>
      <c r="AQ768">
        <v>544</v>
      </c>
      <c r="AR768">
        <v>3203</v>
      </c>
      <c r="AS768">
        <v>1738444</v>
      </c>
      <c r="AT768" s="1"/>
      <c r="AU768" s="4">
        <v>6</v>
      </c>
    </row>
    <row r="769" spans="1:47" x14ac:dyDescent="0.2">
      <c r="A769" s="12">
        <v>42296</v>
      </c>
      <c r="B769">
        <v>38</v>
      </c>
      <c r="C769">
        <v>121</v>
      </c>
      <c r="D769">
        <v>3606</v>
      </c>
      <c r="E769">
        <v>461811</v>
      </c>
      <c r="F769">
        <v>8</v>
      </c>
      <c r="G769">
        <v>144</v>
      </c>
      <c r="H769">
        <v>3800</v>
      </c>
      <c r="I769">
        <v>559575</v>
      </c>
      <c r="J769">
        <v>5</v>
      </c>
      <c r="K769">
        <v>168</v>
      </c>
      <c r="L769">
        <v>3660</v>
      </c>
      <c r="M769">
        <v>622800</v>
      </c>
      <c r="N769">
        <v>45</v>
      </c>
      <c r="O769">
        <v>199</v>
      </c>
      <c r="P769">
        <v>3686</v>
      </c>
      <c r="Q769">
        <v>745493</v>
      </c>
      <c r="R769">
        <v>1</v>
      </c>
      <c r="S769">
        <v>220</v>
      </c>
      <c r="T769">
        <v>2850</v>
      </c>
      <c r="U769">
        <v>627000</v>
      </c>
      <c r="V769">
        <v>9</v>
      </c>
      <c r="W769">
        <v>268</v>
      </c>
      <c r="X769">
        <v>3350</v>
      </c>
      <c r="Y769">
        <v>890176</v>
      </c>
      <c r="Z769">
        <v>8</v>
      </c>
      <c r="AA769">
        <v>305</v>
      </c>
      <c r="AB769">
        <v>3073</v>
      </c>
      <c r="AC769">
        <v>847165</v>
      </c>
      <c r="AH769">
        <v>1</v>
      </c>
      <c r="AI769">
        <v>378</v>
      </c>
      <c r="AJ769">
        <v>3420</v>
      </c>
      <c r="AK769">
        <v>1292760</v>
      </c>
      <c r="AL769" s="1"/>
      <c r="AM769" s="1"/>
      <c r="AN769" s="1"/>
      <c r="AO769" s="1"/>
      <c r="AP769">
        <v>6</v>
      </c>
      <c r="AQ769">
        <v>569</v>
      </c>
      <c r="AR769">
        <v>3353</v>
      </c>
      <c r="AS769">
        <v>1903897</v>
      </c>
      <c r="AT769" s="1"/>
      <c r="AU769" s="4">
        <v>5</v>
      </c>
    </row>
    <row r="770" spans="1:47" x14ac:dyDescent="0.2">
      <c r="A770" s="12">
        <v>42303</v>
      </c>
      <c r="B770">
        <v>3</v>
      </c>
      <c r="C770">
        <v>106</v>
      </c>
      <c r="D770">
        <v>3317</v>
      </c>
      <c r="E770">
        <v>357283</v>
      </c>
      <c r="F770">
        <v>19</v>
      </c>
      <c r="G770">
        <v>143</v>
      </c>
      <c r="H770">
        <v>3671</v>
      </c>
      <c r="I770">
        <v>539895</v>
      </c>
      <c r="J770">
        <v>21</v>
      </c>
      <c r="K770">
        <v>163</v>
      </c>
      <c r="L770">
        <v>3678</v>
      </c>
      <c r="M770">
        <v>599730</v>
      </c>
      <c r="N770">
        <v>15</v>
      </c>
      <c r="O770">
        <v>186</v>
      </c>
      <c r="P770">
        <v>4020</v>
      </c>
      <c r="Q770">
        <v>743112</v>
      </c>
      <c r="R770">
        <v>30</v>
      </c>
      <c r="S770">
        <v>231</v>
      </c>
      <c r="T770">
        <v>3206</v>
      </c>
      <c r="U770">
        <v>772395</v>
      </c>
      <c r="V770">
        <v>14</v>
      </c>
      <c r="W770">
        <v>265</v>
      </c>
      <c r="X770">
        <v>3444</v>
      </c>
      <c r="Y770">
        <v>913513</v>
      </c>
      <c r="Z770">
        <v>8</v>
      </c>
      <c r="AA770">
        <v>310</v>
      </c>
      <c r="AB770">
        <v>3550</v>
      </c>
      <c r="AC770">
        <v>1105508</v>
      </c>
      <c r="AL770" s="1"/>
      <c r="AM770" s="1"/>
      <c r="AN770" s="1"/>
      <c r="AO770" s="1"/>
      <c r="AP770">
        <v>4</v>
      </c>
      <c r="AQ770">
        <v>546</v>
      </c>
      <c r="AR770">
        <v>3375</v>
      </c>
      <c r="AS770">
        <v>1840675</v>
      </c>
      <c r="AT770" s="1"/>
      <c r="AU770" s="4">
        <v>4</v>
      </c>
    </row>
    <row r="771" spans="1:47" x14ac:dyDescent="0.2">
      <c r="A771" s="12">
        <v>42311</v>
      </c>
      <c r="B771">
        <v>21</v>
      </c>
      <c r="C771">
        <v>125</v>
      </c>
      <c r="D771">
        <v>3900</v>
      </c>
      <c r="E771">
        <v>487088</v>
      </c>
      <c r="F771">
        <v>3</v>
      </c>
      <c r="G771">
        <v>138</v>
      </c>
      <c r="H771">
        <v>4075</v>
      </c>
      <c r="I771">
        <v>560350</v>
      </c>
      <c r="J771">
        <v>36</v>
      </c>
      <c r="K771">
        <v>164</v>
      </c>
      <c r="L771">
        <v>3733</v>
      </c>
      <c r="M771">
        <v>610217</v>
      </c>
      <c r="N771">
        <v>60</v>
      </c>
      <c r="O771">
        <v>200</v>
      </c>
      <c r="P771">
        <v>2684</v>
      </c>
      <c r="Q771">
        <v>736580</v>
      </c>
      <c r="R771">
        <v>9</v>
      </c>
      <c r="S771">
        <v>227</v>
      </c>
      <c r="T771">
        <v>3350</v>
      </c>
      <c r="U771">
        <v>761567</v>
      </c>
      <c r="V771">
        <v>26</v>
      </c>
      <c r="W771">
        <v>259</v>
      </c>
      <c r="X771">
        <v>3475</v>
      </c>
      <c r="Y771">
        <v>900200</v>
      </c>
      <c r="Z771">
        <v>1</v>
      </c>
      <c r="AA771">
        <v>301</v>
      </c>
      <c r="AB771">
        <v>2900</v>
      </c>
      <c r="AC771">
        <v>872900</v>
      </c>
      <c r="AD771">
        <v>1</v>
      </c>
      <c r="AE771">
        <v>331</v>
      </c>
      <c r="AF771">
        <v>2900</v>
      </c>
      <c r="AG771">
        <v>959900</v>
      </c>
      <c r="AL771" s="1"/>
      <c r="AM771" s="1"/>
      <c r="AN771" s="1"/>
      <c r="AO771" s="1"/>
      <c r="AP771">
        <v>9</v>
      </c>
      <c r="AQ771">
        <v>581</v>
      </c>
      <c r="AR771">
        <v>3149</v>
      </c>
      <c r="AS771">
        <v>1829683</v>
      </c>
      <c r="AT771" s="1"/>
      <c r="AU771">
        <v>107</v>
      </c>
    </row>
    <row r="772" spans="1:47" x14ac:dyDescent="0.2">
      <c r="A772" s="12">
        <v>42318</v>
      </c>
      <c r="B772">
        <v>12</v>
      </c>
      <c r="C772">
        <v>121</v>
      </c>
      <c r="D772">
        <v>4060</v>
      </c>
      <c r="E772">
        <v>489400</v>
      </c>
      <c r="F772">
        <v>25</v>
      </c>
      <c r="G772">
        <v>142</v>
      </c>
      <c r="H772">
        <v>4010</v>
      </c>
      <c r="I772">
        <v>570493</v>
      </c>
      <c r="J772">
        <v>65</v>
      </c>
      <c r="K772">
        <v>165</v>
      </c>
      <c r="L772">
        <v>3783</v>
      </c>
      <c r="M772">
        <v>624296</v>
      </c>
      <c r="N772">
        <v>78</v>
      </c>
      <c r="O772">
        <v>199</v>
      </c>
      <c r="P772">
        <v>3684</v>
      </c>
      <c r="Q772">
        <v>733933</v>
      </c>
      <c r="R772">
        <v>16</v>
      </c>
      <c r="S772">
        <v>234</v>
      </c>
      <c r="T772">
        <v>3585</v>
      </c>
      <c r="U772">
        <v>839275</v>
      </c>
      <c r="V772">
        <v>10</v>
      </c>
      <c r="W772">
        <v>267</v>
      </c>
      <c r="X772">
        <v>3497</v>
      </c>
      <c r="Y772">
        <v>934500</v>
      </c>
      <c r="Z772">
        <v>11</v>
      </c>
      <c r="AA772">
        <v>288</v>
      </c>
      <c r="AB772">
        <v>3332</v>
      </c>
      <c r="AC772">
        <v>957600</v>
      </c>
      <c r="AD772">
        <v>2</v>
      </c>
      <c r="AE772">
        <v>339</v>
      </c>
      <c r="AF772">
        <v>3190</v>
      </c>
      <c r="AG772">
        <v>1080510</v>
      </c>
      <c r="AH772">
        <v>2</v>
      </c>
      <c r="AI772">
        <v>386</v>
      </c>
      <c r="AJ772">
        <v>3290</v>
      </c>
      <c r="AK772">
        <v>1271670</v>
      </c>
      <c r="AL772">
        <v>4</v>
      </c>
      <c r="AM772">
        <v>473</v>
      </c>
      <c r="AN772">
        <v>3335</v>
      </c>
      <c r="AO772">
        <v>1573950</v>
      </c>
      <c r="AP772">
        <v>10</v>
      </c>
      <c r="AQ772">
        <v>558</v>
      </c>
      <c r="AR772">
        <v>3270</v>
      </c>
      <c r="AS772">
        <v>1816312</v>
      </c>
      <c r="AT772" s="1"/>
      <c r="AU772">
        <v>149</v>
      </c>
    </row>
    <row r="773" spans="1:47" x14ac:dyDescent="0.2">
      <c r="A773" s="12">
        <v>42325</v>
      </c>
      <c r="B773">
        <v>4</v>
      </c>
      <c r="C773">
        <v>98</v>
      </c>
      <c r="D773">
        <v>4000</v>
      </c>
      <c r="E773">
        <v>392000</v>
      </c>
      <c r="F773">
        <v>5</v>
      </c>
      <c r="G773">
        <v>134</v>
      </c>
      <c r="H773">
        <v>4000</v>
      </c>
      <c r="I773">
        <v>537775</v>
      </c>
      <c r="J773">
        <v>19</v>
      </c>
      <c r="K773">
        <v>158</v>
      </c>
      <c r="L773">
        <v>3962</v>
      </c>
      <c r="M773">
        <v>627798</v>
      </c>
      <c r="N773">
        <v>66</v>
      </c>
      <c r="O773">
        <v>196</v>
      </c>
      <c r="P773">
        <v>3704</v>
      </c>
      <c r="Q773">
        <v>723568</v>
      </c>
      <c r="R773">
        <v>1</v>
      </c>
      <c r="S773">
        <v>244</v>
      </c>
      <c r="T773">
        <v>3500</v>
      </c>
      <c r="U773">
        <v>854000</v>
      </c>
      <c r="V773">
        <v>5</v>
      </c>
      <c r="W773">
        <v>254</v>
      </c>
      <c r="X773">
        <v>3460</v>
      </c>
      <c r="Y773">
        <v>878840</v>
      </c>
      <c r="Z773">
        <v>1</v>
      </c>
      <c r="AA773">
        <v>314</v>
      </c>
      <c r="AB773">
        <v>3240</v>
      </c>
      <c r="AC773">
        <v>1017360</v>
      </c>
      <c r="AD773">
        <v>1</v>
      </c>
      <c r="AE773">
        <v>320</v>
      </c>
      <c r="AF773">
        <v>3200</v>
      </c>
      <c r="AG773">
        <v>1024000</v>
      </c>
      <c r="AL773">
        <v>1</v>
      </c>
      <c r="AM773">
        <v>403</v>
      </c>
      <c r="AN773">
        <v>3220</v>
      </c>
      <c r="AO773">
        <v>1297660</v>
      </c>
      <c r="AP773">
        <v>6</v>
      </c>
      <c r="AQ773">
        <v>594</v>
      </c>
      <c r="AR773">
        <v>3233</v>
      </c>
      <c r="AS773">
        <v>1897430</v>
      </c>
      <c r="AT773" s="1"/>
      <c r="AU773">
        <v>99</v>
      </c>
    </row>
    <row r="774" spans="1:47" x14ac:dyDescent="0.2">
      <c r="A774" s="12">
        <v>42332</v>
      </c>
      <c r="B774">
        <v>8</v>
      </c>
      <c r="C774">
        <v>117</v>
      </c>
      <c r="D774">
        <v>3910</v>
      </c>
      <c r="E774">
        <v>459430</v>
      </c>
      <c r="F774">
        <v>33</v>
      </c>
      <c r="G774">
        <v>138</v>
      </c>
      <c r="H774">
        <v>3917</v>
      </c>
      <c r="I774">
        <v>540889</v>
      </c>
      <c r="J774">
        <v>32</v>
      </c>
      <c r="K774">
        <v>163</v>
      </c>
      <c r="L774">
        <v>3730</v>
      </c>
      <c r="M774">
        <v>607515</v>
      </c>
      <c r="N774">
        <v>24</v>
      </c>
      <c r="O774">
        <v>199</v>
      </c>
      <c r="P774">
        <v>3712</v>
      </c>
      <c r="Q774">
        <v>739038</v>
      </c>
      <c r="R774">
        <v>15</v>
      </c>
      <c r="S774">
        <v>240</v>
      </c>
      <c r="T774">
        <v>3510</v>
      </c>
      <c r="U774">
        <v>842190</v>
      </c>
      <c r="V774">
        <v>5</v>
      </c>
      <c r="W774">
        <v>259</v>
      </c>
      <c r="X774">
        <v>3440</v>
      </c>
      <c r="Y774">
        <v>889700</v>
      </c>
      <c r="Z774">
        <v>7</v>
      </c>
      <c r="AA774">
        <v>299</v>
      </c>
      <c r="AB774">
        <v>3190</v>
      </c>
      <c r="AC774">
        <v>951770</v>
      </c>
      <c r="AD774">
        <v>6</v>
      </c>
      <c r="AE774">
        <v>330</v>
      </c>
      <c r="AF774">
        <v>3210</v>
      </c>
      <c r="AG774">
        <v>1060480</v>
      </c>
      <c r="AH774">
        <v>3</v>
      </c>
      <c r="AI774">
        <v>372</v>
      </c>
      <c r="AJ774">
        <v>3050</v>
      </c>
      <c r="AK774">
        <v>1132500</v>
      </c>
      <c r="AL774">
        <v>1</v>
      </c>
      <c r="AM774">
        <v>423</v>
      </c>
      <c r="AN774">
        <v>3280</v>
      </c>
      <c r="AO774">
        <v>1387440</v>
      </c>
      <c r="AP774">
        <v>10</v>
      </c>
      <c r="AQ774">
        <v>538</v>
      </c>
      <c r="AR774">
        <v>3318</v>
      </c>
      <c r="AS774">
        <v>1792808</v>
      </c>
      <c r="AT774" s="1"/>
      <c r="AU774">
        <v>146</v>
      </c>
    </row>
    <row r="775" spans="1:47" x14ac:dyDescent="0.2">
      <c r="A775" s="12">
        <v>42310</v>
      </c>
      <c r="B775">
        <v>15</v>
      </c>
      <c r="C775">
        <v>112</v>
      </c>
      <c r="D775">
        <v>3776</v>
      </c>
      <c r="E775">
        <v>427751</v>
      </c>
      <c r="F775">
        <v>4</v>
      </c>
      <c r="G775">
        <v>130</v>
      </c>
      <c r="H775">
        <v>3980</v>
      </c>
      <c r="I775">
        <v>519390</v>
      </c>
      <c r="J775">
        <v>11</v>
      </c>
      <c r="K775">
        <v>162</v>
      </c>
      <c r="L775">
        <v>3764</v>
      </c>
      <c r="M775">
        <v>623596</v>
      </c>
      <c r="N775">
        <v>25</v>
      </c>
      <c r="O775">
        <v>197</v>
      </c>
      <c r="P775">
        <v>3593</v>
      </c>
      <c r="Q775">
        <v>714455</v>
      </c>
      <c r="R775">
        <v>30</v>
      </c>
      <c r="S775">
        <v>240</v>
      </c>
      <c r="T775">
        <v>3620</v>
      </c>
      <c r="U775">
        <v>874721</v>
      </c>
      <c r="V775">
        <v>12</v>
      </c>
      <c r="W775">
        <v>256</v>
      </c>
      <c r="X775">
        <v>3375</v>
      </c>
      <c r="Y775">
        <v>864629</v>
      </c>
      <c r="Z775">
        <v>11</v>
      </c>
      <c r="AA775">
        <v>314</v>
      </c>
      <c r="AB775">
        <v>3117</v>
      </c>
      <c r="AC775">
        <v>1009190</v>
      </c>
      <c r="AD775">
        <v>3</v>
      </c>
      <c r="AE775">
        <v>343</v>
      </c>
      <c r="AF775">
        <v>3390</v>
      </c>
      <c r="AG775">
        <v>1162560</v>
      </c>
      <c r="AL775" s="1"/>
      <c r="AM775" s="1"/>
      <c r="AN775" s="1"/>
      <c r="AO775" s="1"/>
      <c r="AP775">
        <v>6</v>
      </c>
      <c r="AQ775">
        <v>589</v>
      </c>
      <c r="AR775">
        <v>3193</v>
      </c>
      <c r="AS775">
        <v>1873687</v>
      </c>
      <c r="AT775" s="1"/>
      <c r="AU775">
        <v>4</v>
      </c>
    </row>
    <row r="776" spans="1:47" x14ac:dyDescent="0.2">
      <c r="A776" s="12">
        <v>42317</v>
      </c>
      <c r="B776">
        <v>30</v>
      </c>
      <c r="C776">
        <v>115</v>
      </c>
      <c r="D776">
        <v>3840</v>
      </c>
      <c r="E776">
        <v>446438</v>
      </c>
      <c r="F776">
        <v>88</v>
      </c>
      <c r="G776">
        <v>142</v>
      </c>
      <c r="H776">
        <v>3800</v>
      </c>
      <c r="I776">
        <v>540006</v>
      </c>
      <c r="J776">
        <v>132</v>
      </c>
      <c r="K776">
        <v>165</v>
      </c>
      <c r="L776">
        <v>3708</v>
      </c>
      <c r="M776">
        <v>641328</v>
      </c>
      <c r="N776">
        <v>112</v>
      </c>
      <c r="O776">
        <v>199</v>
      </c>
      <c r="P776">
        <v>3565</v>
      </c>
      <c r="Q776">
        <v>711906</v>
      </c>
      <c r="R776">
        <v>71</v>
      </c>
      <c r="S776">
        <v>232</v>
      </c>
      <c r="T776">
        <v>3501</v>
      </c>
      <c r="U776">
        <v>818829</v>
      </c>
      <c r="V776">
        <v>24</v>
      </c>
      <c r="W776">
        <v>265</v>
      </c>
      <c r="X776">
        <v>3400</v>
      </c>
      <c r="Y776">
        <v>917702</v>
      </c>
      <c r="Z776">
        <v>26</v>
      </c>
      <c r="AA776">
        <v>301</v>
      </c>
      <c r="AB776">
        <v>3258</v>
      </c>
      <c r="AC776">
        <v>1030931</v>
      </c>
      <c r="AD776">
        <v>5</v>
      </c>
      <c r="AE776">
        <v>342</v>
      </c>
      <c r="AF776">
        <v>3112</v>
      </c>
      <c r="AG776">
        <v>1044300</v>
      </c>
      <c r="AH776">
        <v>6</v>
      </c>
      <c r="AI776">
        <v>382</v>
      </c>
      <c r="AJ776">
        <v>3576</v>
      </c>
      <c r="AK776">
        <v>1349230</v>
      </c>
      <c r="AL776" s="1"/>
      <c r="AM776" s="1"/>
      <c r="AN776" s="1"/>
      <c r="AO776" s="1"/>
      <c r="AP776">
        <v>9</v>
      </c>
      <c r="AQ776">
        <v>546</v>
      </c>
      <c r="AR776">
        <v>3281</v>
      </c>
      <c r="AS776">
        <v>1789383</v>
      </c>
      <c r="AT776" s="1"/>
      <c r="AU776">
        <v>11</v>
      </c>
    </row>
    <row r="777" spans="1:47" x14ac:dyDescent="0.2">
      <c r="A777" s="12">
        <v>42324</v>
      </c>
      <c r="B777">
        <v>10</v>
      </c>
      <c r="C777">
        <v>117</v>
      </c>
      <c r="D777">
        <v>3780</v>
      </c>
      <c r="E777">
        <v>456878</v>
      </c>
      <c r="F777">
        <v>39</v>
      </c>
      <c r="G777">
        <v>139</v>
      </c>
      <c r="H777">
        <v>3775</v>
      </c>
      <c r="I777">
        <v>529167</v>
      </c>
      <c r="J777">
        <v>30</v>
      </c>
      <c r="K777">
        <v>168</v>
      </c>
      <c r="L777">
        <v>3645</v>
      </c>
      <c r="M777">
        <v>640878</v>
      </c>
      <c r="N777">
        <v>14</v>
      </c>
      <c r="O777">
        <v>199</v>
      </c>
      <c r="P777">
        <v>3612</v>
      </c>
      <c r="Q777">
        <v>721961</v>
      </c>
      <c r="R777">
        <v>32</v>
      </c>
      <c r="S777">
        <v>228</v>
      </c>
      <c r="T777">
        <v>3553</v>
      </c>
      <c r="U777">
        <v>821496</v>
      </c>
      <c r="V777">
        <v>9</v>
      </c>
      <c r="W777">
        <v>264</v>
      </c>
      <c r="X777">
        <v>3382</v>
      </c>
      <c r="Y777">
        <v>906971</v>
      </c>
      <c r="Z777">
        <v>36</v>
      </c>
      <c r="AA777">
        <v>284</v>
      </c>
      <c r="AB777">
        <v>3480</v>
      </c>
      <c r="AC777">
        <v>994374</v>
      </c>
      <c r="AD777">
        <v>7</v>
      </c>
      <c r="AE777">
        <v>333</v>
      </c>
      <c r="AF777">
        <v>3305</v>
      </c>
      <c r="AG777">
        <v>1109500</v>
      </c>
      <c r="AH777">
        <v>2</v>
      </c>
      <c r="AI777">
        <v>376</v>
      </c>
      <c r="AJ777">
        <v>3330</v>
      </c>
      <c r="AK777">
        <v>1252200</v>
      </c>
      <c r="AP777">
        <v>5</v>
      </c>
      <c r="AQ777">
        <v>557</v>
      </c>
      <c r="AR777">
        <v>3362</v>
      </c>
      <c r="AS777">
        <v>1866788</v>
      </c>
      <c r="AT777" s="1"/>
      <c r="AU777">
        <v>9</v>
      </c>
    </row>
    <row r="778" spans="1:47" x14ac:dyDescent="0.2">
      <c r="A778" s="12">
        <v>42331</v>
      </c>
      <c r="B778">
        <v>32</v>
      </c>
      <c r="C778">
        <v>118</v>
      </c>
      <c r="D778">
        <v>3689</v>
      </c>
      <c r="E778">
        <v>437110</v>
      </c>
      <c r="F778">
        <v>23</v>
      </c>
      <c r="G778">
        <v>143</v>
      </c>
      <c r="H778">
        <v>3902</v>
      </c>
      <c r="I778">
        <v>583907</v>
      </c>
      <c r="J778">
        <v>32</v>
      </c>
      <c r="K778">
        <v>165</v>
      </c>
      <c r="L778">
        <v>3519</v>
      </c>
      <c r="M778">
        <v>577126</v>
      </c>
      <c r="N778">
        <v>73</v>
      </c>
      <c r="O778">
        <v>199</v>
      </c>
      <c r="P778">
        <v>3574</v>
      </c>
      <c r="Q778">
        <v>708147</v>
      </c>
      <c r="R778">
        <v>51</v>
      </c>
      <c r="S778">
        <v>230</v>
      </c>
      <c r="T778">
        <v>3599</v>
      </c>
      <c r="U778">
        <v>830896</v>
      </c>
      <c r="V778">
        <v>14</v>
      </c>
      <c r="W778">
        <v>267</v>
      </c>
      <c r="X778">
        <v>3460</v>
      </c>
      <c r="Y778">
        <v>929777</v>
      </c>
      <c r="Z778">
        <v>5</v>
      </c>
      <c r="AA778">
        <v>294</v>
      </c>
      <c r="AB778">
        <v>3127</v>
      </c>
      <c r="AC778">
        <v>943720</v>
      </c>
      <c r="AD778">
        <v>1</v>
      </c>
      <c r="AE778">
        <v>332</v>
      </c>
      <c r="AF778">
        <v>3340</v>
      </c>
      <c r="AG778">
        <v>1108880</v>
      </c>
      <c r="AH778">
        <v>2</v>
      </c>
      <c r="AI778">
        <v>376</v>
      </c>
      <c r="AJ778">
        <v>3510</v>
      </c>
      <c r="AK778">
        <v>1318380</v>
      </c>
      <c r="AL778" s="1"/>
      <c r="AM778" s="1"/>
      <c r="AN778" s="1"/>
      <c r="AO778" s="1"/>
      <c r="AP778">
        <v>9</v>
      </c>
      <c r="AQ778">
        <v>650</v>
      </c>
      <c r="AR778">
        <v>3370</v>
      </c>
      <c r="AS778">
        <v>2187601</v>
      </c>
      <c r="AT778" s="1"/>
      <c r="AU778">
        <v>2</v>
      </c>
    </row>
    <row r="779" spans="1:47" x14ac:dyDescent="0.2">
      <c r="A779" s="38">
        <v>42338</v>
      </c>
      <c r="B779" s="1">
        <v>38</v>
      </c>
      <c r="C779" s="1">
        <v>120</v>
      </c>
      <c r="D779" s="1">
        <v>3737</v>
      </c>
      <c r="E779" s="4">
        <v>436819</v>
      </c>
      <c r="F779" s="4">
        <v>23</v>
      </c>
      <c r="G779" s="4">
        <v>141</v>
      </c>
      <c r="H779" s="4">
        <v>3836</v>
      </c>
      <c r="I779" s="4">
        <v>544054</v>
      </c>
      <c r="J779" s="4">
        <v>95</v>
      </c>
      <c r="K779" s="4">
        <v>164</v>
      </c>
      <c r="L779" s="4">
        <v>3732</v>
      </c>
      <c r="M779" s="4">
        <v>620628</v>
      </c>
      <c r="N779" s="4">
        <v>101</v>
      </c>
      <c r="O779" s="4">
        <v>196</v>
      </c>
      <c r="P779" s="4">
        <v>3602</v>
      </c>
      <c r="Q779" s="4">
        <v>713837</v>
      </c>
      <c r="R779" s="4">
        <v>27</v>
      </c>
      <c r="S779" s="4">
        <v>237</v>
      </c>
      <c r="T779" s="4">
        <v>3661</v>
      </c>
      <c r="U779" s="4">
        <v>871829</v>
      </c>
      <c r="V779" s="4">
        <v>11</v>
      </c>
      <c r="W779" s="4">
        <v>275</v>
      </c>
      <c r="X779" s="4">
        <v>3438</v>
      </c>
      <c r="Y779" s="4">
        <v>976558</v>
      </c>
      <c r="Z779" s="4">
        <v>19</v>
      </c>
      <c r="AA779" s="4">
        <v>303</v>
      </c>
      <c r="AB779" s="4">
        <v>3313</v>
      </c>
      <c r="AC779" s="4">
        <v>1015597</v>
      </c>
      <c r="AD779" s="4">
        <v>6</v>
      </c>
      <c r="AE779" s="4">
        <v>325</v>
      </c>
      <c r="AF779" s="4">
        <v>3510</v>
      </c>
      <c r="AG779" s="4">
        <v>1146120</v>
      </c>
      <c r="AH779" s="4">
        <v>5</v>
      </c>
      <c r="AI779" s="4">
        <v>382</v>
      </c>
      <c r="AJ779" s="4">
        <v>3200</v>
      </c>
      <c r="AK779" s="4">
        <v>1223680</v>
      </c>
      <c r="AL779" s="1"/>
      <c r="AM779" s="1"/>
      <c r="AN779" s="1"/>
      <c r="AO779" s="1"/>
      <c r="AP779" s="1">
        <v>27</v>
      </c>
      <c r="AQ779" s="1">
        <v>509</v>
      </c>
      <c r="AR779" s="1">
        <v>3572</v>
      </c>
      <c r="AS779" s="4">
        <v>1812546</v>
      </c>
      <c r="AT779" s="1"/>
      <c r="AU779" s="4">
        <v>9</v>
      </c>
    </row>
    <row r="780" spans="1:47" x14ac:dyDescent="0.2">
      <c r="A780" s="36">
        <v>42339</v>
      </c>
      <c r="B780" s="1">
        <v>12</v>
      </c>
      <c r="C780" s="1">
        <v>110</v>
      </c>
      <c r="D780" s="1">
        <v>3846</v>
      </c>
      <c r="E780" s="4">
        <v>423632</v>
      </c>
      <c r="F780" s="4">
        <v>13</v>
      </c>
      <c r="G780" s="4">
        <v>143</v>
      </c>
      <c r="H780" s="4">
        <v>3850</v>
      </c>
      <c r="I780" s="4">
        <v>550900</v>
      </c>
      <c r="J780" s="4">
        <v>58</v>
      </c>
      <c r="K780" s="4">
        <v>164</v>
      </c>
      <c r="L780" s="4">
        <v>3820</v>
      </c>
      <c r="M780" s="4">
        <v>627067</v>
      </c>
      <c r="N780" s="4">
        <v>41</v>
      </c>
      <c r="O780" s="4">
        <v>200</v>
      </c>
      <c r="P780" s="4">
        <v>3738</v>
      </c>
      <c r="Q780" s="4">
        <v>746765</v>
      </c>
      <c r="R780" s="4">
        <v>22</v>
      </c>
      <c r="S780" s="4">
        <v>232</v>
      </c>
      <c r="T780" s="4">
        <v>3530</v>
      </c>
      <c r="U780" s="4">
        <v>818570</v>
      </c>
      <c r="V780" s="4">
        <v>25</v>
      </c>
      <c r="W780" s="4">
        <v>268</v>
      </c>
      <c r="X780" s="4">
        <v>3490</v>
      </c>
      <c r="Y780" s="4">
        <v>935230</v>
      </c>
      <c r="Z780" s="4">
        <v>2</v>
      </c>
      <c r="AA780" s="4">
        <v>300</v>
      </c>
      <c r="AB780" s="4">
        <v>2460</v>
      </c>
      <c r="AC780" s="4">
        <v>1036000</v>
      </c>
      <c r="AD780" s="4">
        <v>2</v>
      </c>
      <c r="AE780" s="4">
        <v>336</v>
      </c>
      <c r="AF780" s="4">
        <v>3240</v>
      </c>
      <c r="AG780" s="4">
        <v>1088640</v>
      </c>
      <c r="AH780" s="4">
        <v>1</v>
      </c>
      <c r="AI780" s="4">
        <v>441</v>
      </c>
      <c r="AJ780" s="4">
        <v>3460</v>
      </c>
      <c r="AK780" s="4">
        <v>1525860</v>
      </c>
      <c r="AL780" s="1"/>
      <c r="AM780" s="1"/>
      <c r="AN780" s="1"/>
      <c r="AO780" s="1"/>
      <c r="AP780" s="1">
        <v>13</v>
      </c>
      <c r="AQ780" s="1">
        <v>534</v>
      </c>
      <c r="AR780" s="1">
        <v>3338</v>
      </c>
      <c r="AS780" s="4">
        <v>1780491</v>
      </c>
      <c r="AT780" s="1">
        <v>20</v>
      </c>
      <c r="AU780" s="4">
        <v>172</v>
      </c>
    </row>
    <row r="781" spans="1:47" x14ac:dyDescent="0.2">
      <c r="A781" s="36">
        <v>42346</v>
      </c>
      <c r="B781" s="1">
        <v>26</v>
      </c>
      <c r="C781" s="1">
        <v>118</v>
      </c>
      <c r="D781" s="1">
        <v>3825</v>
      </c>
      <c r="E781" s="4">
        <v>449575</v>
      </c>
      <c r="F781" s="4">
        <v>23</v>
      </c>
      <c r="G781" s="4">
        <v>136</v>
      </c>
      <c r="H781" s="4">
        <v>3983</v>
      </c>
      <c r="I781" s="4">
        <v>541633</v>
      </c>
      <c r="J781" s="4">
        <v>13</v>
      </c>
      <c r="K781" s="4">
        <v>158</v>
      </c>
      <c r="L781" s="4">
        <v>4010</v>
      </c>
      <c r="M781" s="4">
        <v>634880</v>
      </c>
      <c r="N781" s="4">
        <v>65</v>
      </c>
      <c r="O781" s="4">
        <v>202</v>
      </c>
      <c r="P781" s="4">
        <v>3710</v>
      </c>
      <c r="Q781" s="4">
        <v>747379</v>
      </c>
      <c r="R781" s="4">
        <v>12</v>
      </c>
      <c r="S781" s="4">
        <v>229</v>
      </c>
      <c r="T781" s="4">
        <v>3610</v>
      </c>
      <c r="U781" s="4">
        <v>826737</v>
      </c>
      <c r="V781" s="4">
        <v>8</v>
      </c>
      <c r="W781" s="4">
        <v>266</v>
      </c>
      <c r="X781" s="4">
        <v>3450</v>
      </c>
      <c r="Y781" s="4">
        <v>916300</v>
      </c>
      <c r="Z781" s="4">
        <v>9</v>
      </c>
      <c r="AA781" s="4">
        <v>302</v>
      </c>
      <c r="AB781" s="4">
        <v>3440</v>
      </c>
      <c r="AC781" s="4">
        <v>1040610</v>
      </c>
      <c r="AD781" s="1"/>
      <c r="AE781" s="1"/>
      <c r="AF781" s="1"/>
      <c r="AG781" s="1"/>
      <c r="AH781" s="1">
        <v>1</v>
      </c>
      <c r="AI781" s="1">
        <v>386</v>
      </c>
      <c r="AJ781" s="1">
        <v>3400</v>
      </c>
      <c r="AK781" s="4">
        <v>1312400</v>
      </c>
      <c r="AL781" s="1"/>
      <c r="AM781" s="1"/>
      <c r="AN781" s="1"/>
      <c r="AO781" s="1"/>
      <c r="AP781" s="1">
        <v>16</v>
      </c>
      <c r="AQ781" s="1">
        <v>567</v>
      </c>
      <c r="AR781" s="1">
        <v>3405</v>
      </c>
      <c r="AS781" s="4">
        <v>1931142</v>
      </c>
      <c r="AT781" s="1">
        <v>18</v>
      </c>
      <c r="AU781" s="4">
        <v>125</v>
      </c>
    </row>
    <row r="782" spans="1:47" x14ac:dyDescent="0.2">
      <c r="A782" s="36">
        <v>42353</v>
      </c>
      <c r="B782" s="1">
        <v>6</v>
      </c>
      <c r="C782" s="1">
        <v>111</v>
      </c>
      <c r="D782" s="1">
        <v>3762</v>
      </c>
      <c r="E782" s="4">
        <v>419050</v>
      </c>
      <c r="F782" s="4">
        <v>18</v>
      </c>
      <c r="G782" s="4">
        <v>135</v>
      </c>
      <c r="H782" s="4">
        <v>3960</v>
      </c>
      <c r="I782" s="4">
        <v>534250</v>
      </c>
      <c r="J782" s="4">
        <v>168</v>
      </c>
      <c r="K782" s="4">
        <v>163</v>
      </c>
      <c r="L782" s="4">
        <v>3761</v>
      </c>
      <c r="M782" s="4">
        <v>614187</v>
      </c>
      <c r="N782" s="4">
        <v>46</v>
      </c>
      <c r="O782" s="4">
        <v>190</v>
      </c>
      <c r="P782" s="4">
        <v>3761</v>
      </c>
      <c r="Q782" s="4">
        <v>713406</v>
      </c>
      <c r="R782" s="4">
        <v>49</v>
      </c>
      <c r="S782" s="4">
        <v>190</v>
      </c>
      <c r="T782" s="4">
        <v>3761</v>
      </c>
      <c r="U782" s="4">
        <v>713406</v>
      </c>
      <c r="V782" s="4">
        <v>2</v>
      </c>
      <c r="W782" s="4">
        <v>256</v>
      </c>
      <c r="X782" s="4">
        <v>3050</v>
      </c>
      <c r="Y782" s="4">
        <v>779450</v>
      </c>
      <c r="Z782" s="4">
        <v>10</v>
      </c>
      <c r="AA782" s="4">
        <v>296</v>
      </c>
      <c r="AB782" s="4">
        <v>3430</v>
      </c>
      <c r="AC782" s="4">
        <v>1014800</v>
      </c>
      <c r="AD782" s="4">
        <v>4</v>
      </c>
      <c r="AE782" s="4">
        <v>339</v>
      </c>
      <c r="AF782" s="4">
        <v>3227</v>
      </c>
      <c r="AG782" s="4">
        <v>1092933</v>
      </c>
      <c r="AH782" s="4">
        <v>3</v>
      </c>
      <c r="AI782" s="4">
        <v>363</v>
      </c>
      <c r="AJ782" s="4">
        <v>3290</v>
      </c>
      <c r="AK782" s="4">
        <v>1194180</v>
      </c>
      <c r="AL782" s="4">
        <v>1</v>
      </c>
      <c r="AM782" s="4">
        <v>519</v>
      </c>
      <c r="AN782" s="4">
        <v>3440</v>
      </c>
      <c r="AO782" s="4">
        <f>AN782*AM782</f>
        <v>1785360</v>
      </c>
      <c r="AP782" s="4">
        <v>7</v>
      </c>
      <c r="AQ782" s="4">
        <v>572</v>
      </c>
      <c r="AR782" s="4">
        <v>3147</v>
      </c>
      <c r="AS782" s="4">
        <v>179856</v>
      </c>
      <c r="AT782" s="1">
        <v>11</v>
      </c>
      <c r="AU782" s="4">
        <v>107</v>
      </c>
    </row>
    <row r="783" spans="1:47" x14ac:dyDescent="0.2">
      <c r="A783" s="36">
        <v>42345</v>
      </c>
      <c r="B783" s="4">
        <v>9</v>
      </c>
      <c r="C783" s="4">
        <v>120</v>
      </c>
      <c r="D783" s="4">
        <v>3542</v>
      </c>
      <c r="E783" s="4">
        <v>419454</v>
      </c>
      <c r="F783" s="4">
        <v>35</v>
      </c>
      <c r="G783" s="4">
        <v>141</v>
      </c>
      <c r="H783" s="4">
        <v>3385</v>
      </c>
      <c r="I783" s="4">
        <v>490033</v>
      </c>
      <c r="J783" s="4">
        <v>59</v>
      </c>
      <c r="K783" s="4">
        <v>168</v>
      </c>
      <c r="L783" s="4">
        <v>3656</v>
      </c>
      <c r="M783" s="4">
        <v>640612</v>
      </c>
      <c r="N783" s="4">
        <v>59</v>
      </c>
      <c r="O783" s="4">
        <v>197</v>
      </c>
      <c r="P783" s="4">
        <v>3573</v>
      </c>
      <c r="Q783" s="4">
        <v>737298</v>
      </c>
      <c r="R783" s="4">
        <v>15</v>
      </c>
      <c r="S783" s="4">
        <v>241</v>
      </c>
      <c r="T783" s="4">
        <v>3580</v>
      </c>
      <c r="U783" s="4">
        <v>858960</v>
      </c>
      <c r="V783" s="4">
        <v>3</v>
      </c>
      <c r="W783" s="4">
        <v>264</v>
      </c>
      <c r="X783" s="4">
        <v>3460</v>
      </c>
      <c r="Y783" s="4">
        <v>913440</v>
      </c>
      <c r="Z783" s="4">
        <v>1</v>
      </c>
      <c r="AA783" s="4">
        <v>299</v>
      </c>
      <c r="AB783" s="4">
        <v>3100</v>
      </c>
      <c r="AC783" s="4">
        <v>926900</v>
      </c>
      <c r="AD783" s="1"/>
      <c r="AE783" s="1"/>
      <c r="AF783" s="1"/>
      <c r="AG783" s="1"/>
      <c r="AH783" s="4">
        <v>4</v>
      </c>
      <c r="AI783" s="4">
        <v>381</v>
      </c>
      <c r="AJ783" s="4">
        <v>3385</v>
      </c>
      <c r="AK783" s="4">
        <v>1291170</v>
      </c>
      <c r="AL783" s="1"/>
      <c r="AM783" s="1"/>
      <c r="AN783" s="1"/>
      <c r="AO783" s="1"/>
      <c r="AP783" s="4">
        <v>9</v>
      </c>
      <c r="AQ783" s="4">
        <v>615</v>
      </c>
      <c r="AR783" s="4">
        <v>3258</v>
      </c>
      <c r="AS783" s="4">
        <v>2002967</v>
      </c>
      <c r="AT783" s="1"/>
      <c r="AU783" s="4">
        <v>9</v>
      </c>
    </row>
    <row r="785" spans="1:47" x14ac:dyDescent="0.2">
      <c r="A785" s="12">
        <v>42373</v>
      </c>
      <c r="B785">
        <v>19</v>
      </c>
      <c r="C785">
        <v>125</v>
      </c>
      <c r="D785">
        <v>3790</v>
      </c>
      <c r="E785">
        <v>465881</v>
      </c>
      <c r="F785">
        <v>23</v>
      </c>
      <c r="G785">
        <v>137</v>
      </c>
      <c r="H785">
        <v>3940</v>
      </c>
      <c r="I785">
        <v>537353</v>
      </c>
      <c r="J785">
        <v>49</v>
      </c>
      <c r="K785">
        <v>164</v>
      </c>
      <c r="L785">
        <v>3680</v>
      </c>
      <c r="M785">
        <v>628666</v>
      </c>
      <c r="N785">
        <v>81</v>
      </c>
      <c r="O785">
        <v>196</v>
      </c>
      <c r="P785">
        <v>3586</v>
      </c>
      <c r="Q785">
        <v>706944</v>
      </c>
      <c r="R785">
        <v>36</v>
      </c>
      <c r="S785">
        <v>232</v>
      </c>
      <c r="T785">
        <v>3637</v>
      </c>
      <c r="U785">
        <v>863306</v>
      </c>
      <c r="V785">
        <v>29</v>
      </c>
      <c r="W785">
        <v>261</v>
      </c>
      <c r="X785">
        <v>3424</v>
      </c>
      <c r="Y785">
        <v>886677</v>
      </c>
      <c r="AL785" s="1"/>
      <c r="AM785" s="1"/>
      <c r="AN785" s="1"/>
      <c r="AO785" s="1"/>
      <c r="AP785">
        <v>3</v>
      </c>
      <c r="AQ785">
        <v>551</v>
      </c>
      <c r="AR785">
        <v>3537</v>
      </c>
      <c r="AS785">
        <v>1957087</v>
      </c>
      <c r="AT785" s="1"/>
      <c r="AU785">
        <v>1</v>
      </c>
    </row>
    <row r="786" spans="1:47" x14ac:dyDescent="0.2">
      <c r="A786" s="12">
        <v>42380</v>
      </c>
      <c r="B786" s="1">
        <v>17</v>
      </c>
      <c r="C786" s="1">
        <v>103</v>
      </c>
      <c r="D786" s="1">
        <v>3179</v>
      </c>
      <c r="E786" s="4">
        <v>320729</v>
      </c>
      <c r="F786" s="4">
        <v>34</v>
      </c>
      <c r="G786" s="4">
        <v>137</v>
      </c>
      <c r="H786" s="4">
        <v>3758</v>
      </c>
      <c r="I786" s="4">
        <v>527186</v>
      </c>
      <c r="J786" s="4">
        <v>39</v>
      </c>
      <c r="K786" s="4">
        <v>165</v>
      </c>
      <c r="L786" s="4">
        <v>3525</v>
      </c>
      <c r="M786" s="4">
        <v>606211</v>
      </c>
      <c r="N786" s="4">
        <v>81</v>
      </c>
      <c r="O786" s="4">
        <v>199</v>
      </c>
      <c r="P786" s="4">
        <v>3601</v>
      </c>
      <c r="Q786" s="4">
        <v>713165</v>
      </c>
      <c r="R786" s="4">
        <v>49</v>
      </c>
      <c r="S786" s="4">
        <v>237</v>
      </c>
      <c r="T786" s="4">
        <v>3470</v>
      </c>
      <c r="U786" s="4">
        <v>837280</v>
      </c>
      <c r="V786" s="4">
        <v>3</v>
      </c>
      <c r="W786" s="4">
        <v>270</v>
      </c>
      <c r="X786" s="4">
        <v>3465</v>
      </c>
      <c r="Y786" s="4">
        <v>927113</v>
      </c>
      <c r="Z786" s="4">
        <v>12</v>
      </c>
      <c r="AA786" s="4">
        <v>317</v>
      </c>
      <c r="AB786" s="4">
        <v>3300</v>
      </c>
      <c r="AC786" s="4">
        <v>1078610</v>
      </c>
      <c r="AD786" s="4">
        <v>3</v>
      </c>
      <c r="AE786" s="4">
        <v>336</v>
      </c>
      <c r="AF786" s="4">
        <v>2980</v>
      </c>
      <c r="AG786" s="4">
        <v>1000360</v>
      </c>
      <c r="AH786" s="4">
        <v>2</v>
      </c>
      <c r="AI786" s="4">
        <v>376</v>
      </c>
      <c r="AJ786" s="4">
        <v>3240</v>
      </c>
      <c r="AK786" s="4">
        <v>1221840</v>
      </c>
      <c r="AL786" s="1"/>
      <c r="AM786" s="1"/>
      <c r="AP786">
        <v>5</v>
      </c>
      <c r="AQ786">
        <v>555</v>
      </c>
      <c r="AR786">
        <v>3560</v>
      </c>
      <c r="AS786">
        <v>1973856</v>
      </c>
      <c r="AT786" s="1"/>
      <c r="AU786">
        <v>6</v>
      </c>
    </row>
    <row r="787" spans="1:47" x14ac:dyDescent="0.2">
      <c r="A787" s="12">
        <v>42387</v>
      </c>
      <c r="B787">
        <v>15</v>
      </c>
      <c r="C787">
        <v>114</v>
      </c>
      <c r="D787">
        <v>3305</v>
      </c>
      <c r="E787">
        <v>382302</v>
      </c>
      <c r="F787">
        <v>39</v>
      </c>
      <c r="G787">
        <v>138</v>
      </c>
      <c r="H787">
        <v>3391</v>
      </c>
      <c r="I787">
        <v>494393</v>
      </c>
      <c r="J787">
        <v>51</v>
      </c>
      <c r="K787">
        <v>169</v>
      </c>
      <c r="L787">
        <v>3397</v>
      </c>
      <c r="M787">
        <v>580209</v>
      </c>
      <c r="N787">
        <v>54</v>
      </c>
      <c r="O787">
        <v>197</v>
      </c>
      <c r="P787">
        <v>3385</v>
      </c>
      <c r="Q787">
        <v>668725</v>
      </c>
      <c r="R787">
        <v>86</v>
      </c>
      <c r="S787">
        <v>232</v>
      </c>
      <c r="T787">
        <v>3371</v>
      </c>
      <c r="U787">
        <v>810118</v>
      </c>
      <c r="V787">
        <v>9</v>
      </c>
      <c r="W787">
        <v>268</v>
      </c>
      <c r="X787">
        <v>3172</v>
      </c>
      <c r="Y787">
        <v>850467</v>
      </c>
      <c r="Z787">
        <v>12</v>
      </c>
      <c r="AA787">
        <v>307</v>
      </c>
      <c r="AB787">
        <v>3215</v>
      </c>
      <c r="AC787">
        <v>1021677</v>
      </c>
      <c r="AD787">
        <v>11</v>
      </c>
      <c r="AE787">
        <v>353</v>
      </c>
      <c r="AF787">
        <v>2980</v>
      </c>
      <c r="AG787">
        <v>1128453</v>
      </c>
      <c r="AH787">
        <v>7</v>
      </c>
      <c r="AI787">
        <v>386</v>
      </c>
      <c r="AJ787">
        <v>3260</v>
      </c>
      <c r="AK787">
        <v>1313180</v>
      </c>
      <c r="AP787">
        <v>9</v>
      </c>
      <c r="AQ787">
        <v>538</v>
      </c>
      <c r="AR787">
        <v>3482</v>
      </c>
      <c r="AS787">
        <v>1871980</v>
      </c>
      <c r="AT787" s="1"/>
      <c r="AU787">
        <v>5</v>
      </c>
    </row>
    <row r="788" spans="1:47" x14ac:dyDescent="0.2">
      <c r="A788" s="12">
        <v>42394</v>
      </c>
      <c r="B788">
        <v>16</v>
      </c>
      <c r="C788">
        <v>109</v>
      </c>
      <c r="D788">
        <v>3537</v>
      </c>
      <c r="E788">
        <v>365201</v>
      </c>
      <c r="F788">
        <v>9</v>
      </c>
      <c r="G788">
        <v>144</v>
      </c>
      <c r="H788">
        <v>3647</v>
      </c>
      <c r="I788">
        <v>525713</v>
      </c>
      <c r="J788">
        <v>45</v>
      </c>
      <c r="K788">
        <v>162</v>
      </c>
      <c r="L788">
        <v>3662</v>
      </c>
      <c r="M788">
        <v>599027</v>
      </c>
      <c r="N788">
        <v>25</v>
      </c>
      <c r="O788">
        <v>199</v>
      </c>
      <c r="P788">
        <v>3520</v>
      </c>
      <c r="Q788">
        <v>717816</v>
      </c>
      <c r="R788">
        <v>6</v>
      </c>
      <c r="S788">
        <v>248</v>
      </c>
      <c r="T788">
        <v>3430</v>
      </c>
      <c r="U788">
        <v>888517</v>
      </c>
      <c r="V788">
        <v>12</v>
      </c>
      <c r="W788">
        <v>264</v>
      </c>
      <c r="X788">
        <v>3128</v>
      </c>
      <c r="Y788">
        <v>898517</v>
      </c>
      <c r="Z788">
        <v>15</v>
      </c>
      <c r="AA788">
        <v>296</v>
      </c>
      <c r="AB788">
        <v>3302</v>
      </c>
      <c r="AC788">
        <v>1053807</v>
      </c>
      <c r="AD788">
        <v>3</v>
      </c>
      <c r="AE788">
        <v>338</v>
      </c>
      <c r="AF788">
        <v>3390</v>
      </c>
      <c r="AG788">
        <v>1146283</v>
      </c>
      <c r="AH788">
        <v>1</v>
      </c>
      <c r="AI788">
        <v>369</v>
      </c>
      <c r="AJ788">
        <v>3440</v>
      </c>
      <c r="AK788">
        <v>1269360</v>
      </c>
      <c r="AP788">
        <v>8</v>
      </c>
      <c r="AQ788">
        <v>502</v>
      </c>
      <c r="AR788">
        <v>3662</v>
      </c>
      <c r="AS788">
        <v>1845502</v>
      </c>
      <c r="AT788" s="1"/>
      <c r="AU788">
        <v>2</v>
      </c>
    </row>
    <row r="789" spans="1:47" x14ac:dyDescent="0.2">
      <c r="A789" s="12">
        <v>42381</v>
      </c>
      <c r="B789">
        <v>10</v>
      </c>
      <c r="C789">
        <v>111</v>
      </c>
      <c r="D789">
        <v>3610</v>
      </c>
      <c r="E789">
        <v>402040</v>
      </c>
      <c r="F789">
        <v>17</v>
      </c>
      <c r="G789">
        <v>145</v>
      </c>
      <c r="H789">
        <v>3775</v>
      </c>
      <c r="I789">
        <v>546612</v>
      </c>
      <c r="J789">
        <v>29</v>
      </c>
      <c r="K789">
        <v>163</v>
      </c>
      <c r="L789">
        <v>3750</v>
      </c>
      <c r="M789">
        <v>609960</v>
      </c>
      <c r="N789">
        <v>23</v>
      </c>
      <c r="O789">
        <v>195</v>
      </c>
      <c r="P789">
        <v>3740</v>
      </c>
      <c r="Q789">
        <v>729680</v>
      </c>
      <c r="R789">
        <v>15</v>
      </c>
      <c r="S789">
        <v>235</v>
      </c>
      <c r="T789">
        <v>3720</v>
      </c>
      <c r="U789">
        <v>874524</v>
      </c>
      <c r="Z789">
        <v>5</v>
      </c>
      <c r="AA789">
        <v>309</v>
      </c>
      <c r="AB789">
        <v>3360</v>
      </c>
      <c r="AC789">
        <v>1037333</v>
      </c>
      <c r="AD789">
        <v>9</v>
      </c>
      <c r="AE789">
        <v>343</v>
      </c>
      <c r="AF789">
        <v>3660</v>
      </c>
      <c r="AG789">
        <v>1255380</v>
      </c>
      <c r="AL789">
        <v>4</v>
      </c>
      <c r="AM789">
        <v>428</v>
      </c>
      <c r="AN789" s="1">
        <v>3375</v>
      </c>
      <c r="AO789" s="4">
        <v>1444750</v>
      </c>
      <c r="AP789" s="4">
        <v>15</v>
      </c>
      <c r="AQ789" s="4">
        <v>568</v>
      </c>
      <c r="AR789" s="4">
        <v>3415</v>
      </c>
      <c r="AS789" s="4">
        <v>1934744</v>
      </c>
      <c r="AT789" s="1"/>
      <c r="AU789" s="4">
        <v>76</v>
      </c>
    </row>
    <row r="790" spans="1:47" x14ac:dyDescent="0.2">
      <c r="A790" s="12">
        <v>42388</v>
      </c>
      <c r="B790">
        <v>20</v>
      </c>
      <c r="C790">
        <v>114</v>
      </c>
      <c r="D790">
        <v>3662</v>
      </c>
      <c r="E790">
        <v>420650</v>
      </c>
      <c r="F790">
        <v>42</v>
      </c>
      <c r="G790">
        <v>142</v>
      </c>
      <c r="H790">
        <v>3617</v>
      </c>
      <c r="I790">
        <v>511872</v>
      </c>
      <c r="J790">
        <v>88</v>
      </c>
      <c r="K790">
        <v>165</v>
      </c>
      <c r="L790">
        <v>3684</v>
      </c>
      <c r="M790">
        <v>607414</v>
      </c>
      <c r="N790">
        <v>72</v>
      </c>
      <c r="O790">
        <v>199</v>
      </c>
      <c r="P790">
        <v>3563</v>
      </c>
      <c r="Q790">
        <v>707732</v>
      </c>
      <c r="R790">
        <v>59</v>
      </c>
      <c r="S790">
        <v>233</v>
      </c>
      <c r="T790">
        <v>3389</v>
      </c>
      <c r="U790">
        <v>789200</v>
      </c>
      <c r="V790">
        <v>17</v>
      </c>
      <c r="W790">
        <v>260</v>
      </c>
      <c r="X790">
        <v>3393</v>
      </c>
      <c r="Y790">
        <v>881820</v>
      </c>
      <c r="Z790">
        <v>43</v>
      </c>
      <c r="AA790">
        <v>294</v>
      </c>
      <c r="AB790">
        <v>3033</v>
      </c>
      <c r="AC790">
        <v>894200</v>
      </c>
      <c r="AD790" s="1">
        <v>3</v>
      </c>
      <c r="AE790" s="4">
        <v>326</v>
      </c>
      <c r="AF790" s="4">
        <v>3135</v>
      </c>
      <c r="AG790" s="4">
        <v>1022025</v>
      </c>
      <c r="AH790">
        <v>2</v>
      </c>
      <c r="AI790">
        <v>369</v>
      </c>
      <c r="AJ790">
        <v>3060</v>
      </c>
      <c r="AK790">
        <v>1229300</v>
      </c>
      <c r="AP790" s="4">
        <v>12</v>
      </c>
      <c r="AQ790" s="4">
        <v>646</v>
      </c>
      <c r="AR790" s="4">
        <v>3308</v>
      </c>
      <c r="AS790" s="4">
        <v>2123492</v>
      </c>
      <c r="AT790" s="1"/>
      <c r="AU790" s="4">
        <v>179</v>
      </c>
    </row>
    <row r="791" spans="1:47" x14ac:dyDescent="0.2">
      <c r="A791" s="36">
        <v>42395</v>
      </c>
      <c r="B791" s="1">
        <v>13</v>
      </c>
      <c r="C791" s="1">
        <v>114</v>
      </c>
      <c r="D791" s="1">
        <v>3733</v>
      </c>
      <c r="E791" s="4">
        <v>426783</v>
      </c>
      <c r="F791" s="4">
        <v>14</v>
      </c>
      <c r="G791" s="4">
        <v>138</v>
      </c>
      <c r="H791" s="4">
        <v>3550</v>
      </c>
      <c r="I791" s="4">
        <v>489167</v>
      </c>
      <c r="J791" s="4">
        <v>28</v>
      </c>
      <c r="K791" s="4">
        <v>158</v>
      </c>
      <c r="L791" s="4">
        <v>3875</v>
      </c>
      <c r="M791" s="4">
        <v>611242</v>
      </c>
      <c r="N791" s="4">
        <v>53</v>
      </c>
      <c r="O791" s="4">
        <v>197</v>
      </c>
      <c r="P791" s="4">
        <v>3630</v>
      </c>
      <c r="Q791" s="4">
        <v>716652</v>
      </c>
      <c r="R791" s="4">
        <v>12</v>
      </c>
      <c r="S791" s="4">
        <v>245</v>
      </c>
      <c r="T791" s="4">
        <v>3480</v>
      </c>
      <c r="U791" s="4">
        <v>852660</v>
      </c>
      <c r="V791" s="4">
        <v>48</v>
      </c>
      <c r="W791" s="4">
        <v>264</v>
      </c>
      <c r="X791" s="4">
        <v>3404</v>
      </c>
      <c r="Y791" s="4">
        <v>899455</v>
      </c>
      <c r="Z791" s="4">
        <v>27</v>
      </c>
      <c r="AA791" s="4">
        <v>289</v>
      </c>
      <c r="AB791" s="4">
        <v>3244</v>
      </c>
      <c r="AC791" s="4">
        <v>936234</v>
      </c>
      <c r="AD791" s="4">
        <v>2</v>
      </c>
      <c r="AE791" s="4">
        <v>324</v>
      </c>
      <c r="AF791" s="4">
        <v>3130</v>
      </c>
      <c r="AG791" s="4">
        <v>1013660</v>
      </c>
      <c r="AH791" s="4">
        <v>3</v>
      </c>
      <c r="AI791" s="4">
        <v>372</v>
      </c>
      <c r="AJ791" s="4">
        <v>3287</v>
      </c>
      <c r="AK791" s="4">
        <v>1223620</v>
      </c>
      <c r="AL791" s="1"/>
      <c r="AM791" s="1"/>
      <c r="AN791" s="1"/>
      <c r="AO791" s="1"/>
      <c r="AP791" s="4">
        <v>21</v>
      </c>
      <c r="AQ791" s="4">
        <v>568</v>
      </c>
      <c r="AR791" s="4">
        <v>3183</v>
      </c>
      <c r="AS791" s="4">
        <v>1788212</v>
      </c>
      <c r="AT791" s="1"/>
      <c r="AU791" s="4">
        <v>132</v>
      </c>
    </row>
    <row r="792" spans="1:47" x14ac:dyDescent="0.2">
      <c r="A792" s="12">
        <v>42402</v>
      </c>
      <c r="B792">
        <v>2</v>
      </c>
      <c r="C792">
        <v>104</v>
      </c>
      <c r="D792">
        <v>3850</v>
      </c>
      <c r="E792">
        <v>400400</v>
      </c>
      <c r="F792">
        <v>1</v>
      </c>
      <c r="G792">
        <v>130</v>
      </c>
      <c r="H792">
        <v>4550</v>
      </c>
      <c r="I792">
        <v>591500</v>
      </c>
      <c r="J792">
        <v>4</v>
      </c>
      <c r="K792">
        <v>165</v>
      </c>
      <c r="L792">
        <v>3375</v>
      </c>
      <c r="M792">
        <v>550125</v>
      </c>
      <c r="N792">
        <v>19</v>
      </c>
      <c r="O792">
        <v>189</v>
      </c>
      <c r="P792">
        <v>3290</v>
      </c>
      <c r="Q792">
        <v>622790</v>
      </c>
      <c r="R792">
        <v>17</v>
      </c>
      <c r="S792">
        <v>234</v>
      </c>
      <c r="T792">
        <v>3460</v>
      </c>
      <c r="U792">
        <v>809370</v>
      </c>
      <c r="Z792">
        <v>3</v>
      </c>
      <c r="AA792">
        <v>288</v>
      </c>
      <c r="AB792">
        <v>3300</v>
      </c>
      <c r="AC792">
        <v>952440</v>
      </c>
      <c r="AD792">
        <v>1</v>
      </c>
      <c r="AE792">
        <v>351</v>
      </c>
      <c r="AF792">
        <v>3060</v>
      </c>
      <c r="AG792">
        <v>1074060</v>
      </c>
      <c r="AL792">
        <v>3</v>
      </c>
      <c r="AM792">
        <v>437</v>
      </c>
      <c r="AN792">
        <v>3100</v>
      </c>
      <c r="AO792">
        <v>1359433</v>
      </c>
      <c r="AP792" s="4">
        <v>5</v>
      </c>
      <c r="AQ792" s="4">
        <v>581</v>
      </c>
      <c r="AR792" s="4">
        <v>3166</v>
      </c>
      <c r="AS792" s="4">
        <v>1833616</v>
      </c>
      <c r="AT792">
        <v>2</v>
      </c>
      <c r="AU792" s="4">
        <v>74</v>
      </c>
    </row>
    <row r="793" spans="1:47" x14ac:dyDescent="0.2">
      <c r="A793" s="12">
        <v>42409</v>
      </c>
      <c r="B793">
        <v>2</v>
      </c>
      <c r="C793">
        <v>106</v>
      </c>
      <c r="D793">
        <v>3500</v>
      </c>
      <c r="E793">
        <v>372750</v>
      </c>
      <c r="F793">
        <v>7</v>
      </c>
      <c r="G793">
        <v>142</v>
      </c>
      <c r="H793">
        <v>3675</v>
      </c>
      <c r="I793">
        <v>521950</v>
      </c>
      <c r="J793">
        <v>37</v>
      </c>
      <c r="K793">
        <v>166</v>
      </c>
      <c r="L793">
        <v>3836</v>
      </c>
      <c r="M793">
        <v>635120</v>
      </c>
      <c r="N793">
        <v>5</v>
      </c>
      <c r="O793">
        <v>203</v>
      </c>
      <c r="P793">
        <v>3570</v>
      </c>
      <c r="Q793">
        <v>723630</v>
      </c>
      <c r="R793">
        <v>17</v>
      </c>
      <c r="S793">
        <v>227</v>
      </c>
      <c r="T793">
        <v>3574</v>
      </c>
      <c r="U793">
        <v>809576</v>
      </c>
      <c r="V793">
        <v>6</v>
      </c>
      <c r="W793">
        <v>267</v>
      </c>
      <c r="X793">
        <v>3280</v>
      </c>
      <c r="Y793">
        <v>875540</v>
      </c>
      <c r="Z793">
        <v>2</v>
      </c>
      <c r="AA793">
        <v>294</v>
      </c>
      <c r="AB793">
        <v>3300</v>
      </c>
      <c r="AC793">
        <v>968550</v>
      </c>
      <c r="AD793">
        <v>1</v>
      </c>
      <c r="AE793">
        <v>357</v>
      </c>
      <c r="AF793">
        <v>3100</v>
      </c>
      <c r="AG793">
        <v>1106700</v>
      </c>
      <c r="AH793">
        <v>1</v>
      </c>
      <c r="AI793">
        <v>375</v>
      </c>
      <c r="AJ793">
        <v>3150</v>
      </c>
      <c r="AK793">
        <v>1181250</v>
      </c>
      <c r="AP793" s="4">
        <v>4</v>
      </c>
      <c r="AQ793" s="4">
        <v>584</v>
      </c>
      <c r="AR793" s="4">
        <v>3260</v>
      </c>
      <c r="AS793" s="4">
        <v>1901085</v>
      </c>
      <c r="AU793" s="4">
        <v>75</v>
      </c>
    </row>
    <row r="794" spans="1:47" x14ac:dyDescent="0.2">
      <c r="A794" s="12">
        <v>42416</v>
      </c>
      <c r="B794">
        <v>1</v>
      </c>
      <c r="C794">
        <v>124</v>
      </c>
      <c r="D794">
        <v>3400</v>
      </c>
      <c r="E794">
        <v>421600</v>
      </c>
      <c r="F794">
        <v>20</v>
      </c>
      <c r="G794">
        <v>140</v>
      </c>
      <c r="H794">
        <v>3686</v>
      </c>
      <c r="I794">
        <v>516752</v>
      </c>
      <c r="J794">
        <v>40</v>
      </c>
      <c r="K794">
        <v>156</v>
      </c>
      <c r="L794">
        <v>4050</v>
      </c>
      <c r="M794">
        <v>631780</v>
      </c>
      <c r="N794">
        <v>89</v>
      </c>
      <c r="O794">
        <v>192</v>
      </c>
      <c r="P794">
        <v>3723</v>
      </c>
      <c r="Q794">
        <v>715853</v>
      </c>
      <c r="V794">
        <v>2</v>
      </c>
      <c r="W794">
        <v>266</v>
      </c>
      <c r="X794">
        <v>3340</v>
      </c>
      <c r="Y794">
        <v>888020</v>
      </c>
      <c r="Z794">
        <v>2</v>
      </c>
      <c r="AA794">
        <v>306</v>
      </c>
      <c r="AB794">
        <v>3350</v>
      </c>
      <c r="AC794">
        <v>1026650</v>
      </c>
      <c r="AD794">
        <v>4</v>
      </c>
      <c r="AE794">
        <v>325</v>
      </c>
      <c r="AF794">
        <v>3340</v>
      </c>
      <c r="AG794">
        <v>1085500</v>
      </c>
      <c r="AP794">
        <v>6</v>
      </c>
      <c r="AQ794">
        <v>606</v>
      </c>
      <c r="AR794">
        <v>3258</v>
      </c>
      <c r="AS794">
        <v>1972092</v>
      </c>
      <c r="AU794" s="4">
        <v>45</v>
      </c>
    </row>
    <row r="795" spans="1:47" x14ac:dyDescent="0.2">
      <c r="A795" s="12">
        <v>42423</v>
      </c>
      <c r="B795">
        <v>14</v>
      </c>
      <c r="C795">
        <v>98</v>
      </c>
      <c r="D795">
        <v>3812</v>
      </c>
      <c r="E795">
        <v>374638</v>
      </c>
      <c r="F795">
        <v>32</v>
      </c>
      <c r="G795">
        <v>141</v>
      </c>
      <c r="H795">
        <v>3812</v>
      </c>
      <c r="I795">
        <v>538925</v>
      </c>
      <c r="J795">
        <v>59</v>
      </c>
      <c r="K795">
        <v>164</v>
      </c>
      <c r="L795">
        <v>3813</v>
      </c>
      <c r="M795">
        <v>623803</v>
      </c>
      <c r="N795">
        <v>19</v>
      </c>
      <c r="O795">
        <v>195</v>
      </c>
      <c r="P795">
        <v>3680</v>
      </c>
      <c r="Q795">
        <v>714200</v>
      </c>
      <c r="R795">
        <v>21</v>
      </c>
      <c r="S795">
        <v>227</v>
      </c>
      <c r="T795">
        <v>3536</v>
      </c>
      <c r="U795">
        <v>802758</v>
      </c>
      <c r="AD795">
        <v>1</v>
      </c>
      <c r="AE795">
        <v>328</v>
      </c>
      <c r="AF795">
        <v>3150</v>
      </c>
      <c r="AG795">
        <v>1033200</v>
      </c>
      <c r="AP795">
        <v>6</v>
      </c>
      <c r="AQ795">
        <v>562</v>
      </c>
      <c r="AR795">
        <v>3480</v>
      </c>
      <c r="AS795">
        <v>1956117</v>
      </c>
      <c r="AU795" s="4">
        <v>96</v>
      </c>
    </row>
    <row r="796" spans="1:47" x14ac:dyDescent="0.2">
      <c r="A796" s="12">
        <v>42401</v>
      </c>
      <c r="B796">
        <v>8</v>
      </c>
      <c r="C796">
        <v>108</v>
      </c>
      <c r="D796">
        <v>3125</v>
      </c>
      <c r="E796">
        <v>338738</v>
      </c>
      <c r="F796">
        <v>24</v>
      </c>
      <c r="G796">
        <v>143</v>
      </c>
      <c r="H796">
        <v>3568</v>
      </c>
      <c r="I796">
        <v>516261</v>
      </c>
      <c r="J796">
        <v>70</v>
      </c>
      <c r="K796">
        <v>166</v>
      </c>
      <c r="L796">
        <v>3613</v>
      </c>
      <c r="M796">
        <v>590053</v>
      </c>
      <c r="N796">
        <v>22</v>
      </c>
      <c r="O796">
        <v>191</v>
      </c>
      <c r="P796">
        <v>3272</v>
      </c>
      <c r="Q796">
        <v>626429</v>
      </c>
      <c r="R796">
        <v>8</v>
      </c>
      <c r="S796">
        <v>225</v>
      </c>
      <c r="T796">
        <v>3423</v>
      </c>
      <c r="U796">
        <v>755151</v>
      </c>
      <c r="V796">
        <v>12</v>
      </c>
      <c r="W796">
        <v>273</v>
      </c>
      <c r="X796">
        <v>3400</v>
      </c>
      <c r="Y796">
        <v>931560</v>
      </c>
      <c r="Z796">
        <v>38</v>
      </c>
      <c r="AA796">
        <v>300</v>
      </c>
      <c r="AB796">
        <v>3372</v>
      </c>
      <c r="AC796">
        <v>1019826</v>
      </c>
      <c r="AD796">
        <v>6</v>
      </c>
      <c r="AE796">
        <v>346</v>
      </c>
      <c r="AF796">
        <v>3250</v>
      </c>
      <c r="AG796">
        <v>1136450</v>
      </c>
      <c r="AH796">
        <v>1</v>
      </c>
      <c r="AI796">
        <v>399</v>
      </c>
      <c r="AJ796">
        <v>3480</v>
      </c>
      <c r="AK796">
        <v>1388520</v>
      </c>
      <c r="AP796">
        <v>8</v>
      </c>
      <c r="AQ796">
        <v>570</v>
      </c>
      <c r="AR796">
        <v>3366</v>
      </c>
      <c r="AS796">
        <v>1904174</v>
      </c>
      <c r="AU796">
        <v>7</v>
      </c>
    </row>
    <row r="797" spans="1:47" x14ac:dyDescent="0.2">
      <c r="A797" s="12">
        <v>42408</v>
      </c>
      <c r="B797">
        <v>61</v>
      </c>
      <c r="C797">
        <v>115</v>
      </c>
      <c r="D797">
        <v>3490</v>
      </c>
      <c r="E797">
        <v>415295</v>
      </c>
      <c r="F797">
        <v>47</v>
      </c>
      <c r="G797">
        <v>141</v>
      </c>
      <c r="H797">
        <v>3484</v>
      </c>
      <c r="I797">
        <v>504753</v>
      </c>
      <c r="J797">
        <v>34</v>
      </c>
      <c r="K797">
        <v>167</v>
      </c>
      <c r="L797">
        <v>3459</v>
      </c>
      <c r="M797">
        <v>593460</v>
      </c>
      <c r="N797">
        <v>20</v>
      </c>
      <c r="O797">
        <v>192</v>
      </c>
      <c r="P797">
        <v>3547</v>
      </c>
      <c r="Q797">
        <v>697768</v>
      </c>
      <c r="R797">
        <v>6</v>
      </c>
      <c r="S797">
        <v>236</v>
      </c>
      <c r="T797">
        <v>3400</v>
      </c>
      <c r="U797">
        <v>795680</v>
      </c>
      <c r="Z797">
        <v>20</v>
      </c>
      <c r="AA797">
        <v>311</v>
      </c>
      <c r="AB797">
        <v>3430</v>
      </c>
      <c r="AC797">
        <v>1066297</v>
      </c>
      <c r="AD797">
        <v>12</v>
      </c>
      <c r="AE797">
        <v>332</v>
      </c>
      <c r="AF797">
        <v>3287</v>
      </c>
      <c r="AG797">
        <v>1119653</v>
      </c>
      <c r="AP797">
        <v>11</v>
      </c>
      <c r="AQ797">
        <v>591</v>
      </c>
      <c r="AR797">
        <v>3284</v>
      </c>
      <c r="AS797">
        <v>1944827</v>
      </c>
      <c r="AU797">
        <v>7</v>
      </c>
    </row>
    <row r="798" spans="1:47" x14ac:dyDescent="0.2">
      <c r="A798" s="12">
        <v>42415</v>
      </c>
      <c r="B798">
        <v>6</v>
      </c>
      <c r="C798">
        <v>120</v>
      </c>
      <c r="D798">
        <v>3225</v>
      </c>
      <c r="E798">
        <v>390775</v>
      </c>
      <c r="J798">
        <v>38</v>
      </c>
      <c r="K798">
        <v>169</v>
      </c>
      <c r="L798">
        <v>3403</v>
      </c>
      <c r="M798">
        <v>633921</v>
      </c>
      <c r="N798">
        <v>1</v>
      </c>
      <c r="O798">
        <v>182</v>
      </c>
      <c r="P798">
        <v>3750</v>
      </c>
      <c r="Q798">
        <v>682500</v>
      </c>
      <c r="R798">
        <v>7</v>
      </c>
      <c r="S798">
        <v>234</v>
      </c>
      <c r="T798">
        <v>3183</v>
      </c>
      <c r="U798">
        <v>713443</v>
      </c>
      <c r="V798">
        <v>1</v>
      </c>
      <c r="W798">
        <v>255</v>
      </c>
      <c r="X798">
        <v>3100</v>
      </c>
      <c r="Y798">
        <v>790500</v>
      </c>
      <c r="Z798">
        <v>2</v>
      </c>
      <c r="AA798">
        <v>302</v>
      </c>
      <c r="AB798">
        <v>3150</v>
      </c>
      <c r="AC798">
        <v>950550</v>
      </c>
      <c r="AH798">
        <v>1</v>
      </c>
      <c r="AI798">
        <v>374</v>
      </c>
      <c r="AJ798">
        <v>3180</v>
      </c>
      <c r="AK798">
        <v>1189320</v>
      </c>
      <c r="AP798">
        <v>14</v>
      </c>
      <c r="AQ798">
        <v>559</v>
      </c>
      <c r="AR798">
        <v>3267</v>
      </c>
      <c r="AS798">
        <v>1825026</v>
      </c>
      <c r="AU798">
        <v>3</v>
      </c>
    </row>
    <row r="799" spans="1:47" x14ac:dyDescent="0.2">
      <c r="A799" s="12">
        <v>42422</v>
      </c>
      <c r="B799">
        <v>11</v>
      </c>
      <c r="C799">
        <v>116</v>
      </c>
      <c r="D799">
        <v>3200</v>
      </c>
      <c r="E799">
        <v>396732</v>
      </c>
      <c r="F799">
        <v>30</v>
      </c>
      <c r="G799">
        <v>135</v>
      </c>
      <c r="H799">
        <v>3717</v>
      </c>
      <c r="I799">
        <v>499130</v>
      </c>
      <c r="N799">
        <v>13</v>
      </c>
      <c r="O799">
        <v>197</v>
      </c>
      <c r="P799">
        <v>3605</v>
      </c>
      <c r="Q799">
        <v>727684</v>
      </c>
      <c r="R799">
        <v>3</v>
      </c>
      <c r="S799">
        <v>239</v>
      </c>
      <c r="T799">
        <v>3423</v>
      </c>
      <c r="U799">
        <v>817790</v>
      </c>
      <c r="V799">
        <v>1</v>
      </c>
      <c r="W799">
        <v>254</v>
      </c>
      <c r="X799">
        <v>2700</v>
      </c>
      <c r="Y799">
        <v>685800</v>
      </c>
      <c r="Z799">
        <v>2</v>
      </c>
      <c r="AA799">
        <v>292</v>
      </c>
      <c r="AB799">
        <v>2900</v>
      </c>
      <c r="AC799">
        <v>847300</v>
      </c>
      <c r="AD799">
        <v>2</v>
      </c>
      <c r="AE799">
        <v>332</v>
      </c>
      <c r="AF799">
        <v>2800</v>
      </c>
      <c r="AG799">
        <v>929600</v>
      </c>
      <c r="AP799">
        <v>7</v>
      </c>
      <c r="AQ799">
        <v>659</v>
      </c>
      <c r="AR799">
        <v>3304</v>
      </c>
      <c r="AS799">
        <v>2180221</v>
      </c>
      <c r="AU799">
        <v>3</v>
      </c>
    </row>
    <row r="800" spans="1:47" x14ac:dyDescent="0.2">
      <c r="A800" s="12">
        <v>42429</v>
      </c>
      <c r="B800">
        <v>23</v>
      </c>
      <c r="C800">
        <v>121</v>
      </c>
      <c r="D800">
        <v>3857</v>
      </c>
      <c r="E800">
        <v>467622</v>
      </c>
      <c r="F800">
        <v>12</v>
      </c>
      <c r="G800">
        <v>140</v>
      </c>
      <c r="H800">
        <v>3590</v>
      </c>
      <c r="I800">
        <v>507340</v>
      </c>
      <c r="J800">
        <v>32</v>
      </c>
      <c r="K800">
        <v>165</v>
      </c>
      <c r="L800">
        <v>3670</v>
      </c>
      <c r="M800">
        <v>610188</v>
      </c>
      <c r="N800">
        <v>20</v>
      </c>
      <c r="O800">
        <v>202</v>
      </c>
      <c r="P800">
        <v>3357</v>
      </c>
      <c r="Q800">
        <v>663416</v>
      </c>
      <c r="R800">
        <v>26</v>
      </c>
      <c r="S800">
        <v>243</v>
      </c>
      <c r="T800">
        <v>3410</v>
      </c>
      <c r="U800">
        <v>829676</v>
      </c>
      <c r="V800">
        <v>4</v>
      </c>
      <c r="W800">
        <v>261</v>
      </c>
      <c r="X800">
        <v>3133</v>
      </c>
      <c r="Y800">
        <v>836562</v>
      </c>
      <c r="Z800">
        <v>4</v>
      </c>
      <c r="AA800">
        <v>288</v>
      </c>
      <c r="AB800">
        <v>3370</v>
      </c>
      <c r="AC800">
        <v>972170</v>
      </c>
      <c r="AH800">
        <v>2</v>
      </c>
      <c r="AI800">
        <v>368</v>
      </c>
      <c r="AJ800">
        <v>3250</v>
      </c>
      <c r="AK800">
        <v>1197350</v>
      </c>
      <c r="AP800">
        <v>2</v>
      </c>
      <c r="AQ800">
        <v>542</v>
      </c>
      <c r="AR800">
        <v>3215</v>
      </c>
      <c r="AS800">
        <v>1741540</v>
      </c>
      <c r="AU800">
        <v>2</v>
      </c>
    </row>
    <row r="801" spans="1:47" x14ac:dyDescent="0.2">
      <c r="A801" s="12">
        <v>42436</v>
      </c>
      <c r="B801">
        <v>7</v>
      </c>
      <c r="C801">
        <v>123</v>
      </c>
      <c r="D801">
        <v>3590</v>
      </c>
      <c r="E801">
        <v>441666</v>
      </c>
      <c r="F801">
        <v>19</v>
      </c>
      <c r="G801">
        <v>135</v>
      </c>
      <c r="H801">
        <v>3676</v>
      </c>
      <c r="I801">
        <v>494100</v>
      </c>
      <c r="J801">
        <v>49</v>
      </c>
      <c r="K801">
        <v>163</v>
      </c>
      <c r="L801">
        <v>3678</v>
      </c>
      <c r="M801">
        <v>609818</v>
      </c>
      <c r="N801">
        <v>40</v>
      </c>
      <c r="O801">
        <v>196</v>
      </c>
      <c r="P801">
        <v>3688</v>
      </c>
      <c r="Q801">
        <v>717742</v>
      </c>
      <c r="R801">
        <v>17</v>
      </c>
      <c r="S801">
        <v>241</v>
      </c>
      <c r="T801">
        <v>3510</v>
      </c>
      <c r="U801">
        <v>847471</v>
      </c>
      <c r="V801">
        <v>1</v>
      </c>
      <c r="W801">
        <v>260</v>
      </c>
      <c r="X801">
        <v>3460</v>
      </c>
      <c r="Y801">
        <v>899600</v>
      </c>
      <c r="AL801" s="1"/>
      <c r="AM801" s="1"/>
      <c r="AN801" s="1"/>
      <c r="AO801" s="1"/>
      <c r="AP801">
        <v>6</v>
      </c>
      <c r="AQ801">
        <v>597</v>
      </c>
      <c r="AR801">
        <v>3320</v>
      </c>
      <c r="AS801">
        <v>1983940</v>
      </c>
      <c r="AT801" s="1"/>
    </row>
    <row r="802" spans="1:47" x14ac:dyDescent="0.2">
      <c r="A802" s="12">
        <v>42443</v>
      </c>
      <c r="B802">
        <v>12</v>
      </c>
      <c r="C802">
        <v>123</v>
      </c>
      <c r="D802">
        <v>3340</v>
      </c>
      <c r="E802">
        <v>427077</v>
      </c>
      <c r="F802">
        <v>8</v>
      </c>
      <c r="G802">
        <v>140</v>
      </c>
      <c r="H802">
        <v>3353</v>
      </c>
      <c r="I802">
        <v>471860</v>
      </c>
      <c r="J802">
        <v>10</v>
      </c>
      <c r="K802">
        <v>168</v>
      </c>
      <c r="L802">
        <v>3432</v>
      </c>
      <c r="M802">
        <v>572941</v>
      </c>
      <c r="N802">
        <v>12</v>
      </c>
      <c r="O802">
        <v>203</v>
      </c>
      <c r="P802">
        <v>3273</v>
      </c>
      <c r="Q802">
        <v>642374</v>
      </c>
      <c r="R802">
        <v>7</v>
      </c>
      <c r="S802">
        <v>230</v>
      </c>
      <c r="T802">
        <v>3060</v>
      </c>
      <c r="U802">
        <v>706440</v>
      </c>
      <c r="Z802">
        <v>3</v>
      </c>
      <c r="AA802">
        <v>289</v>
      </c>
      <c r="AB802">
        <v>3290</v>
      </c>
      <c r="AC802">
        <v>965407</v>
      </c>
      <c r="AH802">
        <v>1</v>
      </c>
      <c r="AI802">
        <v>399</v>
      </c>
      <c r="AJ802">
        <v>3280</v>
      </c>
      <c r="AK802">
        <v>1308720</v>
      </c>
      <c r="AL802" s="1"/>
      <c r="AM802" s="1"/>
      <c r="AN802" s="1"/>
      <c r="AO802" s="1"/>
      <c r="AP802">
        <v>5</v>
      </c>
      <c r="AQ802">
        <v>631</v>
      </c>
      <c r="AR802">
        <v>3406</v>
      </c>
      <c r="AS802">
        <v>2150396</v>
      </c>
      <c r="AT802" s="1"/>
      <c r="AU802">
        <v>1</v>
      </c>
    </row>
    <row r="803" spans="1:47" x14ac:dyDescent="0.2">
      <c r="A803" s="12">
        <v>42450</v>
      </c>
      <c r="B803">
        <v>15</v>
      </c>
      <c r="C803">
        <v>113</v>
      </c>
      <c r="D803">
        <v>3638</v>
      </c>
      <c r="E803">
        <v>412467</v>
      </c>
      <c r="F803">
        <v>6</v>
      </c>
      <c r="G803">
        <v>138</v>
      </c>
      <c r="H803">
        <v>3420</v>
      </c>
      <c r="I803">
        <v>490547</v>
      </c>
      <c r="J803">
        <v>23</v>
      </c>
      <c r="K803">
        <v>161</v>
      </c>
      <c r="L803">
        <v>3649</v>
      </c>
      <c r="M803">
        <v>578311</v>
      </c>
      <c r="N803">
        <v>17</v>
      </c>
      <c r="O803">
        <v>206</v>
      </c>
      <c r="P803">
        <v>3530</v>
      </c>
      <c r="Q803">
        <v>756691</v>
      </c>
      <c r="R803">
        <v>3</v>
      </c>
      <c r="S803">
        <v>230</v>
      </c>
      <c r="T803">
        <v>3530</v>
      </c>
      <c r="U803">
        <v>811473</v>
      </c>
      <c r="V803">
        <v>25</v>
      </c>
      <c r="W803">
        <v>267</v>
      </c>
      <c r="X803">
        <v>3547</v>
      </c>
      <c r="Y803">
        <v>948518</v>
      </c>
      <c r="AL803" s="1"/>
      <c r="AM803" s="1"/>
      <c r="AN803" s="1"/>
      <c r="AO803" s="1"/>
      <c r="AP803">
        <v>3</v>
      </c>
      <c r="AQ803">
        <v>535</v>
      </c>
      <c r="AR803">
        <v>3357</v>
      </c>
      <c r="AS803">
        <v>1795600</v>
      </c>
      <c r="AT803" s="1"/>
      <c r="AU803">
        <v>1</v>
      </c>
    </row>
    <row r="804" spans="1:47" x14ac:dyDescent="0.2">
      <c r="A804" s="12">
        <v>42457</v>
      </c>
      <c r="B804">
        <v>11</v>
      </c>
      <c r="C804">
        <v>119</v>
      </c>
      <c r="D804">
        <v>3600</v>
      </c>
      <c r="E804">
        <v>429186</v>
      </c>
      <c r="F804">
        <v>7</v>
      </c>
      <c r="G804">
        <v>137</v>
      </c>
      <c r="H804">
        <v>3400</v>
      </c>
      <c r="I804">
        <v>463371</v>
      </c>
      <c r="J804">
        <v>3</v>
      </c>
      <c r="K804">
        <v>165</v>
      </c>
      <c r="L804">
        <v>3770</v>
      </c>
      <c r="M804">
        <v>621667</v>
      </c>
      <c r="N804">
        <v>11</v>
      </c>
      <c r="O804">
        <v>189</v>
      </c>
      <c r="P804">
        <v>3700</v>
      </c>
      <c r="Q804">
        <v>700309</v>
      </c>
      <c r="R804">
        <v>2</v>
      </c>
      <c r="S804">
        <v>232</v>
      </c>
      <c r="T804">
        <v>3740</v>
      </c>
      <c r="U804">
        <v>869550</v>
      </c>
      <c r="Z804">
        <v>1</v>
      </c>
      <c r="AA804">
        <v>293</v>
      </c>
      <c r="AB804">
        <v>3600</v>
      </c>
      <c r="AC804">
        <v>1054800</v>
      </c>
      <c r="AT804" s="1"/>
      <c r="AU804">
        <v>1</v>
      </c>
    </row>
    <row r="805" spans="1:47" x14ac:dyDescent="0.2">
      <c r="A805" s="12">
        <v>42430</v>
      </c>
      <c r="B805">
        <v>14</v>
      </c>
      <c r="C805">
        <v>120</v>
      </c>
      <c r="D805">
        <v>3767</v>
      </c>
      <c r="E805">
        <v>453450</v>
      </c>
      <c r="F805">
        <v>4</v>
      </c>
      <c r="G805">
        <v>138</v>
      </c>
      <c r="H805">
        <v>3850</v>
      </c>
      <c r="I805">
        <v>531300</v>
      </c>
      <c r="J805">
        <v>39</v>
      </c>
      <c r="K805">
        <v>157</v>
      </c>
      <c r="L805">
        <v>3816</v>
      </c>
      <c r="M805">
        <v>598172</v>
      </c>
      <c r="N805">
        <v>1</v>
      </c>
      <c r="O805">
        <v>204</v>
      </c>
      <c r="P805">
        <v>3100</v>
      </c>
      <c r="Q805">
        <v>632400</v>
      </c>
      <c r="R805">
        <v>2</v>
      </c>
      <c r="S805">
        <v>245</v>
      </c>
      <c r="T805">
        <v>3170</v>
      </c>
      <c r="U805">
        <v>776700</v>
      </c>
      <c r="V805">
        <v>4</v>
      </c>
      <c r="W805">
        <v>271</v>
      </c>
      <c r="X805">
        <v>3410</v>
      </c>
      <c r="Y805">
        <v>924260</v>
      </c>
      <c r="AD805">
        <v>20</v>
      </c>
      <c r="AE805">
        <v>338</v>
      </c>
      <c r="AF805">
        <v>3217</v>
      </c>
      <c r="AG805">
        <v>1085883</v>
      </c>
      <c r="AH805">
        <v>1</v>
      </c>
      <c r="AI805">
        <v>395</v>
      </c>
      <c r="AJ805">
        <v>3420</v>
      </c>
      <c r="AK805">
        <v>1350900</v>
      </c>
      <c r="AL805" s="1"/>
      <c r="AM805" s="1"/>
      <c r="AN805" s="1"/>
      <c r="AO805" s="1"/>
      <c r="AP805">
        <v>6</v>
      </c>
      <c r="AQ805">
        <v>543</v>
      </c>
      <c r="AR805">
        <v>3310</v>
      </c>
      <c r="AS805">
        <v>1799703</v>
      </c>
      <c r="AT805" s="1"/>
      <c r="AU805">
        <v>45</v>
      </c>
    </row>
    <row r="806" spans="1:47" x14ac:dyDescent="0.2">
      <c r="A806" s="12">
        <v>42437</v>
      </c>
      <c r="B806">
        <v>20</v>
      </c>
      <c r="C806">
        <v>118</v>
      </c>
      <c r="D806">
        <v>3775</v>
      </c>
      <c r="E806">
        <v>446788</v>
      </c>
      <c r="F806">
        <v>35</v>
      </c>
      <c r="G806">
        <v>138</v>
      </c>
      <c r="H806">
        <v>3912</v>
      </c>
      <c r="I806">
        <v>541988</v>
      </c>
      <c r="J806">
        <v>48</v>
      </c>
      <c r="K806">
        <v>167</v>
      </c>
      <c r="L806">
        <v>3733</v>
      </c>
      <c r="M806">
        <v>622680</v>
      </c>
      <c r="N806">
        <v>21</v>
      </c>
      <c r="O806">
        <v>192</v>
      </c>
      <c r="P806">
        <v>3880</v>
      </c>
      <c r="Q806">
        <v>746425</v>
      </c>
      <c r="V806">
        <v>8</v>
      </c>
      <c r="W806">
        <v>274</v>
      </c>
      <c r="X806">
        <v>3500</v>
      </c>
      <c r="Y806">
        <v>959000</v>
      </c>
      <c r="Z806">
        <v>1</v>
      </c>
      <c r="AA806">
        <v>317</v>
      </c>
      <c r="AB806">
        <v>3360</v>
      </c>
      <c r="AC806">
        <v>1065120</v>
      </c>
      <c r="AH806">
        <v>1</v>
      </c>
      <c r="AI806">
        <v>379</v>
      </c>
      <c r="AJ806">
        <v>3480</v>
      </c>
      <c r="AK806">
        <v>1318920</v>
      </c>
      <c r="AL806">
        <v>1</v>
      </c>
      <c r="AM806">
        <v>489</v>
      </c>
      <c r="AN806">
        <v>3150</v>
      </c>
      <c r="AO806">
        <v>1540350</v>
      </c>
      <c r="AP806">
        <v>14</v>
      </c>
      <c r="AQ806">
        <v>647</v>
      </c>
      <c r="AR806">
        <v>3381</v>
      </c>
      <c r="AS806">
        <v>2193371</v>
      </c>
      <c r="AT806" s="1"/>
      <c r="AU806">
        <v>45</v>
      </c>
    </row>
    <row r="807" spans="1:47" x14ac:dyDescent="0.2">
      <c r="A807" s="12">
        <v>42444</v>
      </c>
      <c r="B807">
        <v>9</v>
      </c>
      <c r="C807">
        <v>113</v>
      </c>
      <c r="D807">
        <v>3893</v>
      </c>
      <c r="E807">
        <v>441133</v>
      </c>
      <c r="F807">
        <v>12</v>
      </c>
      <c r="G807">
        <v>141</v>
      </c>
      <c r="H807">
        <v>4000</v>
      </c>
      <c r="I807">
        <v>565333</v>
      </c>
      <c r="J807">
        <v>44</v>
      </c>
      <c r="K807">
        <v>163</v>
      </c>
      <c r="L807">
        <v>3908</v>
      </c>
      <c r="M807">
        <v>638138</v>
      </c>
      <c r="N807">
        <v>24</v>
      </c>
      <c r="O807">
        <v>192</v>
      </c>
      <c r="P807">
        <v>3874</v>
      </c>
      <c r="Q807">
        <v>744396</v>
      </c>
      <c r="R807">
        <v>7</v>
      </c>
      <c r="S807">
        <v>240</v>
      </c>
      <c r="T807">
        <v>3227</v>
      </c>
      <c r="U807">
        <v>775247</v>
      </c>
      <c r="Z807">
        <v>2</v>
      </c>
      <c r="AA807">
        <v>285</v>
      </c>
      <c r="AB807">
        <v>3420</v>
      </c>
      <c r="AC807">
        <v>974700</v>
      </c>
      <c r="AH807">
        <v>1</v>
      </c>
      <c r="AI807">
        <v>376</v>
      </c>
      <c r="AJ807">
        <v>3460</v>
      </c>
      <c r="AK807">
        <v>1300960</v>
      </c>
      <c r="AL807">
        <v>1</v>
      </c>
      <c r="AM807">
        <v>404</v>
      </c>
      <c r="AN807">
        <v>3250</v>
      </c>
      <c r="AO807">
        <v>1313000</v>
      </c>
      <c r="AP807">
        <v>6</v>
      </c>
      <c r="AQ807">
        <v>562</v>
      </c>
      <c r="AR807">
        <v>3443</v>
      </c>
      <c r="AS807">
        <v>1936067</v>
      </c>
      <c r="AT807" s="1"/>
      <c r="AU807">
        <v>84</v>
      </c>
    </row>
    <row r="808" spans="1:47" x14ac:dyDescent="0.2">
      <c r="A808" s="12">
        <v>42451</v>
      </c>
      <c r="F808">
        <v>9</v>
      </c>
      <c r="G808">
        <v>139</v>
      </c>
      <c r="H808">
        <v>3983</v>
      </c>
      <c r="I808">
        <v>555067</v>
      </c>
      <c r="J808">
        <v>15</v>
      </c>
      <c r="K808">
        <v>159</v>
      </c>
      <c r="L808">
        <v>3683</v>
      </c>
      <c r="M808">
        <v>585567</v>
      </c>
      <c r="N808">
        <v>8</v>
      </c>
      <c r="O808">
        <v>205</v>
      </c>
      <c r="P808">
        <v>3900</v>
      </c>
      <c r="Q808">
        <v>799500</v>
      </c>
      <c r="V808">
        <v>3</v>
      </c>
      <c r="W808">
        <v>261</v>
      </c>
      <c r="X808">
        <v>3553</v>
      </c>
      <c r="Y808">
        <v>926413</v>
      </c>
      <c r="Z808">
        <v>1</v>
      </c>
      <c r="AA808">
        <v>303</v>
      </c>
      <c r="AB808">
        <v>3180</v>
      </c>
      <c r="AC808">
        <v>963540</v>
      </c>
      <c r="AD808">
        <v>2</v>
      </c>
      <c r="AE808">
        <v>336</v>
      </c>
      <c r="AF808">
        <v>3220</v>
      </c>
      <c r="AG808">
        <v>1081960</v>
      </c>
      <c r="AH808">
        <v>1</v>
      </c>
      <c r="AI808">
        <v>396</v>
      </c>
      <c r="AJ808">
        <v>3380</v>
      </c>
      <c r="AK808">
        <v>1338480</v>
      </c>
      <c r="AL808">
        <v>1</v>
      </c>
      <c r="AM808">
        <v>413</v>
      </c>
      <c r="AN808">
        <v>3640</v>
      </c>
      <c r="AO808">
        <v>1503320</v>
      </c>
      <c r="AP808">
        <v>4</v>
      </c>
      <c r="AQ808">
        <v>548</v>
      </c>
      <c r="AR808">
        <v>3600</v>
      </c>
      <c r="AS808">
        <v>1970235</v>
      </c>
      <c r="AT808" s="1"/>
      <c r="AU808">
        <v>78</v>
      </c>
    </row>
    <row r="809" spans="1:47" x14ac:dyDescent="0.2">
      <c r="A809" s="12">
        <v>42458</v>
      </c>
      <c r="B809">
        <v>18</v>
      </c>
      <c r="C809">
        <v>114</v>
      </c>
      <c r="D809">
        <v>3688</v>
      </c>
      <c r="E809">
        <v>420488</v>
      </c>
      <c r="F809">
        <v>10</v>
      </c>
      <c r="G809">
        <v>142</v>
      </c>
      <c r="H809">
        <v>3750</v>
      </c>
      <c r="I809">
        <v>530333</v>
      </c>
      <c r="J809">
        <v>28</v>
      </c>
      <c r="K809">
        <v>165</v>
      </c>
      <c r="L809">
        <v>3892</v>
      </c>
      <c r="M809">
        <v>641650</v>
      </c>
      <c r="N809">
        <v>26</v>
      </c>
      <c r="O809">
        <v>194</v>
      </c>
      <c r="P809">
        <v>3807</v>
      </c>
      <c r="Q809">
        <v>737479</v>
      </c>
      <c r="Z809">
        <v>1</v>
      </c>
      <c r="AA809">
        <v>286</v>
      </c>
      <c r="AB809">
        <v>3400</v>
      </c>
      <c r="AC809">
        <v>972400</v>
      </c>
      <c r="AH809">
        <v>3</v>
      </c>
      <c r="AI809">
        <v>393</v>
      </c>
      <c r="AJ809">
        <v>3670</v>
      </c>
      <c r="AK809">
        <v>1442170</v>
      </c>
      <c r="AL809">
        <v>1</v>
      </c>
      <c r="AM809">
        <v>412</v>
      </c>
      <c r="AN809">
        <v>3580</v>
      </c>
      <c r="AO809">
        <v>1474960</v>
      </c>
      <c r="AP809">
        <v>7</v>
      </c>
      <c r="AQ809">
        <v>594</v>
      </c>
      <c r="AR809">
        <v>3777</v>
      </c>
      <c r="AS809">
        <v>2247720</v>
      </c>
      <c r="AT809" s="1"/>
      <c r="AU809">
        <v>45</v>
      </c>
    </row>
    <row r="810" spans="1:47" x14ac:dyDescent="0.2">
      <c r="A810" s="112">
        <v>42464</v>
      </c>
      <c r="B810" s="65">
        <v>16</v>
      </c>
      <c r="C810" s="65">
        <v>113</v>
      </c>
      <c r="D810" s="65">
        <v>3577</v>
      </c>
      <c r="E810" s="65">
        <v>402395</v>
      </c>
      <c r="F810" s="65">
        <v>13</v>
      </c>
      <c r="G810" s="65">
        <v>136</v>
      </c>
      <c r="H810" s="65">
        <v>3405</v>
      </c>
      <c r="I810" s="65">
        <v>485760</v>
      </c>
      <c r="J810" s="65">
        <v>18</v>
      </c>
      <c r="K810" s="65">
        <v>166</v>
      </c>
      <c r="L810" s="65">
        <v>3470</v>
      </c>
      <c r="M810" s="65">
        <v>572658</v>
      </c>
      <c r="N810" s="65">
        <v>47</v>
      </c>
      <c r="O810" s="65">
        <v>201</v>
      </c>
      <c r="P810" s="65">
        <v>3716</v>
      </c>
      <c r="Q810" s="65">
        <v>751599</v>
      </c>
      <c r="R810" s="65">
        <v>8</v>
      </c>
      <c r="S810" s="65">
        <v>234</v>
      </c>
      <c r="T810" s="65">
        <v>3404</v>
      </c>
      <c r="U810" s="65">
        <v>789822</v>
      </c>
      <c r="V810" s="65">
        <v>3</v>
      </c>
      <c r="W810" s="65">
        <v>261</v>
      </c>
      <c r="X810" s="65">
        <v>3475</v>
      </c>
      <c r="Y810" s="65">
        <v>919217</v>
      </c>
      <c r="Z810" s="65"/>
      <c r="AA810" s="65"/>
      <c r="AB810" s="65"/>
      <c r="AC810" s="65"/>
      <c r="AD810" s="65">
        <v>1</v>
      </c>
      <c r="AE810" s="65">
        <v>333</v>
      </c>
      <c r="AF810" s="65">
        <v>3400</v>
      </c>
      <c r="AG810" s="65">
        <v>1132200</v>
      </c>
      <c r="AH810" s="65"/>
      <c r="AI810" s="65"/>
      <c r="AJ810" s="65"/>
      <c r="AK810" s="65"/>
      <c r="AL810" s="65"/>
      <c r="AM810" s="65"/>
      <c r="AN810" s="65"/>
      <c r="AO810" s="65"/>
      <c r="AP810" s="65">
        <v>6</v>
      </c>
      <c r="AQ810" s="65">
        <v>536</v>
      </c>
      <c r="AR810" s="65">
        <v>3595</v>
      </c>
      <c r="AS810" s="65">
        <v>1927952</v>
      </c>
      <c r="AT810" s="1"/>
      <c r="AU810" s="1"/>
    </row>
    <row r="811" spans="1:47" x14ac:dyDescent="0.2">
      <c r="A811" s="112">
        <v>42471</v>
      </c>
      <c r="B811" s="65">
        <v>39</v>
      </c>
      <c r="C811" s="65">
        <v>115</v>
      </c>
      <c r="D811" s="65">
        <v>3798</v>
      </c>
      <c r="E811" s="65">
        <v>446913</v>
      </c>
      <c r="F811" s="65">
        <v>93</v>
      </c>
      <c r="G811" s="65">
        <v>140</v>
      </c>
      <c r="H811" s="65">
        <v>3845</v>
      </c>
      <c r="I811" s="65">
        <v>577156</v>
      </c>
      <c r="J811" s="65">
        <v>20</v>
      </c>
      <c r="K811" s="65">
        <v>166</v>
      </c>
      <c r="L811" s="65">
        <v>3850</v>
      </c>
      <c r="M811" s="65">
        <v>644745</v>
      </c>
      <c r="N811" s="65">
        <v>23</v>
      </c>
      <c r="O811" s="65">
        <v>209</v>
      </c>
      <c r="P811" s="65">
        <v>3848</v>
      </c>
      <c r="Q811" s="65">
        <v>843616</v>
      </c>
      <c r="R811" s="65">
        <v>3</v>
      </c>
      <c r="S811" s="65">
        <v>226</v>
      </c>
      <c r="T811" s="65">
        <v>3625</v>
      </c>
      <c r="U811" s="65">
        <v>852583</v>
      </c>
      <c r="V811" s="65"/>
      <c r="W811" s="65"/>
      <c r="X811" s="65"/>
      <c r="Y811" s="65"/>
      <c r="Z811" s="65">
        <v>2</v>
      </c>
      <c r="AA811" s="65">
        <v>294</v>
      </c>
      <c r="AB811" s="65">
        <v>3725</v>
      </c>
      <c r="AC811" s="65">
        <v>1094825</v>
      </c>
      <c r="AD811" s="65">
        <v>1</v>
      </c>
      <c r="AE811" s="65">
        <v>331</v>
      </c>
      <c r="AF811" s="65">
        <v>3750</v>
      </c>
      <c r="AG811" s="65">
        <v>1241250</v>
      </c>
      <c r="AH811" s="65"/>
      <c r="AI811" s="65"/>
      <c r="AJ811" s="65"/>
      <c r="AK811" s="65"/>
      <c r="AL811" s="65">
        <v>4</v>
      </c>
      <c r="AM811" s="65">
        <v>496</v>
      </c>
      <c r="AN811" s="65">
        <v>3812</v>
      </c>
      <c r="AO811" s="65">
        <v>1890838</v>
      </c>
      <c r="AP811" s="65"/>
      <c r="AQ811" s="65"/>
      <c r="AR811" s="65"/>
      <c r="AS811" s="65"/>
      <c r="AT811" s="1"/>
      <c r="AU811" s="1"/>
    </row>
    <row r="812" spans="1:47" x14ac:dyDescent="0.2">
      <c r="A812" s="112">
        <v>42478</v>
      </c>
      <c r="B812" s="65">
        <v>63</v>
      </c>
      <c r="C812" s="65">
        <v>117</v>
      </c>
      <c r="D812" s="65">
        <v>3776</v>
      </c>
      <c r="E812" s="65">
        <v>453305</v>
      </c>
      <c r="F812" s="65">
        <v>73</v>
      </c>
      <c r="G812" s="65">
        <v>139</v>
      </c>
      <c r="H812" s="65">
        <v>3855</v>
      </c>
      <c r="I812" s="65">
        <v>545660</v>
      </c>
      <c r="J812" s="65">
        <v>68</v>
      </c>
      <c r="K812" s="65">
        <v>162</v>
      </c>
      <c r="L812" s="65">
        <v>3769</v>
      </c>
      <c r="M812" s="65">
        <v>609360</v>
      </c>
      <c r="N812" s="65">
        <v>36</v>
      </c>
      <c r="O812" s="65">
        <v>190</v>
      </c>
      <c r="P812" s="65">
        <v>3650</v>
      </c>
      <c r="Q812" s="65">
        <v>755789</v>
      </c>
      <c r="R812" s="65">
        <v>4</v>
      </c>
      <c r="S812" s="65">
        <v>237</v>
      </c>
      <c r="T812" s="65">
        <v>3423</v>
      </c>
      <c r="U812" s="65">
        <v>815098</v>
      </c>
      <c r="V812" s="65">
        <v>9</v>
      </c>
      <c r="W812" s="65">
        <v>267</v>
      </c>
      <c r="X812" s="65">
        <v>3740</v>
      </c>
      <c r="Y812" s="65">
        <v>991002</v>
      </c>
      <c r="Z812" s="65">
        <v>4</v>
      </c>
      <c r="AA812" s="65">
        <v>293</v>
      </c>
      <c r="AB812" s="65">
        <v>3538</v>
      </c>
      <c r="AC812" s="65">
        <v>1037115</v>
      </c>
      <c r="AD812" s="65">
        <v>6</v>
      </c>
      <c r="AE812" s="65">
        <v>326</v>
      </c>
      <c r="AF812" s="65">
        <v>3483</v>
      </c>
      <c r="AG812" s="65">
        <v>1170642</v>
      </c>
      <c r="AH812" s="65">
        <v>1</v>
      </c>
      <c r="AI812" s="65">
        <v>365</v>
      </c>
      <c r="AJ812" s="65">
        <v>3350</v>
      </c>
      <c r="AK812" s="65">
        <v>1222750</v>
      </c>
      <c r="AL812" s="65"/>
      <c r="AM812" s="65"/>
      <c r="AN812" s="65"/>
      <c r="AO812" s="65"/>
      <c r="AP812" s="65">
        <v>8</v>
      </c>
      <c r="AQ812" s="65">
        <v>523</v>
      </c>
      <c r="AR812" s="65">
        <v>3781</v>
      </c>
      <c r="AS812" s="65">
        <v>1974220</v>
      </c>
      <c r="AT812" s="1"/>
      <c r="AU812" s="1"/>
    </row>
    <row r="813" spans="1:47" x14ac:dyDescent="0.2">
      <c r="A813" s="112">
        <v>42485</v>
      </c>
      <c r="B813" s="65">
        <v>40</v>
      </c>
      <c r="C813" s="65">
        <v>119</v>
      </c>
      <c r="D813" s="65">
        <v>3918</v>
      </c>
      <c r="E813" s="65">
        <v>468259</v>
      </c>
      <c r="F813" s="65">
        <v>19</v>
      </c>
      <c r="G813" s="65">
        <v>137</v>
      </c>
      <c r="H813" s="65">
        <v>3693</v>
      </c>
      <c r="I813" s="65">
        <v>506552</v>
      </c>
      <c r="J813" s="65">
        <v>19</v>
      </c>
      <c r="K813" s="65">
        <v>158</v>
      </c>
      <c r="L813" s="65">
        <v>3552</v>
      </c>
      <c r="M813" s="65">
        <v>561514</v>
      </c>
      <c r="N813" s="65">
        <v>47</v>
      </c>
      <c r="O813" s="65">
        <v>203</v>
      </c>
      <c r="P813" s="65">
        <v>3609</v>
      </c>
      <c r="Q813" s="65">
        <v>748802</v>
      </c>
      <c r="R813" s="65">
        <v>6</v>
      </c>
      <c r="S813" s="65">
        <v>236</v>
      </c>
      <c r="T813" s="65">
        <v>3600</v>
      </c>
      <c r="U813" s="65">
        <v>867383</v>
      </c>
      <c r="V813" s="65">
        <v>1</v>
      </c>
      <c r="W813" s="65">
        <v>263</v>
      </c>
      <c r="X813" s="65">
        <v>3880</v>
      </c>
      <c r="Y813" s="65">
        <v>1020440</v>
      </c>
      <c r="Z813" s="65">
        <v>3</v>
      </c>
      <c r="AA813" s="65">
        <v>296</v>
      </c>
      <c r="AB813" s="65">
        <v>3440</v>
      </c>
      <c r="AC813" s="65">
        <v>1017700</v>
      </c>
      <c r="AD813" s="65">
        <v>6</v>
      </c>
      <c r="AE813" s="65">
        <v>321</v>
      </c>
      <c r="AF813" s="65">
        <v>3780</v>
      </c>
      <c r="AG813" s="65">
        <v>1214640</v>
      </c>
      <c r="AH813" s="65"/>
      <c r="AI813" s="65"/>
      <c r="AJ813" s="65"/>
      <c r="AK813" s="65"/>
      <c r="AL813" s="65"/>
      <c r="AM813" s="65"/>
      <c r="AN813" s="65"/>
      <c r="AO813" s="65"/>
      <c r="AP813" s="65">
        <v>2</v>
      </c>
      <c r="AQ813" s="65">
        <v>552</v>
      </c>
      <c r="AR813" s="65">
        <v>3910</v>
      </c>
      <c r="AS813" s="65">
        <v>2152820</v>
      </c>
      <c r="AT813" s="1"/>
      <c r="AU813" s="1"/>
    </row>
    <row r="814" spans="1:47" x14ac:dyDescent="0.2">
      <c r="A814" s="12">
        <v>42465</v>
      </c>
      <c r="B814">
        <v>16</v>
      </c>
      <c r="C814">
        <v>120</v>
      </c>
      <c r="D814">
        <v>3850</v>
      </c>
      <c r="E814">
        <v>452125</v>
      </c>
      <c r="F814">
        <v>15</v>
      </c>
      <c r="G814">
        <v>140</v>
      </c>
      <c r="H814">
        <v>3980</v>
      </c>
      <c r="I814">
        <v>517282</v>
      </c>
      <c r="J814">
        <v>38</v>
      </c>
      <c r="K814">
        <v>159</v>
      </c>
      <c r="L814">
        <v>3695</v>
      </c>
      <c r="M814">
        <v>586242</v>
      </c>
      <c r="N814">
        <v>51</v>
      </c>
      <c r="O814">
        <v>197</v>
      </c>
      <c r="P814">
        <v>3728</v>
      </c>
      <c r="Q814">
        <v>731044</v>
      </c>
      <c r="R814">
        <v>3</v>
      </c>
      <c r="S814">
        <v>229</v>
      </c>
      <c r="T814">
        <v>3610</v>
      </c>
      <c r="U814">
        <v>827830</v>
      </c>
      <c r="V814">
        <v>3</v>
      </c>
      <c r="W814">
        <v>264</v>
      </c>
      <c r="X814">
        <v>3310</v>
      </c>
      <c r="Y814">
        <v>872180</v>
      </c>
      <c r="Z814">
        <v>3</v>
      </c>
      <c r="AA814">
        <v>298</v>
      </c>
      <c r="AB814">
        <v>3480</v>
      </c>
      <c r="AC814">
        <v>1037040</v>
      </c>
      <c r="AD814">
        <v>5</v>
      </c>
      <c r="AE814">
        <v>335</v>
      </c>
      <c r="AF814">
        <v>3370</v>
      </c>
      <c r="AG814">
        <v>1128740</v>
      </c>
      <c r="AH814">
        <v>1</v>
      </c>
      <c r="AI814">
        <v>391</v>
      </c>
      <c r="AJ814">
        <v>3400</v>
      </c>
      <c r="AK814">
        <v>1329400</v>
      </c>
      <c r="AP814">
        <v>11</v>
      </c>
      <c r="AQ814">
        <v>544</v>
      </c>
      <c r="AR814">
        <v>3549</v>
      </c>
      <c r="AS814">
        <v>1941886</v>
      </c>
      <c r="AT814" s="1"/>
      <c r="AU814">
        <v>99</v>
      </c>
    </row>
    <row r="815" spans="1:47" x14ac:dyDescent="0.2">
      <c r="A815" s="12">
        <v>42472</v>
      </c>
      <c r="B815">
        <v>26</v>
      </c>
      <c r="C815">
        <v>114</v>
      </c>
      <c r="D815">
        <v>4014</v>
      </c>
      <c r="E815">
        <v>457343</v>
      </c>
      <c r="F815">
        <v>36</v>
      </c>
      <c r="G815">
        <v>141</v>
      </c>
      <c r="H815">
        <v>4000</v>
      </c>
      <c r="I815">
        <v>564820</v>
      </c>
      <c r="J815">
        <v>78</v>
      </c>
      <c r="K815">
        <v>158</v>
      </c>
      <c r="L815">
        <v>3957</v>
      </c>
      <c r="M815">
        <v>623860</v>
      </c>
      <c r="N815">
        <v>13</v>
      </c>
      <c r="O815">
        <v>200</v>
      </c>
      <c r="P815">
        <v>3776</v>
      </c>
      <c r="Q815">
        <v>753804</v>
      </c>
      <c r="R815">
        <v>2</v>
      </c>
      <c r="S815">
        <v>228</v>
      </c>
      <c r="T815">
        <v>3450</v>
      </c>
      <c r="U815">
        <v>786600</v>
      </c>
      <c r="AH815">
        <v>2</v>
      </c>
      <c r="AI815">
        <v>394</v>
      </c>
      <c r="AJ815">
        <v>3850</v>
      </c>
      <c r="AK815">
        <v>1518690</v>
      </c>
      <c r="AL815">
        <v>2</v>
      </c>
      <c r="AM815">
        <v>436</v>
      </c>
      <c r="AN815">
        <v>3560</v>
      </c>
      <c r="AO815">
        <v>1554140</v>
      </c>
      <c r="AP815">
        <v>6</v>
      </c>
      <c r="AQ815">
        <v>585</v>
      </c>
      <c r="AR815">
        <v>3820</v>
      </c>
      <c r="AS815">
        <v>2234260</v>
      </c>
      <c r="AT815" s="1"/>
      <c r="AU815">
        <v>87</v>
      </c>
    </row>
    <row r="816" spans="1:47" x14ac:dyDescent="0.2">
      <c r="A816" s="12">
        <v>42479</v>
      </c>
      <c r="B816">
        <v>23</v>
      </c>
      <c r="C816">
        <v>114</v>
      </c>
      <c r="D816">
        <v>3700</v>
      </c>
      <c r="E816">
        <v>422958</v>
      </c>
      <c r="F816">
        <v>16</v>
      </c>
      <c r="G816">
        <v>140</v>
      </c>
      <c r="H816">
        <v>3483</v>
      </c>
      <c r="I816">
        <v>486533</v>
      </c>
      <c r="J816">
        <v>32</v>
      </c>
      <c r="K816">
        <v>162</v>
      </c>
      <c r="L816">
        <v>3746</v>
      </c>
      <c r="M816">
        <v>606596</v>
      </c>
      <c r="N816">
        <v>5</v>
      </c>
      <c r="O816">
        <v>210</v>
      </c>
      <c r="P816">
        <v>3500</v>
      </c>
      <c r="Q816">
        <v>735250</v>
      </c>
      <c r="R816">
        <v>12</v>
      </c>
      <c r="S816">
        <v>229</v>
      </c>
      <c r="T816">
        <v>3402</v>
      </c>
      <c r="U816">
        <v>779518</v>
      </c>
      <c r="V816">
        <v>2</v>
      </c>
      <c r="W816">
        <v>276</v>
      </c>
      <c r="X816">
        <v>3405</v>
      </c>
      <c r="Y816">
        <v>938310</v>
      </c>
      <c r="AD816">
        <v>18</v>
      </c>
      <c r="AE816">
        <v>337</v>
      </c>
      <c r="AF816">
        <v>3455</v>
      </c>
      <c r="AG816">
        <v>1163720</v>
      </c>
      <c r="AH816">
        <v>2</v>
      </c>
      <c r="AI816">
        <v>362</v>
      </c>
      <c r="AJ816">
        <v>3480</v>
      </c>
      <c r="AK816">
        <v>1257960</v>
      </c>
      <c r="AP816">
        <v>5</v>
      </c>
      <c r="AQ816">
        <v>493</v>
      </c>
      <c r="AR816">
        <v>3972</v>
      </c>
      <c r="AS816">
        <v>1969876</v>
      </c>
      <c r="AT816" s="1"/>
      <c r="AU816">
        <v>68</v>
      </c>
    </row>
    <row r="817" spans="1:47" x14ac:dyDescent="0.2">
      <c r="A817" s="12">
        <v>42486</v>
      </c>
      <c r="B817">
        <v>20</v>
      </c>
      <c r="C817">
        <v>101</v>
      </c>
      <c r="D817">
        <v>3783</v>
      </c>
      <c r="E817">
        <v>381950</v>
      </c>
      <c r="F817">
        <v>53</v>
      </c>
      <c r="G817">
        <v>141</v>
      </c>
      <c r="H817">
        <v>3995</v>
      </c>
      <c r="I817">
        <v>563145</v>
      </c>
      <c r="J817">
        <v>67</v>
      </c>
      <c r="K817">
        <v>165</v>
      </c>
      <c r="L817">
        <v>4090</v>
      </c>
      <c r="M817">
        <v>673374</v>
      </c>
      <c r="N817">
        <v>3</v>
      </c>
      <c r="O817">
        <v>202</v>
      </c>
      <c r="P817">
        <v>3850</v>
      </c>
      <c r="Q817">
        <v>777700</v>
      </c>
      <c r="R817">
        <v>22</v>
      </c>
      <c r="S817">
        <v>222</v>
      </c>
      <c r="T817">
        <v>3980</v>
      </c>
      <c r="U817">
        <v>883560</v>
      </c>
      <c r="V817">
        <v>1</v>
      </c>
      <c r="W817">
        <v>271</v>
      </c>
      <c r="X817">
        <v>3520</v>
      </c>
      <c r="Y817">
        <v>953920</v>
      </c>
      <c r="Z817">
        <v>4</v>
      </c>
      <c r="AA817">
        <v>294</v>
      </c>
      <c r="AB817">
        <v>3540</v>
      </c>
      <c r="AC817">
        <v>1040760</v>
      </c>
      <c r="AP817">
        <v>5</v>
      </c>
      <c r="AQ817">
        <v>500</v>
      </c>
      <c r="AR817">
        <v>3776</v>
      </c>
      <c r="AS817">
        <v>1889094</v>
      </c>
      <c r="AT817" s="1"/>
      <c r="AU817">
        <v>70</v>
      </c>
    </row>
    <row r="818" spans="1:47" x14ac:dyDescent="0.2">
      <c r="A818" s="12">
        <v>42493</v>
      </c>
      <c r="B818">
        <v>36</v>
      </c>
      <c r="C818">
        <v>112</v>
      </c>
      <c r="D818">
        <v>4181</v>
      </c>
      <c r="E818">
        <v>469311</v>
      </c>
      <c r="F818">
        <v>43</v>
      </c>
      <c r="G818">
        <v>139</v>
      </c>
      <c r="H818">
        <v>4141</v>
      </c>
      <c r="I818">
        <v>576666</v>
      </c>
      <c r="J818">
        <v>10</v>
      </c>
      <c r="K818">
        <v>166</v>
      </c>
      <c r="L818">
        <v>3895</v>
      </c>
      <c r="M818">
        <v>646890</v>
      </c>
      <c r="N818">
        <v>7</v>
      </c>
      <c r="O818">
        <v>200</v>
      </c>
      <c r="P818">
        <v>3833</v>
      </c>
      <c r="Q818">
        <v>767800</v>
      </c>
      <c r="R818">
        <v>5</v>
      </c>
      <c r="S818">
        <v>236</v>
      </c>
      <c r="T818">
        <v>3920</v>
      </c>
      <c r="U818">
        <v>925120</v>
      </c>
      <c r="V818">
        <v>12</v>
      </c>
      <c r="W818">
        <v>263</v>
      </c>
      <c r="X818">
        <v>3920</v>
      </c>
      <c r="Y818">
        <v>1030960</v>
      </c>
      <c r="Z818">
        <v>1</v>
      </c>
      <c r="AA818">
        <v>299</v>
      </c>
      <c r="AB818">
        <v>3800</v>
      </c>
      <c r="AC818">
        <v>1136200</v>
      </c>
      <c r="AH818">
        <v>1</v>
      </c>
      <c r="AI818">
        <v>369</v>
      </c>
      <c r="AJ818">
        <v>3900</v>
      </c>
      <c r="AK818">
        <v>1439100</v>
      </c>
      <c r="AP818">
        <v>4</v>
      </c>
      <c r="AQ818">
        <v>487</v>
      </c>
      <c r="AR818">
        <v>3942</v>
      </c>
      <c r="AS818">
        <v>1933845</v>
      </c>
      <c r="AT818" s="1"/>
      <c r="AU818">
        <v>8</v>
      </c>
    </row>
    <row r="819" spans="1:47" x14ac:dyDescent="0.2">
      <c r="A819" s="12">
        <v>42500</v>
      </c>
      <c r="B819">
        <v>11</v>
      </c>
      <c r="C819">
        <v>106</v>
      </c>
      <c r="D819">
        <v>4288</v>
      </c>
      <c r="E819">
        <v>456675</v>
      </c>
      <c r="F819">
        <v>44</v>
      </c>
      <c r="G819">
        <v>138</v>
      </c>
      <c r="H819">
        <v>4160</v>
      </c>
      <c r="I819">
        <v>573970</v>
      </c>
      <c r="J819">
        <v>36</v>
      </c>
      <c r="K819">
        <v>164</v>
      </c>
      <c r="L819">
        <v>4008</v>
      </c>
      <c r="M819">
        <v>658750</v>
      </c>
      <c r="N819">
        <v>48</v>
      </c>
      <c r="O819">
        <v>199</v>
      </c>
      <c r="P819">
        <v>3900</v>
      </c>
      <c r="Q819">
        <v>775879</v>
      </c>
      <c r="R819">
        <v>13</v>
      </c>
      <c r="S819">
        <v>230</v>
      </c>
      <c r="T819">
        <v>3950</v>
      </c>
      <c r="U819">
        <v>908500</v>
      </c>
      <c r="V819">
        <v>3</v>
      </c>
      <c r="W819">
        <v>258</v>
      </c>
      <c r="X819">
        <v>4000</v>
      </c>
      <c r="Y819">
        <v>1032000</v>
      </c>
      <c r="AD819">
        <v>1</v>
      </c>
      <c r="AE819">
        <v>349</v>
      </c>
      <c r="AF819">
        <v>3900</v>
      </c>
      <c r="AG819">
        <v>1361100</v>
      </c>
      <c r="AP819">
        <v>1</v>
      </c>
      <c r="AQ819">
        <v>503</v>
      </c>
      <c r="AR819">
        <v>4530</v>
      </c>
      <c r="AS819">
        <v>2278590</v>
      </c>
      <c r="AT819" s="1"/>
      <c r="AU819">
        <v>114</v>
      </c>
    </row>
    <row r="820" spans="1:47" x14ac:dyDescent="0.2">
      <c r="A820" s="12">
        <v>42507</v>
      </c>
      <c r="B820">
        <v>48</v>
      </c>
      <c r="C820">
        <v>114</v>
      </c>
      <c r="D820">
        <v>4550</v>
      </c>
      <c r="E820">
        <v>518307</v>
      </c>
      <c r="F820">
        <v>64</v>
      </c>
      <c r="G820">
        <v>140</v>
      </c>
      <c r="H820">
        <v>4294</v>
      </c>
      <c r="I820">
        <v>600053</v>
      </c>
      <c r="J820">
        <v>17</v>
      </c>
      <c r="K820">
        <v>159</v>
      </c>
      <c r="L820">
        <v>4040</v>
      </c>
      <c r="M820">
        <v>643110</v>
      </c>
      <c r="N820">
        <v>21</v>
      </c>
      <c r="O820">
        <v>200</v>
      </c>
      <c r="P820">
        <v>3857</v>
      </c>
      <c r="Q820">
        <v>770289</v>
      </c>
      <c r="R820">
        <v>2</v>
      </c>
      <c r="S820">
        <v>232</v>
      </c>
      <c r="T820">
        <v>3950</v>
      </c>
      <c r="U820">
        <v>916850</v>
      </c>
      <c r="V820">
        <v>34</v>
      </c>
      <c r="W820">
        <v>260</v>
      </c>
      <c r="X820">
        <v>3933</v>
      </c>
      <c r="Y820">
        <v>1023617</v>
      </c>
      <c r="Z820">
        <v>2</v>
      </c>
      <c r="AA820">
        <v>308</v>
      </c>
      <c r="AB820">
        <v>3800</v>
      </c>
      <c r="AC820">
        <v>1170400</v>
      </c>
      <c r="AD820">
        <v>3</v>
      </c>
      <c r="AE820">
        <v>334</v>
      </c>
      <c r="AF820">
        <v>3925</v>
      </c>
      <c r="AG820">
        <v>1310725</v>
      </c>
      <c r="AH820">
        <v>2</v>
      </c>
      <c r="AI820">
        <v>372</v>
      </c>
      <c r="AJ820">
        <v>3865</v>
      </c>
      <c r="AK820">
        <v>1437840</v>
      </c>
      <c r="AL820">
        <v>3</v>
      </c>
      <c r="AM820">
        <v>441</v>
      </c>
      <c r="AN820">
        <v>4047</v>
      </c>
      <c r="AO820">
        <v>1790590</v>
      </c>
      <c r="AP820">
        <v>6</v>
      </c>
      <c r="AQ820">
        <v>536</v>
      </c>
      <c r="AR820">
        <v>4298</v>
      </c>
      <c r="AS820">
        <v>2318242</v>
      </c>
      <c r="AT820" s="1"/>
      <c r="AU820">
        <v>77</v>
      </c>
    </row>
    <row r="821" spans="1:47" x14ac:dyDescent="0.2">
      <c r="A821" s="12">
        <v>42514</v>
      </c>
      <c r="B821">
        <v>50</v>
      </c>
      <c r="C821">
        <v>118</v>
      </c>
      <c r="D821">
        <v>4607</v>
      </c>
      <c r="E821">
        <v>544111</v>
      </c>
      <c r="F821">
        <v>49</v>
      </c>
      <c r="G821">
        <v>143</v>
      </c>
      <c r="H821">
        <v>4388</v>
      </c>
      <c r="I821">
        <v>625908</v>
      </c>
      <c r="J821">
        <v>17</v>
      </c>
      <c r="K821">
        <v>171</v>
      </c>
      <c r="L821">
        <v>3858</v>
      </c>
      <c r="M821">
        <v>659440</v>
      </c>
      <c r="N821">
        <v>7</v>
      </c>
      <c r="O821">
        <v>195</v>
      </c>
      <c r="P821">
        <v>3870</v>
      </c>
      <c r="Q821">
        <v>752880</v>
      </c>
      <c r="R821">
        <v>17</v>
      </c>
      <c r="S821" s="61">
        <v>235</v>
      </c>
      <c r="T821">
        <v>3870</v>
      </c>
      <c r="U821">
        <v>907910</v>
      </c>
      <c r="V821">
        <v>2</v>
      </c>
      <c r="W821">
        <v>254</v>
      </c>
      <c r="X821">
        <v>4025</v>
      </c>
      <c r="Y821">
        <v>1022350</v>
      </c>
      <c r="Z821">
        <v>2</v>
      </c>
      <c r="AA821">
        <v>301</v>
      </c>
      <c r="AB821">
        <v>4150</v>
      </c>
      <c r="AC821">
        <v>1249150</v>
      </c>
      <c r="AD821">
        <v>10</v>
      </c>
      <c r="AE821">
        <v>331</v>
      </c>
      <c r="AF821">
        <v>4050</v>
      </c>
      <c r="AG821">
        <v>1340550</v>
      </c>
      <c r="AP821">
        <v>9</v>
      </c>
      <c r="AQ821">
        <v>548</v>
      </c>
      <c r="AR821">
        <v>4207</v>
      </c>
      <c r="AS821">
        <v>2307202</v>
      </c>
      <c r="AT821" s="1"/>
      <c r="AU821">
        <v>69</v>
      </c>
    </row>
    <row r="822" spans="1:47" x14ac:dyDescent="0.2">
      <c r="A822" s="38">
        <v>42521</v>
      </c>
      <c r="B822" s="1">
        <v>37</v>
      </c>
      <c r="C822" s="1">
        <v>113</v>
      </c>
      <c r="D822" s="1">
        <v>4914</v>
      </c>
      <c r="E822" s="4">
        <v>555443</v>
      </c>
      <c r="F822" s="4">
        <v>52</v>
      </c>
      <c r="G822" s="4">
        <v>137</v>
      </c>
      <c r="H822" s="4">
        <v>4858</v>
      </c>
      <c r="I822" s="4">
        <v>663967</v>
      </c>
      <c r="J822" s="4">
        <v>43</v>
      </c>
      <c r="K822" s="4">
        <v>162</v>
      </c>
      <c r="L822" s="4">
        <v>4607</v>
      </c>
      <c r="M822" s="4">
        <v>747307</v>
      </c>
      <c r="N822" s="4">
        <v>64</v>
      </c>
      <c r="O822" s="4">
        <v>194</v>
      </c>
      <c r="P822" s="4">
        <v>4169</v>
      </c>
      <c r="Q822" s="4">
        <v>805850</v>
      </c>
      <c r="R822" s="4">
        <v>34</v>
      </c>
      <c r="S822" s="4">
        <v>239</v>
      </c>
      <c r="T822" s="4">
        <v>4355</v>
      </c>
      <c r="U822" s="4">
        <v>1039850</v>
      </c>
      <c r="V822" s="4">
        <v>8</v>
      </c>
      <c r="W822" s="4">
        <v>260</v>
      </c>
      <c r="X822" s="4">
        <v>3900</v>
      </c>
      <c r="Y822" s="4">
        <v>1012940</v>
      </c>
      <c r="Z822" s="4">
        <v>4</v>
      </c>
      <c r="AA822" s="4">
        <v>312</v>
      </c>
      <c r="AB822" s="4">
        <v>3850</v>
      </c>
      <c r="AC822" s="4">
        <v>1201350</v>
      </c>
      <c r="AD822" s="4">
        <v>1</v>
      </c>
      <c r="AE822" s="4">
        <v>354</v>
      </c>
      <c r="AF822" s="4">
        <v>3900</v>
      </c>
      <c r="AG822" s="4">
        <v>1380600</v>
      </c>
      <c r="AH822" s="4">
        <v>3</v>
      </c>
      <c r="AI822" s="4">
        <v>378</v>
      </c>
      <c r="AJ822" s="4">
        <v>3960</v>
      </c>
      <c r="AK822" s="4">
        <v>1494353</v>
      </c>
      <c r="AL822" s="4">
        <v>6</v>
      </c>
      <c r="AM822" s="4">
        <v>460</v>
      </c>
      <c r="AN822" s="4">
        <v>4233</v>
      </c>
      <c r="AO822" s="4">
        <v>1953333</v>
      </c>
      <c r="AP822" s="4">
        <v>10</v>
      </c>
      <c r="AQ822" s="4">
        <v>512</v>
      </c>
      <c r="AR822" s="4">
        <v>4376</v>
      </c>
      <c r="AS822" s="4">
        <v>2243061</v>
      </c>
      <c r="AT822" s="1">
        <v>6</v>
      </c>
      <c r="AU822" s="4">
        <v>112</v>
      </c>
    </row>
    <row r="823" spans="1:47" x14ac:dyDescent="0.2">
      <c r="A823" s="112">
        <v>42492</v>
      </c>
      <c r="B823" s="65">
        <v>6</v>
      </c>
      <c r="C823" s="65">
        <v>121</v>
      </c>
      <c r="D823" s="65">
        <v>4110</v>
      </c>
      <c r="E823" s="65">
        <v>508632</v>
      </c>
      <c r="F823" s="65">
        <v>2</v>
      </c>
      <c r="G823" s="65">
        <v>144</v>
      </c>
      <c r="H823" s="65">
        <v>3950</v>
      </c>
      <c r="I823" s="65">
        <v>568800</v>
      </c>
      <c r="J823" s="65">
        <v>36</v>
      </c>
      <c r="K823" s="65">
        <v>157</v>
      </c>
      <c r="L823" s="65">
        <v>3779</v>
      </c>
      <c r="M823" s="65">
        <v>607079</v>
      </c>
      <c r="N823" s="65">
        <v>16</v>
      </c>
      <c r="O823" s="65">
        <v>198</v>
      </c>
      <c r="P823" s="65">
        <v>3325</v>
      </c>
      <c r="Q823" s="65">
        <v>733906</v>
      </c>
      <c r="R823" s="65">
        <v>6</v>
      </c>
      <c r="S823" s="65">
        <v>234</v>
      </c>
      <c r="T823" s="65">
        <v>3660</v>
      </c>
      <c r="U823" s="65">
        <v>839560</v>
      </c>
      <c r="V823" s="65">
        <v>13</v>
      </c>
      <c r="W823" s="65">
        <v>275</v>
      </c>
      <c r="X823" s="65">
        <v>3500</v>
      </c>
      <c r="Y823" s="65">
        <v>1029635</v>
      </c>
      <c r="Z823" s="65">
        <v>1</v>
      </c>
      <c r="AA823" s="65">
        <v>280</v>
      </c>
      <c r="AB823" s="65">
        <v>3650</v>
      </c>
      <c r="AC823" s="65">
        <v>1022000</v>
      </c>
      <c r="AD823" s="65">
        <v>1</v>
      </c>
      <c r="AE823" s="65">
        <v>325</v>
      </c>
      <c r="AF823" s="65">
        <v>3580</v>
      </c>
      <c r="AG823" s="65">
        <v>1163500</v>
      </c>
      <c r="AH823" s="65">
        <v>2</v>
      </c>
      <c r="AI823" s="65">
        <v>376</v>
      </c>
      <c r="AJ823" s="65">
        <v>3775</v>
      </c>
      <c r="AK823" s="65">
        <v>1421325</v>
      </c>
      <c r="AL823" s="1"/>
      <c r="AM823" s="1"/>
      <c r="AN823" s="1"/>
      <c r="AO823" s="1"/>
      <c r="AP823" s="65">
        <v>10</v>
      </c>
      <c r="AQ823" s="65">
        <v>531</v>
      </c>
      <c r="AR823" s="65">
        <v>3979</v>
      </c>
      <c r="AS823" s="65">
        <v>2111199</v>
      </c>
      <c r="AT823" s="1"/>
      <c r="AU823" s="4">
        <v>1</v>
      </c>
    </row>
    <row r="824" spans="1:47" x14ac:dyDescent="0.2">
      <c r="A824" s="112">
        <v>42499</v>
      </c>
      <c r="B824" s="65">
        <v>41</v>
      </c>
      <c r="C824" s="65">
        <v>113</v>
      </c>
      <c r="D824" s="65">
        <v>3879</v>
      </c>
      <c r="E824" s="65">
        <v>472034</v>
      </c>
      <c r="F824" s="65">
        <v>12</v>
      </c>
      <c r="G824" s="65">
        <v>147</v>
      </c>
      <c r="H824" s="65">
        <v>4060</v>
      </c>
      <c r="I824" s="65">
        <v>603577</v>
      </c>
      <c r="J824" s="65">
        <v>10</v>
      </c>
      <c r="K824" s="65">
        <v>165</v>
      </c>
      <c r="L824" s="65">
        <v>3875</v>
      </c>
      <c r="M824" s="65">
        <v>637770</v>
      </c>
      <c r="N824" s="65">
        <v>7</v>
      </c>
      <c r="O824" s="65">
        <v>185</v>
      </c>
      <c r="P824" s="65">
        <v>3635</v>
      </c>
      <c r="Q824" s="65">
        <v>687737</v>
      </c>
      <c r="R824" s="65">
        <v>2</v>
      </c>
      <c r="S824" s="65">
        <v>230</v>
      </c>
      <c r="T824" s="65">
        <v>3850</v>
      </c>
      <c r="U824" s="65">
        <v>885500</v>
      </c>
      <c r="V824" s="65"/>
      <c r="W824" s="65"/>
      <c r="X824" s="65"/>
      <c r="Y824" s="65"/>
      <c r="Z824" s="65">
        <v>6</v>
      </c>
      <c r="AA824" s="65">
        <v>317</v>
      </c>
      <c r="AB824" s="65">
        <v>3950</v>
      </c>
      <c r="AC824" s="65">
        <v>1251492</v>
      </c>
      <c r="AD824" s="65">
        <v>9</v>
      </c>
      <c r="AE824" s="65">
        <v>348</v>
      </c>
      <c r="AF824" s="65">
        <v>3940</v>
      </c>
      <c r="AG824" s="65">
        <v>1369369</v>
      </c>
      <c r="AH824" s="65"/>
      <c r="AI824" s="65"/>
      <c r="AJ824" s="65"/>
      <c r="AK824" s="65"/>
      <c r="AL824" s="65"/>
      <c r="AM824" s="65"/>
      <c r="AN824" s="65"/>
      <c r="AO824" s="65"/>
      <c r="AP824" s="65">
        <v>5</v>
      </c>
      <c r="AQ824" s="65">
        <v>618</v>
      </c>
      <c r="AR824" s="65">
        <v>4174</v>
      </c>
      <c r="AS824" s="65">
        <v>2585162</v>
      </c>
      <c r="AT824" s="1"/>
      <c r="AU824" s="54">
        <v>10</v>
      </c>
    </row>
    <row r="825" spans="1:47" x14ac:dyDescent="0.2">
      <c r="A825" s="112">
        <v>42506</v>
      </c>
      <c r="B825" s="65">
        <v>38</v>
      </c>
      <c r="C825" s="65">
        <v>118</v>
      </c>
      <c r="D825" s="65">
        <v>4189</v>
      </c>
      <c r="E825" s="65">
        <v>505997</v>
      </c>
      <c r="F825" s="65">
        <v>24</v>
      </c>
      <c r="G825" s="65">
        <v>142</v>
      </c>
      <c r="H825" s="65">
        <v>4240</v>
      </c>
      <c r="I825" s="65">
        <v>605153</v>
      </c>
      <c r="J825" s="65">
        <v>35</v>
      </c>
      <c r="K825" s="65">
        <v>159</v>
      </c>
      <c r="L825" s="65">
        <v>3914</v>
      </c>
      <c r="M825" s="65">
        <v>620547</v>
      </c>
      <c r="N825" s="65">
        <v>39</v>
      </c>
      <c r="O825" s="65">
        <v>207</v>
      </c>
      <c r="P825" s="65">
        <v>3804</v>
      </c>
      <c r="Q825" s="65">
        <v>827848</v>
      </c>
      <c r="R825" s="65">
        <v>23</v>
      </c>
      <c r="S825" s="65">
        <v>222</v>
      </c>
      <c r="T825" s="65">
        <v>4430</v>
      </c>
      <c r="U825" s="65">
        <v>928101</v>
      </c>
      <c r="V825" s="65">
        <v>4</v>
      </c>
      <c r="W825" s="65">
        <v>270</v>
      </c>
      <c r="X825" s="65">
        <v>3720</v>
      </c>
      <c r="Y825" s="65">
        <v>964920</v>
      </c>
      <c r="Z825" s="65">
        <v>3</v>
      </c>
      <c r="AA825" s="65">
        <v>299</v>
      </c>
      <c r="AB825" s="65">
        <v>4020</v>
      </c>
      <c r="AC825" s="65">
        <v>1200493</v>
      </c>
      <c r="AD825" s="65">
        <v>2</v>
      </c>
      <c r="AE825" s="65">
        <v>351</v>
      </c>
      <c r="AF825" s="65">
        <v>4125</v>
      </c>
      <c r="AG825" s="65">
        <v>1447425</v>
      </c>
      <c r="AH825" s="65">
        <v>1</v>
      </c>
      <c r="AI825" s="65">
        <v>398</v>
      </c>
      <c r="AJ825" s="65">
        <v>4040</v>
      </c>
      <c r="AK825" s="65">
        <v>1607920</v>
      </c>
      <c r="AL825" s="65"/>
      <c r="AM825" s="65"/>
      <c r="AN825" s="65"/>
      <c r="AO825" s="65"/>
      <c r="AP825" s="65">
        <v>16</v>
      </c>
      <c r="AQ825" s="65">
        <v>540</v>
      </c>
      <c r="AR825" s="65">
        <v>4171</v>
      </c>
      <c r="AS825" s="65">
        <v>2254397</v>
      </c>
      <c r="AT825" s="1"/>
      <c r="AU825" s="54">
        <v>3</v>
      </c>
    </row>
    <row r="826" spans="1:47" x14ac:dyDescent="0.2">
      <c r="A826" s="112">
        <v>42513</v>
      </c>
      <c r="B826" s="65">
        <v>32</v>
      </c>
      <c r="C826" s="65">
        <v>116</v>
      </c>
      <c r="D826" s="65">
        <v>4431</v>
      </c>
      <c r="E826" s="65">
        <v>510485</v>
      </c>
      <c r="F826" s="65">
        <v>42</v>
      </c>
      <c r="G826" s="65">
        <v>135</v>
      </c>
      <c r="H826" s="65">
        <v>4504</v>
      </c>
      <c r="I826" s="65">
        <v>607159</v>
      </c>
      <c r="J826" s="65">
        <v>43</v>
      </c>
      <c r="K826" s="65">
        <v>173</v>
      </c>
      <c r="L826" s="65">
        <v>4208</v>
      </c>
      <c r="M826" s="65">
        <v>766562</v>
      </c>
      <c r="N826" s="65">
        <v>30</v>
      </c>
      <c r="O826" s="65">
        <v>201</v>
      </c>
      <c r="P826" s="65">
        <v>4192</v>
      </c>
      <c r="Q826" s="65">
        <v>887491</v>
      </c>
      <c r="R826" s="65">
        <v>1</v>
      </c>
      <c r="S826" s="65">
        <v>228</v>
      </c>
      <c r="T826" s="65">
        <v>4320</v>
      </c>
      <c r="U826" s="65">
        <v>984950</v>
      </c>
      <c r="V826" s="65">
        <v>11</v>
      </c>
      <c r="W826" s="65">
        <v>270</v>
      </c>
      <c r="X826" s="65">
        <v>4300</v>
      </c>
      <c r="Y826" s="65">
        <v>1159436</v>
      </c>
      <c r="Z826" s="65">
        <v>9</v>
      </c>
      <c r="AA826" s="65">
        <v>306</v>
      </c>
      <c r="AB826" s="65">
        <v>3960</v>
      </c>
      <c r="AC826" s="65">
        <v>1208271</v>
      </c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>
        <v>4</v>
      </c>
      <c r="AQ826" s="65">
        <v>557</v>
      </c>
      <c r="AR826" s="65">
        <v>4255</v>
      </c>
      <c r="AS826" s="65">
        <v>2385805</v>
      </c>
      <c r="AT826" s="1"/>
      <c r="AU826" s="54">
        <v>4</v>
      </c>
    </row>
    <row r="827" spans="1:47" x14ac:dyDescent="0.2">
      <c r="A827" s="38">
        <v>42520</v>
      </c>
      <c r="B827" s="100">
        <v>14</v>
      </c>
      <c r="C827" s="100">
        <v>110</v>
      </c>
      <c r="D827" s="100">
        <v>4667</v>
      </c>
      <c r="E827" s="54">
        <v>518116</v>
      </c>
      <c r="F827" s="54">
        <v>37</v>
      </c>
      <c r="G827" s="54">
        <v>146</v>
      </c>
      <c r="H827" s="54">
        <v>4300</v>
      </c>
      <c r="I827" s="54">
        <v>608938</v>
      </c>
      <c r="J827" s="54">
        <v>1</v>
      </c>
      <c r="K827" s="54">
        <v>153</v>
      </c>
      <c r="L827" s="54">
        <v>4400</v>
      </c>
      <c r="M827" s="54">
        <v>673200</v>
      </c>
      <c r="N827" s="54">
        <v>41</v>
      </c>
      <c r="O827" s="54">
        <v>188</v>
      </c>
      <c r="P827" s="54">
        <v>4066</v>
      </c>
      <c r="Q827" s="54">
        <v>769732</v>
      </c>
      <c r="R827" s="54">
        <v>12</v>
      </c>
      <c r="S827" s="54">
        <v>238</v>
      </c>
      <c r="T827" s="54">
        <v>4040</v>
      </c>
      <c r="U827" s="54">
        <v>934000</v>
      </c>
      <c r="V827" s="54">
        <v>2</v>
      </c>
      <c r="W827" s="54">
        <v>263</v>
      </c>
      <c r="X827" s="54">
        <v>4280</v>
      </c>
      <c r="Y827" s="54">
        <v>1125760</v>
      </c>
      <c r="Z827" s="54">
        <v>1</v>
      </c>
      <c r="AA827" s="54">
        <v>311</v>
      </c>
      <c r="AB827" s="54">
        <v>4000</v>
      </c>
      <c r="AC827" s="54">
        <v>1244000</v>
      </c>
      <c r="AD827" s="54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00">
        <v>3</v>
      </c>
      <c r="AQ827" s="100">
        <v>483</v>
      </c>
      <c r="AR827" s="100">
        <v>4540</v>
      </c>
      <c r="AS827" s="54">
        <v>2184113</v>
      </c>
      <c r="AT827" s="4">
        <v>1</v>
      </c>
      <c r="AU827" s="54">
        <v>2</v>
      </c>
    </row>
    <row r="828" spans="1:47" x14ac:dyDescent="0.2">
      <c r="A828" s="112">
        <v>42527</v>
      </c>
      <c r="B828" s="65">
        <v>46</v>
      </c>
      <c r="C828" s="65">
        <v>105</v>
      </c>
      <c r="D828" s="65">
        <v>4892</v>
      </c>
      <c r="E828" s="65">
        <v>520242</v>
      </c>
      <c r="F828" s="65">
        <v>34</v>
      </c>
      <c r="G828" s="65">
        <v>139</v>
      </c>
      <c r="H828" s="65">
        <v>4734</v>
      </c>
      <c r="I828" s="65">
        <v>660304</v>
      </c>
      <c r="J828" s="65">
        <v>41</v>
      </c>
      <c r="K828" s="65">
        <v>162</v>
      </c>
      <c r="L828" s="65">
        <v>4488</v>
      </c>
      <c r="M828" s="65">
        <v>708206</v>
      </c>
      <c r="N828" s="65">
        <v>71</v>
      </c>
      <c r="O828" s="65">
        <v>192</v>
      </c>
      <c r="P828" s="65">
        <v>4442</v>
      </c>
      <c r="Q828" s="65">
        <v>865748</v>
      </c>
      <c r="R828" s="65">
        <v>4</v>
      </c>
      <c r="S828" s="65">
        <v>225</v>
      </c>
      <c r="T828" s="65">
        <v>3575</v>
      </c>
      <c r="U828" s="65">
        <v>884862</v>
      </c>
      <c r="V828" s="65">
        <v>10</v>
      </c>
      <c r="W828" s="65">
        <v>258</v>
      </c>
      <c r="X828" s="65">
        <v>3963</v>
      </c>
      <c r="Y828" s="65">
        <v>1040130</v>
      </c>
      <c r="Z828" s="65">
        <v>1</v>
      </c>
      <c r="AA828" s="65">
        <v>311</v>
      </c>
      <c r="AB828" s="65">
        <v>4400</v>
      </c>
      <c r="AC828" s="65">
        <v>1368400</v>
      </c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>
        <v>8</v>
      </c>
      <c r="AQ828" s="65">
        <v>504</v>
      </c>
      <c r="AR828" s="65">
        <v>4450</v>
      </c>
      <c r="AS828" s="65">
        <v>2245851</v>
      </c>
      <c r="AT828" s="65"/>
      <c r="AU828" s="54">
        <v>2</v>
      </c>
    </row>
    <row r="829" spans="1:47" x14ac:dyDescent="0.2">
      <c r="A829" s="112">
        <v>42534</v>
      </c>
      <c r="B829" s="65">
        <v>35</v>
      </c>
      <c r="C829" s="65">
        <v>102</v>
      </c>
      <c r="D829" s="65">
        <v>4481</v>
      </c>
      <c r="E829" s="65">
        <v>452117</v>
      </c>
      <c r="F829" s="65">
        <v>29</v>
      </c>
      <c r="G829" s="65">
        <v>142</v>
      </c>
      <c r="H829" s="65">
        <v>4542</v>
      </c>
      <c r="I829" s="65">
        <v>660918</v>
      </c>
      <c r="J829" s="65">
        <v>73</v>
      </c>
      <c r="K829" s="65">
        <v>167</v>
      </c>
      <c r="L829" s="65">
        <v>4402</v>
      </c>
      <c r="M829" s="65">
        <v>736355</v>
      </c>
      <c r="N829" s="65">
        <v>81</v>
      </c>
      <c r="O829" s="65">
        <v>196</v>
      </c>
      <c r="P829" s="65">
        <v>4275</v>
      </c>
      <c r="Q829" s="65">
        <v>858097</v>
      </c>
      <c r="R829" s="65">
        <v>19</v>
      </c>
      <c r="S829" s="65">
        <v>238</v>
      </c>
      <c r="T829" s="65">
        <v>4272</v>
      </c>
      <c r="U829" s="65">
        <v>1035113</v>
      </c>
      <c r="V829" s="65">
        <v>10</v>
      </c>
      <c r="W829" s="65">
        <v>272</v>
      </c>
      <c r="X829" s="65">
        <v>4327</v>
      </c>
      <c r="Y829" s="65">
        <v>1166140</v>
      </c>
      <c r="Z829" s="65">
        <v>6</v>
      </c>
      <c r="AA829" s="65">
        <v>304</v>
      </c>
      <c r="AB829" s="65">
        <v>4387</v>
      </c>
      <c r="AC829" s="65">
        <v>1320043</v>
      </c>
      <c r="AD829" s="65">
        <v>2</v>
      </c>
      <c r="AE829" s="65">
        <v>334</v>
      </c>
      <c r="AF829" s="65">
        <v>4375</v>
      </c>
      <c r="AG829" s="65">
        <v>1463500</v>
      </c>
      <c r="AH829" s="65">
        <v>20</v>
      </c>
      <c r="AI829" s="65">
        <v>381</v>
      </c>
      <c r="AJ829" s="65">
        <v>4358</v>
      </c>
      <c r="AK829" s="65">
        <v>1680739</v>
      </c>
      <c r="AL829" s="65"/>
      <c r="AM829" s="65"/>
      <c r="AN829" s="65"/>
      <c r="AO829" s="65"/>
      <c r="AP829" s="65">
        <v>10</v>
      </c>
      <c r="AQ829" s="65">
        <v>522</v>
      </c>
      <c r="AR829" s="65">
        <v>4556</v>
      </c>
      <c r="AS829" s="65">
        <v>2367880</v>
      </c>
      <c r="AT829" s="65"/>
      <c r="AU829" s="54">
        <v>2</v>
      </c>
    </row>
    <row r="830" spans="1:47" x14ac:dyDescent="0.2">
      <c r="A830" s="112">
        <v>42541</v>
      </c>
      <c r="B830" s="65">
        <v>51</v>
      </c>
      <c r="C830" s="65">
        <v>114</v>
      </c>
      <c r="D830" s="65">
        <v>4437</v>
      </c>
      <c r="E830" s="65">
        <v>514260</v>
      </c>
      <c r="F830" s="65">
        <v>52</v>
      </c>
      <c r="G830" s="65">
        <v>141</v>
      </c>
      <c r="H830" s="65">
        <v>4451</v>
      </c>
      <c r="I830" s="65">
        <v>608679</v>
      </c>
      <c r="J830" s="65">
        <v>48</v>
      </c>
      <c r="K830" s="65">
        <v>163</v>
      </c>
      <c r="L830" s="65">
        <v>4379</v>
      </c>
      <c r="M830" s="65">
        <v>712635</v>
      </c>
      <c r="N830" s="65">
        <v>122</v>
      </c>
      <c r="O830" s="65">
        <v>196</v>
      </c>
      <c r="P830" s="65">
        <v>4391</v>
      </c>
      <c r="Q830" s="65">
        <v>867583</v>
      </c>
      <c r="R830" s="65">
        <v>15</v>
      </c>
      <c r="S830" s="65">
        <v>230</v>
      </c>
      <c r="T830" s="65">
        <v>4209</v>
      </c>
      <c r="U830" s="65">
        <v>980527</v>
      </c>
      <c r="V830" s="65">
        <v>1</v>
      </c>
      <c r="W830" s="65">
        <v>259</v>
      </c>
      <c r="X830" s="65">
        <v>4350</v>
      </c>
      <c r="Y830" s="65">
        <v>1126650</v>
      </c>
      <c r="Z830" s="65">
        <v>7</v>
      </c>
      <c r="AA830" s="65">
        <v>299</v>
      </c>
      <c r="AB830" s="65">
        <v>4293</v>
      </c>
      <c r="AC830" s="65">
        <v>1303263</v>
      </c>
      <c r="AD830" s="65">
        <v>1</v>
      </c>
      <c r="AE830" s="65">
        <v>357</v>
      </c>
      <c r="AF830" s="65">
        <v>4300</v>
      </c>
      <c r="AG830" s="65">
        <v>1535100</v>
      </c>
      <c r="AH830" s="65">
        <v>1</v>
      </c>
      <c r="AI830" s="65">
        <v>392</v>
      </c>
      <c r="AJ830" s="65">
        <v>3500</v>
      </c>
      <c r="AK830" s="65">
        <v>1372000</v>
      </c>
      <c r="AL830" s="65"/>
      <c r="AM830" s="65"/>
      <c r="AN830" s="65"/>
      <c r="AO830" s="65"/>
      <c r="AP830" s="65">
        <v>13</v>
      </c>
      <c r="AQ830" s="65">
        <v>516</v>
      </c>
      <c r="AR830" s="65">
        <v>4322</v>
      </c>
      <c r="AS830" s="65">
        <v>2226548</v>
      </c>
      <c r="AT830" s="65"/>
      <c r="AU830" s="54">
        <v>5</v>
      </c>
    </row>
    <row r="831" spans="1:47" x14ac:dyDescent="0.2">
      <c r="A831" s="112">
        <v>42548</v>
      </c>
      <c r="B831" s="65">
        <v>52</v>
      </c>
      <c r="C831" s="65">
        <v>104</v>
      </c>
      <c r="D831" s="65">
        <v>4252</v>
      </c>
      <c r="E831" s="65">
        <v>464989</v>
      </c>
      <c r="F831" s="65">
        <v>18</v>
      </c>
      <c r="G831" s="65">
        <v>136</v>
      </c>
      <c r="H831" s="65">
        <v>4123</v>
      </c>
      <c r="I831" s="65">
        <v>572462</v>
      </c>
      <c r="J831" s="65">
        <v>51</v>
      </c>
      <c r="K831" s="65">
        <v>163</v>
      </c>
      <c r="L831" s="65">
        <v>4438</v>
      </c>
      <c r="M831" s="65">
        <v>721781</v>
      </c>
      <c r="N831" s="65">
        <v>74</v>
      </c>
      <c r="O831" s="65">
        <v>196</v>
      </c>
      <c r="P831" s="65">
        <v>4504</v>
      </c>
      <c r="Q831" s="65">
        <v>874309</v>
      </c>
      <c r="R831" s="65">
        <v>82</v>
      </c>
      <c r="S831" s="65">
        <v>226</v>
      </c>
      <c r="T831" s="65">
        <v>4249</v>
      </c>
      <c r="U831" s="65">
        <v>986446</v>
      </c>
      <c r="V831" s="65">
        <v>25</v>
      </c>
      <c r="W831" s="65">
        <v>259</v>
      </c>
      <c r="X831" s="65">
        <v>4408</v>
      </c>
      <c r="Y831" s="65">
        <v>1157388</v>
      </c>
      <c r="Z831" s="65">
        <v>7</v>
      </c>
      <c r="AA831" s="65">
        <v>308</v>
      </c>
      <c r="AB831" s="65">
        <v>4420</v>
      </c>
      <c r="AC831" s="65">
        <v>1361360</v>
      </c>
      <c r="AD831" s="65"/>
      <c r="AE831" s="65"/>
      <c r="AF831" s="65"/>
      <c r="AG831" s="65"/>
      <c r="AH831" s="65">
        <v>2</v>
      </c>
      <c r="AI831" s="65">
        <v>382</v>
      </c>
      <c r="AJ831" s="65">
        <v>4180</v>
      </c>
      <c r="AK831" s="65">
        <v>1598730</v>
      </c>
      <c r="AL831" s="65"/>
      <c r="AM831" s="65"/>
      <c r="AN831" s="65"/>
      <c r="AO831" s="65"/>
      <c r="AP831" s="65">
        <v>5</v>
      </c>
      <c r="AQ831" s="65">
        <v>594</v>
      </c>
      <c r="AR831" s="65">
        <v>4352</v>
      </c>
      <c r="AS831" s="65">
        <v>2600972</v>
      </c>
      <c r="AT831" s="65"/>
      <c r="AU831" s="54">
        <v>2</v>
      </c>
    </row>
    <row r="832" spans="1:47" x14ac:dyDescent="0.2">
      <c r="A832" s="129">
        <v>42528</v>
      </c>
      <c r="B832" s="114">
        <v>44</v>
      </c>
      <c r="C832" s="114">
        <v>110</v>
      </c>
      <c r="D832" s="114">
        <v>4935</v>
      </c>
      <c r="E832" s="114">
        <v>544014</v>
      </c>
      <c r="F832" s="114">
        <v>114</v>
      </c>
      <c r="G832" s="114">
        <v>138</v>
      </c>
      <c r="H832" s="114">
        <v>4675</v>
      </c>
      <c r="I832" s="114">
        <v>643045</v>
      </c>
      <c r="J832" s="114">
        <v>111</v>
      </c>
      <c r="K832" s="114">
        <v>162</v>
      </c>
      <c r="L832" s="114">
        <v>4520</v>
      </c>
      <c r="M832" s="114">
        <v>731178</v>
      </c>
      <c r="N832" s="114">
        <v>48</v>
      </c>
      <c r="O832" s="114">
        <v>196</v>
      </c>
      <c r="P832" s="114">
        <v>4521</v>
      </c>
      <c r="Q832" s="114">
        <v>886040</v>
      </c>
      <c r="R832" s="114">
        <v>15</v>
      </c>
      <c r="S832" s="114">
        <v>237</v>
      </c>
      <c r="T832" s="114">
        <v>4104</v>
      </c>
      <c r="U832" s="114">
        <v>971389</v>
      </c>
      <c r="V832" s="114">
        <v>2</v>
      </c>
      <c r="W832" s="114">
        <v>270</v>
      </c>
      <c r="X832" s="114">
        <v>4230</v>
      </c>
      <c r="Y832" s="114">
        <v>1142100</v>
      </c>
      <c r="Z832" s="114"/>
      <c r="AA832" s="114"/>
      <c r="AB832" s="114"/>
      <c r="AC832" s="114"/>
      <c r="AD832" s="114">
        <v>2</v>
      </c>
      <c r="AE832" s="114">
        <v>338</v>
      </c>
      <c r="AF832" s="114">
        <v>3800</v>
      </c>
      <c r="AG832" s="114">
        <v>1285400</v>
      </c>
      <c r="AH832" s="114"/>
      <c r="AI832" s="114"/>
      <c r="AJ832" s="114"/>
      <c r="AK832" s="114"/>
      <c r="AL832" s="114">
        <v>5</v>
      </c>
      <c r="AM832" s="114">
        <v>459</v>
      </c>
      <c r="AN832" s="114">
        <v>3950</v>
      </c>
      <c r="AO832" s="114">
        <v>1826690</v>
      </c>
      <c r="AP832" s="114">
        <v>5</v>
      </c>
      <c r="AQ832" s="114">
        <v>536</v>
      </c>
      <c r="AR832" s="114">
        <v>4370</v>
      </c>
      <c r="AS832" s="114">
        <v>2349560</v>
      </c>
      <c r="AT832" s="100"/>
      <c r="AU832" s="114">
        <v>183</v>
      </c>
    </row>
    <row r="833" spans="1:47" x14ac:dyDescent="0.2">
      <c r="A833" s="129">
        <v>42535</v>
      </c>
      <c r="B833" s="114">
        <v>63</v>
      </c>
      <c r="C833" s="114">
        <v>117</v>
      </c>
      <c r="D833" s="114">
        <v>4925</v>
      </c>
      <c r="E833" s="114">
        <v>576525</v>
      </c>
      <c r="F833" s="114">
        <v>26</v>
      </c>
      <c r="G833" s="114">
        <v>140</v>
      </c>
      <c r="H833" s="114">
        <v>4617</v>
      </c>
      <c r="I833" s="114">
        <v>648975</v>
      </c>
      <c r="J833" s="114">
        <v>102</v>
      </c>
      <c r="K833" s="114">
        <v>164</v>
      </c>
      <c r="L833" s="114">
        <v>4495</v>
      </c>
      <c r="M833" s="114">
        <v>734481</v>
      </c>
      <c r="N833" s="114">
        <v>43</v>
      </c>
      <c r="O833" s="114">
        <v>197</v>
      </c>
      <c r="P833" s="114">
        <v>4163</v>
      </c>
      <c r="Q833" s="114">
        <v>818784</v>
      </c>
      <c r="R833" s="114">
        <v>6</v>
      </c>
      <c r="S833" s="114">
        <v>233</v>
      </c>
      <c r="T833" s="114">
        <v>4082</v>
      </c>
      <c r="U833" s="114">
        <v>951178</v>
      </c>
      <c r="V833" s="114">
        <v>16</v>
      </c>
      <c r="W833" s="114">
        <v>264</v>
      </c>
      <c r="X833" s="114">
        <v>4200</v>
      </c>
      <c r="Y833" s="114">
        <v>1108975</v>
      </c>
      <c r="Z833" s="114">
        <v>2</v>
      </c>
      <c r="AA833" s="114">
        <v>316</v>
      </c>
      <c r="AB833" s="114">
        <v>3850</v>
      </c>
      <c r="AC833" s="114">
        <v>1219150</v>
      </c>
      <c r="AD833" s="114">
        <v>4</v>
      </c>
      <c r="AE833" s="114">
        <v>344</v>
      </c>
      <c r="AF833" s="114">
        <v>3800</v>
      </c>
      <c r="AG833" s="114">
        <v>1305950</v>
      </c>
      <c r="AH833" s="114"/>
      <c r="AI833" s="114"/>
      <c r="AJ833" s="114"/>
      <c r="AK833" s="114"/>
      <c r="AL833" s="114"/>
      <c r="AM833" s="114"/>
      <c r="AN833" s="114"/>
      <c r="AO833" s="114"/>
      <c r="AP833" s="114">
        <v>9</v>
      </c>
      <c r="AQ833" s="114">
        <v>560</v>
      </c>
      <c r="AR833" s="114">
        <v>4262</v>
      </c>
      <c r="AS833" s="114">
        <v>2403036</v>
      </c>
      <c r="AT833" s="100"/>
      <c r="AU833" s="114">
        <v>234</v>
      </c>
    </row>
    <row r="834" spans="1:47" x14ac:dyDescent="0.2">
      <c r="A834" s="129">
        <v>42542</v>
      </c>
      <c r="B834" s="114">
        <v>73</v>
      </c>
      <c r="C834" s="114">
        <v>110</v>
      </c>
      <c r="D834" s="114">
        <v>4698</v>
      </c>
      <c r="E834" s="114">
        <v>514377</v>
      </c>
      <c r="F834" s="114">
        <v>9</v>
      </c>
      <c r="G834" s="114">
        <v>142</v>
      </c>
      <c r="H834" s="114">
        <v>4500</v>
      </c>
      <c r="I834" s="114">
        <v>641262</v>
      </c>
      <c r="J834" s="114">
        <v>94</v>
      </c>
      <c r="K834" s="114">
        <v>165</v>
      </c>
      <c r="L834" s="114">
        <v>4330</v>
      </c>
      <c r="M834" s="114">
        <v>712533</v>
      </c>
      <c r="N834" s="114">
        <v>65</v>
      </c>
      <c r="O834" s="114">
        <v>198</v>
      </c>
      <c r="P834" s="114">
        <v>4253</v>
      </c>
      <c r="Q834" s="114">
        <v>839998</v>
      </c>
      <c r="R834" s="114">
        <v>5</v>
      </c>
      <c r="S834" s="114">
        <v>234</v>
      </c>
      <c r="T834" s="114">
        <v>4025</v>
      </c>
      <c r="U834" s="114">
        <v>943550</v>
      </c>
      <c r="V834" s="114">
        <v>1</v>
      </c>
      <c r="W834" s="114">
        <v>270</v>
      </c>
      <c r="X834" s="114">
        <v>3940</v>
      </c>
      <c r="Y834" s="114">
        <v>1063800</v>
      </c>
      <c r="Z834" s="114">
        <v>46</v>
      </c>
      <c r="AA834" s="114">
        <v>298</v>
      </c>
      <c r="AB834" s="114">
        <v>4040</v>
      </c>
      <c r="AC834" s="114">
        <v>1202560</v>
      </c>
      <c r="AD834" s="114">
        <v>1</v>
      </c>
      <c r="AE834" s="114">
        <v>320</v>
      </c>
      <c r="AF834" s="114">
        <v>4000</v>
      </c>
      <c r="AG834" s="114">
        <v>1280000</v>
      </c>
      <c r="AH834" s="114">
        <v>1</v>
      </c>
      <c r="AI834" s="114">
        <v>387</v>
      </c>
      <c r="AJ834" s="114">
        <v>4100</v>
      </c>
      <c r="AK834" s="114">
        <v>1586700</v>
      </c>
      <c r="AL834" s="114">
        <v>2</v>
      </c>
      <c r="AM834" s="114">
        <v>460</v>
      </c>
      <c r="AN834" s="114">
        <v>4475</v>
      </c>
      <c r="AO834" s="114">
        <v>2056600</v>
      </c>
      <c r="AP834" s="114">
        <v>10</v>
      </c>
      <c r="AQ834" s="114">
        <v>564</v>
      </c>
      <c r="AR834" s="114">
        <v>4373</v>
      </c>
      <c r="AS834" s="114">
        <v>2467174</v>
      </c>
      <c r="AT834" s="100"/>
      <c r="AU834" s="114">
        <v>173</v>
      </c>
    </row>
    <row r="835" spans="1:47" x14ac:dyDescent="0.2">
      <c r="A835" s="129">
        <v>42549</v>
      </c>
      <c r="B835" s="114">
        <v>26</v>
      </c>
      <c r="C835" s="114">
        <v>112</v>
      </c>
      <c r="D835" s="114">
        <v>4600</v>
      </c>
      <c r="E835" s="114">
        <v>514415</v>
      </c>
      <c r="F835" s="114">
        <v>24</v>
      </c>
      <c r="G835" s="114">
        <v>132</v>
      </c>
      <c r="H835" s="114">
        <v>4548</v>
      </c>
      <c r="I835" s="114">
        <v>599120</v>
      </c>
      <c r="J835" s="114">
        <v>109</v>
      </c>
      <c r="K835" s="114">
        <v>166</v>
      </c>
      <c r="L835" s="114">
        <v>4288</v>
      </c>
      <c r="M835" s="114">
        <v>712372</v>
      </c>
      <c r="N835" s="114">
        <v>122</v>
      </c>
      <c r="O835" s="114">
        <v>195</v>
      </c>
      <c r="P835" s="114">
        <v>4224</v>
      </c>
      <c r="Q835" s="114">
        <v>820752</v>
      </c>
      <c r="R835" s="114">
        <v>79</v>
      </c>
      <c r="S835" s="114">
        <v>230</v>
      </c>
      <c r="T835" s="114">
        <v>4282</v>
      </c>
      <c r="U835" s="114">
        <v>986300</v>
      </c>
      <c r="V835" s="114">
        <v>28</v>
      </c>
      <c r="W835" s="114">
        <v>270</v>
      </c>
      <c r="X835" s="114">
        <v>4430</v>
      </c>
      <c r="Y835" s="114">
        <v>1198910</v>
      </c>
      <c r="Z835" s="114">
        <v>4</v>
      </c>
      <c r="AA835" s="114">
        <v>296</v>
      </c>
      <c r="AB835" s="114">
        <v>4270</v>
      </c>
      <c r="AC835" s="114">
        <v>1264410</v>
      </c>
      <c r="AD835" s="114"/>
      <c r="AE835" s="114"/>
      <c r="AF835" s="114"/>
      <c r="AG835" s="114"/>
      <c r="AH835" s="114"/>
      <c r="AI835" s="114"/>
      <c r="AJ835" s="114"/>
      <c r="AK835" s="114"/>
      <c r="AL835" s="114">
        <v>1</v>
      </c>
      <c r="AM835" s="114">
        <v>400</v>
      </c>
      <c r="AN835" s="114">
        <v>4200</v>
      </c>
      <c r="AO835" s="114">
        <v>1680000</v>
      </c>
      <c r="AP835" s="114">
        <v>6</v>
      </c>
      <c r="AQ835" s="114">
        <v>603</v>
      </c>
      <c r="AR835" s="114">
        <v>4217</v>
      </c>
      <c r="AS835" s="114">
        <v>2524163</v>
      </c>
      <c r="AT835" s="100"/>
      <c r="AU835" s="114">
        <v>96</v>
      </c>
    </row>
    <row r="836" spans="1:47" x14ac:dyDescent="0.2">
      <c r="A836" s="12">
        <v>42556</v>
      </c>
      <c r="B836" s="65">
        <v>56</v>
      </c>
      <c r="C836" s="65">
        <v>115</v>
      </c>
      <c r="D836" s="65">
        <v>4811</v>
      </c>
      <c r="E836" s="65">
        <v>554256</v>
      </c>
      <c r="F836" s="65">
        <v>33</v>
      </c>
      <c r="G836" s="65">
        <v>134</v>
      </c>
      <c r="H836" s="65">
        <v>4669</v>
      </c>
      <c r="I836" s="65">
        <v>627806</v>
      </c>
      <c r="J836" s="65">
        <v>35</v>
      </c>
      <c r="K836" s="65">
        <v>167</v>
      </c>
      <c r="L836" s="65">
        <v>4540</v>
      </c>
      <c r="M836" s="65">
        <v>758560</v>
      </c>
      <c r="N836" s="65">
        <v>11</v>
      </c>
      <c r="O836" s="65">
        <v>202</v>
      </c>
      <c r="P836" s="65">
        <v>4400</v>
      </c>
      <c r="Q836" s="65">
        <v>886200</v>
      </c>
      <c r="R836" s="65">
        <v>19</v>
      </c>
      <c r="S836" s="65">
        <v>236</v>
      </c>
      <c r="T836" s="65">
        <v>4350</v>
      </c>
      <c r="U836" s="65">
        <v>1026567</v>
      </c>
      <c r="V836" s="65">
        <v>2</v>
      </c>
      <c r="W836" s="65">
        <v>257</v>
      </c>
      <c r="X836" s="65">
        <v>4400</v>
      </c>
      <c r="Y836" s="65">
        <v>1130800</v>
      </c>
      <c r="Z836" s="65">
        <v>8</v>
      </c>
      <c r="AA836" s="65">
        <v>301</v>
      </c>
      <c r="AB836" s="65">
        <v>4260</v>
      </c>
      <c r="AC836" s="65">
        <v>1281540</v>
      </c>
      <c r="AD836" s="65"/>
      <c r="AE836" s="65"/>
      <c r="AF836" s="65"/>
      <c r="AG836" s="65"/>
      <c r="AH836" s="65"/>
      <c r="AI836" s="65"/>
      <c r="AJ836" s="65"/>
      <c r="AK836" s="65"/>
      <c r="AL836" s="65">
        <v>10</v>
      </c>
      <c r="AM836" s="65">
        <v>448</v>
      </c>
      <c r="AN836" s="65">
        <v>4330</v>
      </c>
      <c r="AO836" s="65">
        <v>1937847</v>
      </c>
      <c r="AP836" s="65">
        <v>9</v>
      </c>
      <c r="AQ836" s="65">
        <v>510</v>
      </c>
      <c r="AR836" s="65">
        <v>4288</v>
      </c>
      <c r="AS836" s="65">
        <v>2187744</v>
      </c>
      <c r="AT836" s="100"/>
      <c r="AU836" s="65">
        <v>118</v>
      </c>
    </row>
    <row r="837" spans="1:47" x14ac:dyDescent="0.2">
      <c r="A837" s="12">
        <v>42563</v>
      </c>
      <c r="B837" s="65">
        <v>18</v>
      </c>
      <c r="C837" s="65">
        <v>106</v>
      </c>
      <c r="D837" s="65">
        <v>4792</v>
      </c>
      <c r="E837" s="65">
        <v>505883</v>
      </c>
      <c r="F837" s="65">
        <v>30</v>
      </c>
      <c r="G837" s="65">
        <v>140</v>
      </c>
      <c r="H837" s="65">
        <v>4514</v>
      </c>
      <c r="I837" s="65">
        <v>632950</v>
      </c>
      <c r="J837" s="65">
        <v>43</v>
      </c>
      <c r="K837" s="65">
        <v>166</v>
      </c>
      <c r="L837" s="65">
        <v>4434</v>
      </c>
      <c r="M837" s="65">
        <v>733386</v>
      </c>
      <c r="N837" s="65">
        <v>37</v>
      </c>
      <c r="O837" s="65">
        <v>199</v>
      </c>
      <c r="P837" s="65">
        <v>4382</v>
      </c>
      <c r="Q837" s="65">
        <v>871582</v>
      </c>
      <c r="R837" s="65">
        <v>5</v>
      </c>
      <c r="S837" s="65">
        <v>239</v>
      </c>
      <c r="T837" s="65">
        <v>4320</v>
      </c>
      <c r="U837" s="65">
        <v>1032480</v>
      </c>
      <c r="V837" s="65">
        <v>33</v>
      </c>
      <c r="W837" s="65">
        <v>263</v>
      </c>
      <c r="X837" s="65">
        <v>4160</v>
      </c>
      <c r="Y837" s="65">
        <v>1096350</v>
      </c>
      <c r="Z837" s="65">
        <v>1</v>
      </c>
      <c r="AA837" s="65">
        <v>288</v>
      </c>
      <c r="AB837" s="65">
        <v>4800</v>
      </c>
      <c r="AC837" s="65">
        <v>1382400</v>
      </c>
      <c r="AD837" s="65">
        <v>2</v>
      </c>
      <c r="AE837" s="65">
        <v>344</v>
      </c>
      <c r="AF837" s="65">
        <v>4250</v>
      </c>
      <c r="AG837" s="65">
        <v>1462200</v>
      </c>
      <c r="AH837" s="65">
        <v>1</v>
      </c>
      <c r="AI837" s="65">
        <v>388</v>
      </c>
      <c r="AJ837" s="65">
        <v>4200</v>
      </c>
      <c r="AK837" s="65">
        <v>1629600</v>
      </c>
      <c r="AL837" s="100"/>
      <c r="AM837" s="100"/>
      <c r="AN837" s="100"/>
      <c r="AO837" s="100"/>
      <c r="AP837" s="65">
        <v>17</v>
      </c>
      <c r="AQ837" s="65">
        <v>550</v>
      </c>
      <c r="AR837" s="65">
        <v>4242</v>
      </c>
      <c r="AS837" s="65">
        <v>2339582</v>
      </c>
      <c r="AT837" s="100"/>
      <c r="AU837" s="65">
        <v>221</v>
      </c>
    </row>
    <row r="838" spans="1:47" x14ac:dyDescent="0.2">
      <c r="A838" s="12">
        <v>42570</v>
      </c>
      <c r="B838" s="65">
        <v>5</v>
      </c>
      <c r="C838" s="65">
        <v>128</v>
      </c>
      <c r="D838" s="65">
        <v>4700</v>
      </c>
      <c r="E838" s="65">
        <v>599400</v>
      </c>
      <c r="F838" s="65">
        <v>64</v>
      </c>
      <c r="G838" s="65">
        <v>142</v>
      </c>
      <c r="H838" s="65">
        <v>4828</v>
      </c>
      <c r="I838" s="65">
        <v>683222</v>
      </c>
      <c r="J838" s="65">
        <v>68</v>
      </c>
      <c r="K838" s="65">
        <v>167</v>
      </c>
      <c r="L838" s="65">
        <v>4669</v>
      </c>
      <c r="M838" s="65">
        <v>776297</v>
      </c>
      <c r="N838" s="65">
        <v>49</v>
      </c>
      <c r="O838" s="65">
        <v>199</v>
      </c>
      <c r="P838" s="65">
        <v>4489</v>
      </c>
      <c r="Q838" s="65">
        <v>894339</v>
      </c>
      <c r="R838" s="65">
        <v>13</v>
      </c>
      <c r="S838" s="65">
        <v>231</v>
      </c>
      <c r="T838" s="65">
        <v>4240</v>
      </c>
      <c r="U838" s="65">
        <v>978902</v>
      </c>
      <c r="V838" s="65">
        <v>4</v>
      </c>
      <c r="W838" s="65">
        <v>260</v>
      </c>
      <c r="X838" s="65">
        <v>4100</v>
      </c>
      <c r="Y838" s="65">
        <v>1066000</v>
      </c>
      <c r="Z838" s="65">
        <v>1</v>
      </c>
      <c r="AA838" s="65">
        <v>289</v>
      </c>
      <c r="AB838" s="65">
        <v>4280</v>
      </c>
      <c r="AC838" s="65">
        <v>1236920</v>
      </c>
      <c r="AD838" s="65">
        <v>1</v>
      </c>
      <c r="AE838" s="65">
        <v>354</v>
      </c>
      <c r="AF838" s="65">
        <v>3850</v>
      </c>
      <c r="AG838" s="65">
        <v>1362900</v>
      </c>
      <c r="AH838" s="65"/>
      <c r="AI838" s="65"/>
      <c r="AJ838" s="65"/>
      <c r="AK838" s="65"/>
      <c r="AL838" s="100"/>
      <c r="AM838" s="100"/>
      <c r="AN838" s="100"/>
      <c r="AO838" s="100"/>
      <c r="AP838" s="65">
        <v>8</v>
      </c>
      <c r="AQ838" s="65">
        <v>542</v>
      </c>
      <c r="AR838" s="65">
        <v>4332</v>
      </c>
      <c r="AS838" s="65">
        <v>2358312</v>
      </c>
      <c r="AT838" s="100"/>
      <c r="AU838" s="65">
        <v>95</v>
      </c>
    </row>
    <row r="839" spans="1:47" x14ac:dyDescent="0.2">
      <c r="A839" s="12">
        <v>42577</v>
      </c>
      <c r="B839" s="65">
        <v>23</v>
      </c>
      <c r="C839" s="65">
        <v>112</v>
      </c>
      <c r="D839" s="65">
        <v>4950</v>
      </c>
      <c r="E839" s="65">
        <v>555983</v>
      </c>
      <c r="F839" s="65">
        <v>25</v>
      </c>
      <c r="G839" s="65">
        <v>139</v>
      </c>
      <c r="H839" s="65">
        <v>4727</v>
      </c>
      <c r="I839" s="65">
        <v>656320</v>
      </c>
      <c r="J839" s="65">
        <v>65</v>
      </c>
      <c r="K839" s="65">
        <v>164</v>
      </c>
      <c r="L839" s="65">
        <v>4623</v>
      </c>
      <c r="M839" s="65">
        <v>757721</v>
      </c>
      <c r="N839" s="65">
        <v>131</v>
      </c>
      <c r="O839" s="65">
        <v>199</v>
      </c>
      <c r="P839" s="65">
        <v>4579</v>
      </c>
      <c r="Q839" s="65">
        <v>909297</v>
      </c>
      <c r="R839" s="65">
        <v>30</v>
      </c>
      <c r="S839" s="65">
        <v>228</v>
      </c>
      <c r="T839" s="65">
        <v>4608</v>
      </c>
      <c r="U839" s="65">
        <v>1049365</v>
      </c>
      <c r="V839" s="65">
        <v>3</v>
      </c>
      <c r="W839" s="65">
        <v>271</v>
      </c>
      <c r="X839" s="65">
        <v>4000</v>
      </c>
      <c r="Y839" s="65">
        <v>1084000</v>
      </c>
      <c r="Z839" s="65">
        <v>1</v>
      </c>
      <c r="AA839" s="65">
        <v>288</v>
      </c>
      <c r="AB839" s="65">
        <v>3400</v>
      </c>
      <c r="AC839" s="65">
        <v>979200</v>
      </c>
      <c r="AD839" s="65">
        <v>3</v>
      </c>
      <c r="AE839" s="65">
        <v>331</v>
      </c>
      <c r="AF839" s="65">
        <v>3850</v>
      </c>
      <c r="AG839" s="65">
        <v>1274350</v>
      </c>
      <c r="AH839" s="65">
        <v>5</v>
      </c>
      <c r="AI839" s="65">
        <v>371</v>
      </c>
      <c r="AJ839" s="65">
        <v>4010</v>
      </c>
      <c r="AK839" s="65">
        <v>1490674</v>
      </c>
      <c r="AL839" s="65">
        <v>1</v>
      </c>
      <c r="AM839" s="65">
        <v>467</v>
      </c>
      <c r="AN839" s="65">
        <v>4550</v>
      </c>
      <c r="AO839" s="65">
        <v>2124850</v>
      </c>
      <c r="AP839" s="65">
        <v>14</v>
      </c>
      <c r="AQ839" s="65">
        <v>535</v>
      </c>
      <c r="AR839" s="65">
        <v>4281</v>
      </c>
      <c r="AS839" s="65">
        <v>2293185</v>
      </c>
      <c r="AT839" s="100"/>
      <c r="AU839" s="65">
        <v>178</v>
      </c>
    </row>
    <row r="840" spans="1:47" x14ac:dyDescent="0.2">
      <c r="A840" s="112">
        <v>42555</v>
      </c>
      <c r="B840" s="65">
        <v>8</v>
      </c>
      <c r="C840" s="65">
        <v>116</v>
      </c>
      <c r="D840" s="65">
        <v>4220</v>
      </c>
      <c r="E840" s="65">
        <v>496294</v>
      </c>
      <c r="F840" s="65">
        <v>29</v>
      </c>
      <c r="G840" s="65">
        <v>139</v>
      </c>
      <c r="H840" s="65">
        <v>4243</v>
      </c>
      <c r="I840" s="65">
        <v>600625</v>
      </c>
      <c r="J840" s="65">
        <v>47</v>
      </c>
      <c r="K840" s="65">
        <v>164</v>
      </c>
      <c r="L840" s="65">
        <v>3963</v>
      </c>
      <c r="M840" s="65">
        <v>713962</v>
      </c>
      <c r="N840" s="65">
        <v>33</v>
      </c>
      <c r="O840" s="65">
        <v>207</v>
      </c>
      <c r="P840" s="65">
        <v>4425</v>
      </c>
      <c r="Q840" s="65">
        <v>897048</v>
      </c>
      <c r="R840" s="65">
        <v>49</v>
      </c>
      <c r="S840" s="65">
        <v>241</v>
      </c>
      <c r="T840" s="65">
        <v>3965</v>
      </c>
      <c r="U840" s="65">
        <v>1025436</v>
      </c>
      <c r="V840" s="65">
        <v>2</v>
      </c>
      <c r="W840" s="65">
        <v>260</v>
      </c>
      <c r="X840" s="65">
        <v>5160</v>
      </c>
      <c r="Y840" s="65">
        <v>1081720</v>
      </c>
      <c r="Z840" s="65">
        <v>2</v>
      </c>
      <c r="AA840" s="65">
        <v>308</v>
      </c>
      <c r="AB840" s="65">
        <v>4220</v>
      </c>
      <c r="AC840" s="65">
        <v>1297420</v>
      </c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>
        <v>20</v>
      </c>
      <c r="AQ840" s="65">
        <v>561</v>
      </c>
      <c r="AR840" s="65">
        <v>4408</v>
      </c>
      <c r="AS840" s="65">
        <v>2480791</v>
      </c>
      <c r="AT840" s="100"/>
      <c r="AU840" s="100"/>
    </row>
    <row r="841" spans="1:47" x14ac:dyDescent="0.2">
      <c r="A841" s="112">
        <v>42562</v>
      </c>
      <c r="B841" s="65">
        <v>37</v>
      </c>
      <c r="C841" s="65">
        <v>121</v>
      </c>
      <c r="D841" s="65">
        <v>4575</v>
      </c>
      <c r="E841" s="65">
        <v>558205</v>
      </c>
      <c r="F841" s="65">
        <v>19</v>
      </c>
      <c r="G841" s="65">
        <v>143</v>
      </c>
      <c r="H841" s="65">
        <v>4410</v>
      </c>
      <c r="I841" s="65">
        <v>619439</v>
      </c>
      <c r="J841" s="65">
        <v>52</v>
      </c>
      <c r="K841" s="65">
        <v>164</v>
      </c>
      <c r="L841" s="65">
        <v>4125</v>
      </c>
      <c r="M841" s="65">
        <v>701928</v>
      </c>
      <c r="N841" s="65">
        <v>11</v>
      </c>
      <c r="O841" s="65">
        <v>216</v>
      </c>
      <c r="P841" s="65">
        <v>3983</v>
      </c>
      <c r="Q841" s="65">
        <v>893705</v>
      </c>
      <c r="R841" s="65">
        <v>56</v>
      </c>
      <c r="S841" s="65">
        <v>229</v>
      </c>
      <c r="T841" s="65">
        <v>4200</v>
      </c>
      <c r="U841" s="65">
        <v>964233</v>
      </c>
      <c r="V841" s="65">
        <v>71</v>
      </c>
      <c r="W841" s="65">
        <v>266</v>
      </c>
      <c r="X841" s="65">
        <v>4060</v>
      </c>
      <c r="Y841" s="65">
        <v>1094573</v>
      </c>
      <c r="Z841" s="65">
        <v>9</v>
      </c>
      <c r="AA841" s="65">
        <v>288</v>
      </c>
      <c r="AB841" s="65">
        <v>4033</v>
      </c>
      <c r="AC841" s="65">
        <v>1156511</v>
      </c>
      <c r="AD841" s="65">
        <v>20</v>
      </c>
      <c r="AE841" s="65">
        <v>337</v>
      </c>
      <c r="AF841" s="65">
        <v>4280</v>
      </c>
      <c r="AG841" s="65">
        <v>1465026</v>
      </c>
      <c r="AH841" s="65"/>
      <c r="AI841" s="65"/>
      <c r="AJ841" s="65"/>
      <c r="AK841" s="65"/>
      <c r="AL841" s="65"/>
      <c r="AM841" s="65"/>
      <c r="AN841" s="65"/>
      <c r="AO841" s="65"/>
      <c r="AP841" s="65">
        <v>6</v>
      </c>
      <c r="AQ841" s="65">
        <v>596</v>
      </c>
      <c r="AR841" s="65">
        <v>4120</v>
      </c>
      <c r="AS841" s="65">
        <v>2452877</v>
      </c>
      <c r="AT841" s="100"/>
      <c r="AU841" s="100"/>
    </row>
    <row r="842" spans="1:47" x14ac:dyDescent="0.2">
      <c r="A842" s="112">
        <v>42569</v>
      </c>
      <c r="B842" s="65">
        <v>40</v>
      </c>
      <c r="C842" s="65">
        <v>110</v>
      </c>
      <c r="D842" s="65">
        <v>3931</v>
      </c>
      <c r="E842" s="65">
        <v>444888</v>
      </c>
      <c r="F842" s="65">
        <v>28</v>
      </c>
      <c r="G842" s="65">
        <v>137</v>
      </c>
      <c r="H842" s="65">
        <v>4359</v>
      </c>
      <c r="I842" s="65">
        <v>623152</v>
      </c>
      <c r="J842" s="65">
        <v>58</v>
      </c>
      <c r="K842" s="65">
        <v>162</v>
      </c>
      <c r="L842" s="65">
        <v>4149</v>
      </c>
      <c r="M842" s="65">
        <v>702121</v>
      </c>
      <c r="N842" s="65">
        <v>47</v>
      </c>
      <c r="O842" s="65">
        <v>198</v>
      </c>
      <c r="P842" s="65">
        <v>4209</v>
      </c>
      <c r="Q842" s="65">
        <v>852950</v>
      </c>
      <c r="R842" s="65">
        <v>21</v>
      </c>
      <c r="S842" s="65">
        <v>230</v>
      </c>
      <c r="T842" s="65">
        <v>4234</v>
      </c>
      <c r="U842" s="65">
        <v>986067</v>
      </c>
      <c r="V842" s="65">
        <v>18</v>
      </c>
      <c r="W842" s="65">
        <v>269</v>
      </c>
      <c r="X842" s="65">
        <v>4206</v>
      </c>
      <c r="Y842" s="65">
        <v>1141143</v>
      </c>
      <c r="Z842" s="65">
        <v>4</v>
      </c>
      <c r="AA842" s="65">
        <v>294</v>
      </c>
      <c r="AB842" s="65">
        <v>3380</v>
      </c>
      <c r="AC842" s="65">
        <v>1126785</v>
      </c>
      <c r="AD842" s="65">
        <v>1</v>
      </c>
      <c r="AE842" s="65">
        <v>359</v>
      </c>
      <c r="AF842" s="65">
        <v>3920</v>
      </c>
      <c r="AG842" s="65">
        <v>1407280</v>
      </c>
      <c r="AH842" s="65"/>
      <c r="AI842" s="65"/>
      <c r="AJ842" s="65"/>
      <c r="AK842" s="65"/>
      <c r="AL842" s="65"/>
      <c r="AM842" s="65"/>
      <c r="AN842" s="65"/>
      <c r="AO842" s="65"/>
      <c r="AP842" s="65">
        <v>10</v>
      </c>
      <c r="AQ842" s="65">
        <v>557</v>
      </c>
      <c r="AR842" s="65">
        <v>4354</v>
      </c>
      <c r="AS842" s="65">
        <v>2434136</v>
      </c>
      <c r="AT842" s="100"/>
      <c r="AU842" s="100"/>
    </row>
    <row r="843" spans="1:47" x14ac:dyDescent="0.2">
      <c r="A843" s="112">
        <v>42576</v>
      </c>
      <c r="B843" s="65">
        <v>21</v>
      </c>
      <c r="C843" s="65">
        <v>121</v>
      </c>
      <c r="D843" s="65">
        <v>4223</v>
      </c>
      <c r="E843" s="65">
        <v>517595</v>
      </c>
      <c r="F843" s="65">
        <v>21</v>
      </c>
      <c r="G843" s="65">
        <v>134</v>
      </c>
      <c r="H843" s="65">
        <v>4542</v>
      </c>
      <c r="I843" s="65">
        <v>604494</v>
      </c>
      <c r="J843" s="65">
        <v>32</v>
      </c>
      <c r="K843" s="65">
        <v>164</v>
      </c>
      <c r="L843" s="65">
        <v>4644</v>
      </c>
      <c r="M843" s="65">
        <v>775041</v>
      </c>
      <c r="N843" s="65">
        <v>89</v>
      </c>
      <c r="O843" s="65">
        <v>200</v>
      </c>
      <c r="P843" s="65">
        <v>4388</v>
      </c>
      <c r="Q843" s="65">
        <v>937201</v>
      </c>
      <c r="R843" s="65">
        <v>79</v>
      </c>
      <c r="S843" s="65">
        <v>229</v>
      </c>
      <c r="T843" s="65">
        <v>4463</v>
      </c>
      <c r="U843" s="65">
        <v>1041582</v>
      </c>
      <c r="V843" s="65">
        <v>10</v>
      </c>
      <c r="W843" s="65">
        <v>258</v>
      </c>
      <c r="X843" s="65">
        <v>4333</v>
      </c>
      <c r="Y843" s="65">
        <v>1083180</v>
      </c>
      <c r="Z843" s="65">
        <v>12</v>
      </c>
      <c r="AA843" s="65">
        <v>286</v>
      </c>
      <c r="AB843" s="65">
        <v>4207</v>
      </c>
      <c r="AC843" s="65">
        <v>1196785</v>
      </c>
      <c r="AD843" s="65">
        <v>6</v>
      </c>
      <c r="AE843" s="65">
        <v>336</v>
      </c>
      <c r="AF843" s="65">
        <v>4144</v>
      </c>
      <c r="AG843" s="65">
        <v>1409760</v>
      </c>
      <c r="AH843" s="65">
        <v>1</v>
      </c>
      <c r="AI843" s="65">
        <v>361</v>
      </c>
      <c r="AJ843" s="65">
        <v>3900</v>
      </c>
      <c r="AK843" s="65">
        <v>1407900</v>
      </c>
      <c r="AL843" s="65"/>
      <c r="AM843" s="65"/>
      <c r="AN843" s="65"/>
      <c r="AO843" s="65"/>
      <c r="AP843" s="65">
        <v>13</v>
      </c>
      <c r="AQ843" s="65">
        <v>549</v>
      </c>
      <c r="AR843" s="65">
        <v>4114</v>
      </c>
      <c r="AS843" s="65">
        <v>2257194</v>
      </c>
      <c r="AT843" s="100"/>
      <c r="AU843" s="100"/>
    </row>
    <row r="844" spans="1:47" x14ac:dyDescent="0.2">
      <c r="A844" s="112">
        <v>42583</v>
      </c>
      <c r="B844">
        <v>51</v>
      </c>
      <c r="C844">
        <v>109</v>
      </c>
      <c r="D844">
        <v>4609</v>
      </c>
      <c r="E844">
        <v>504254</v>
      </c>
      <c r="F844">
        <v>33</v>
      </c>
      <c r="G844">
        <v>137</v>
      </c>
      <c r="H844">
        <v>4597</v>
      </c>
      <c r="I844">
        <v>631702</v>
      </c>
      <c r="J844">
        <v>38</v>
      </c>
      <c r="K844">
        <v>168</v>
      </c>
      <c r="L844">
        <v>4598</v>
      </c>
      <c r="M844">
        <v>773006</v>
      </c>
      <c r="N844">
        <v>51</v>
      </c>
      <c r="O844">
        <v>196</v>
      </c>
      <c r="P844">
        <v>4556</v>
      </c>
      <c r="Q844">
        <v>878133</v>
      </c>
      <c r="R844">
        <v>27</v>
      </c>
      <c r="S844">
        <v>236</v>
      </c>
      <c r="T844">
        <v>4189</v>
      </c>
      <c r="U844">
        <v>1027709</v>
      </c>
      <c r="V844">
        <v>7</v>
      </c>
      <c r="W844">
        <v>272</v>
      </c>
      <c r="X844">
        <v>3968</v>
      </c>
      <c r="Y844">
        <v>1101497</v>
      </c>
      <c r="Z844">
        <v>10</v>
      </c>
      <c r="AA844">
        <v>289</v>
      </c>
      <c r="AB844">
        <v>4067</v>
      </c>
      <c r="AC844">
        <v>1134020</v>
      </c>
      <c r="AH844">
        <v>1</v>
      </c>
      <c r="AI844">
        <v>370</v>
      </c>
      <c r="AJ844">
        <v>4320</v>
      </c>
      <c r="AK844">
        <v>1598400</v>
      </c>
      <c r="AP844">
        <v>6</v>
      </c>
      <c r="AQ844">
        <v>592</v>
      </c>
      <c r="AR844">
        <v>4065</v>
      </c>
      <c r="AS844">
        <v>2408517</v>
      </c>
      <c r="AT844" s="100"/>
      <c r="AU844" s="100"/>
    </row>
    <row r="845" spans="1:47" x14ac:dyDescent="0.2">
      <c r="A845" s="112">
        <v>42590</v>
      </c>
      <c r="B845">
        <v>8</v>
      </c>
      <c r="C845">
        <v>120</v>
      </c>
      <c r="D845">
        <v>4483</v>
      </c>
      <c r="E845">
        <v>536094</v>
      </c>
      <c r="F845">
        <v>19</v>
      </c>
      <c r="G845">
        <v>132</v>
      </c>
      <c r="H845">
        <v>4392</v>
      </c>
      <c r="I845">
        <v>549230</v>
      </c>
      <c r="J845">
        <v>26</v>
      </c>
      <c r="K845">
        <v>164</v>
      </c>
      <c r="L845">
        <v>4220</v>
      </c>
      <c r="M845">
        <v>715211</v>
      </c>
      <c r="N845">
        <v>13</v>
      </c>
      <c r="O845">
        <v>200</v>
      </c>
      <c r="P845">
        <v>4078</v>
      </c>
      <c r="Q845">
        <v>852522</v>
      </c>
      <c r="R845">
        <v>2</v>
      </c>
      <c r="S845">
        <v>234</v>
      </c>
      <c r="T845">
        <v>4300</v>
      </c>
      <c r="U845">
        <v>1008500</v>
      </c>
      <c r="V845">
        <v>2</v>
      </c>
      <c r="W845">
        <v>264</v>
      </c>
      <c r="X845">
        <v>4195</v>
      </c>
      <c r="Y845">
        <v>1109510</v>
      </c>
      <c r="Z845">
        <v>8</v>
      </c>
      <c r="AA845">
        <v>289</v>
      </c>
      <c r="AB845">
        <v>3900</v>
      </c>
      <c r="AC845">
        <v>1126325</v>
      </c>
      <c r="AD845">
        <v>3</v>
      </c>
      <c r="AE845">
        <v>344</v>
      </c>
      <c r="AF845">
        <v>4200</v>
      </c>
      <c r="AG845">
        <v>1443587</v>
      </c>
      <c r="AH845">
        <v>1</v>
      </c>
      <c r="AI845">
        <v>399</v>
      </c>
      <c r="AJ845">
        <v>3500</v>
      </c>
      <c r="AK845">
        <v>1396500</v>
      </c>
      <c r="AP845">
        <v>1</v>
      </c>
      <c r="AQ845">
        <v>662</v>
      </c>
      <c r="AR845">
        <v>3860</v>
      </c>
      <c r="AS845">
        <v>2555320</v>
      </c>
      <c r="AT845" s="100"/>
      <c r="AU845" s="100"/>
    </row>
    <row r="846" spans="1:47" x14ac:dyDescent="0.2">
      <c r="A846" s="112">
        <v>42597</v>
      </c>
      <c r="B846">
        <v>2</v>
      </c>
      <c r="C846">
        <v>126</v>
      </c>
      <c r="D846">
        <v>3500</v>
      </c>
      <c r="E846">
        <v>442750</v>
      </c>
      <c r="F846">
        <v>10</v>
      </c>
      <c r="G846">
        <v>131</v>
      </c>
      <c r="H846">
        <v>4400</v>
      </c>
      <c r="I846">
        <v>575520</v>
      </c>
      <c r="J846">
        <v>5</v>
      </c>
      <c r="K846">
        <v>165</v>
      </c>
      <c r="L846">
        <v>4410</v>
      </c>
      <c r="M846">
        <v>721092</v>
      </c>
      <c r="N846">
        <v>7</v>
      </c>
      <c r="O846">
        <v>203</v>
      </c>
      <c r="P846">
        <v>4393</v>
      </c>
      <c r="Q846">
        <v>883331</v>
      </c>
      <c r="R846">
        <v>5</v>
      </c>
      <c r="S846">
        <v>241</v>
      </c>
      <c r="T846">
        <v>4430</v>
      </c>
      <c r="U846">
        <v>1059336</v>
      </c>
      <c r="V846">
        <v>14</v>
      </c>
      <c r="W846">
        <v>258</v>
      </c>
      <c r="X846">
        <v>4500</v>
      </c>
      <c r="Y846">
        <v>1171171</v>
      </c>
      <c r="Z846">
        <v>1</v>
      </c>
      <c r="AA846">
        <v>305</v>
      </c>
      <c r="AB846">
        <v>3800</v>
      </c>
      <c r="AC846">
        <v>1159000</v>
      </c>
      <c r="AD846">
        <v>1</v>
      </c>
      <c r="AE846">
        <v>347</v>
      </c>
      <c r="AF846">
        <v>4100</v>
      </c>
      <c r="AG846">
        <v>1422700</v>
      </c>
      <c r="AL846">
        <v>3</v>
      </c>
      <c r="AM846">
        <v>463</v>
      </c>
      <c r="AN846">
        <v>3950</v>
      </c>
      <c r="AO846">
        <v>1836350</v>
      </c>
      <c r="AT846" s="100"/>
      <c r="AU846" s="100"/>
    </row>
    <row r="847" spans="1:47" x14ac:dyDescent="0.2">
      <c r="A847" s="112">
        <v>42604</v>
      </c>
      <c r="B847">
        <v>23</v>
      </c>
      <c r="C847">
        <v>119</v>
      </c>
      <c r="D847">
        <v>4843</v>
      </c>
      <c r="E847">
        <v>580228</v>
      </c>
      <c r="F847">
        <v>24</v>
      </c>
      <c r="G847">
        <v>140</v>
      </c>
      <c r="H847">
        <v>4496</v>
      </c>
      <c r="I847">
        <v>638138</v>
      </c>
      <c r="J847">
        <v>29</v>
      </c>
      <c r="K847">
        <v>170</v>
      </c>
      <c r="L847">
        <v>4764</v>
      </c>
      <c r="M847">
        <v>786692</v>
      </c>
      <c r="N847">
        <v>75</v>
      </c>
      <c r="O847">
        <v>206</v>
      </c>
      <c r="P847">
        <v>4415</v>
      </c>
      <c r="Q847">
        <v>941592</v>
      </c>
      <c r="R847">
        <v>47</v>
      </c>
      <c r="S847">
        <v>229</v>
      </c>
      <c r="T847">
        <v>4148</v>
      </c>
      <c r="U847">
        <v>992616</v>
      </c>
      <c r="V847">
        <v>46</v>
      </c>
      <c r="W847">
        <v>263</v>
      </c>
      <c r="X847">
        <v>4128</v>
      </c>
      <c r="Y847">
        <v>1118654</v>
      </c>
      <c r="Z847">
        <v>9</v>
      </c>
      <c r="AA847">
        <v>294</v>
      </c>
      <c r="AB847">
        <v>4018</v>
      </c>
      <c r="AC847">
        <v>1185962</v>
      </c>
      <c r="AH847">
        <v>1</v>
      </c>
      <c r="AI847">
        <v>370</v>
      </c>
      <c r="AJ847">
        <v>2850</v>
      </c>
      <c r="AK847">
        <v>1054500</v>
      </c>
      <c r="AP847">
        <v>3</v>
      </c>
      <c r="AQ847">
        <v>567</v>
      </c>
      <c r="AR847">
        <v>4007</v>
      </c>
      <c r="AS847">
        <v>2274440</v>
      </c>
      <c r="AT847" s="100"/>
      <c r="AU847" s="100"/>
    </row>
    <row r="848" spans="1:47" x14ac:dyDescent="0.2">
      <c r="A848" s="112">
        <v>42611</v>
      </c>
      <c r="B848">
        <v>34</v>
      </c>
      <c r="C848">
        <v>111</v>
      </c>
      <c r="D848">
        <v>4867</v>
      </c>
      <c r="E848">
        <v>542400</v>
      </c>
      <c r="F848">
        <v>37</v>
      </c>
      <c r="G848">
        <v>134</v>
      </c>
      <c r="H848">
        <v>4807</v>
      </c>
      <c r="I848">
        <v>707607</v>
      </c>
      <c r="J848">
        <v>11</v>
      </c>
      <c r="K848">
        <v>165</v>
      </c>
      <c r="L848">
        <v>4592</v>
      </c>
      <c r="M848">
        <v>727345</v>
      </c>
      <c r="N848">
        <v>14</v>
      </c>
      <c r="O848">
        <v>195</v>
      </c>
      <c r="P848">
        <v>4580</v>
      </c>
      <c r="Q848">
        <v>893049</v>
      </c>
      <c r="R848">
        <v>18</v>
      </c>
      <c r="S848">
        <v>239</v>
      </c>
      <c r="T848">
        <v>4032</v>
      </c>
      <c r="U848">
        <v>976236</v>
      </c>
      <c r="V848">
        <v>25</v>
      </c>
      <c r="W848">
        <v>267</v>
      </c>
      <c r="X848">
        <v>4260</v>
      </c>
      <c r="Y848">
        <v>1120869</v>
      </c>
      <c r="Z848">
        <v>17</v>
      </c>
      <c r="AA848">
        <v>299</v>
      </c>
      <c r="AB848">
        <v>4252</v>
      </c>
      <c r="AC848">
        <v>1256333</v>
      </c>
      <c r="AD848">
        <v>9</v>
      </c>
      <c r="AE848">
        <v>324</v>
      </c>
      <c r="AF848">
        <v>3725</v>
      </c>
      <c r="AG848">
        <v>1299633</v>
      </c>
      <c r="AP848">
        <v>5</v>
      </c>
      <c r="AQ848">
        <v>547</v>
      </c>
      <c r="AR848">
        <v>4122</v>
      </c>
      <c r="AS848">
        <v>2251890</v>
      </c>
      <c r="AT848" s="1"/>
      <c r="AU848" s="1"/>
    </row>
    <row r="849" spans="1:47" x14ac:dyDescent="0.2">
      <c r="A849" s="12">
        <v>42584</v>
      </c>
      <c r="B849">
        <v>49</v>
      </c>
      <c r="C849">
        <v>108</v>
      </c>
      <c r="D849">
        <v>4655</v>
      </c>
      <c r="E849">
        <v>504927</v>
      </c>
      <c r="F849">
        <v>51</v>
      </c>
      <c r="G849">
        <v>142</v>
      </c>
      <c r="H849">
        <v>4611</v>
      </c>
      <c r="I849">
        <v>653589</v>
      </c>
      <c r="J849">
        <v>38</v>
      </c>
      <c r="K849">
        <v>165</v>
      </c>
      <c r="L849">
        <v>4516</v>
      </c>
      <c r="M849">
        <v>745866</v>
      </c>
      <c r="N849">
        <v>96</v>
      </c>
      <c r="O849">
        <v>198</v>
      </c>
      <c r="P849">
        <v>4594</v>
      </c>
      <c r="Q849">
        <v>907112</v>
      </c>
      <c r="R849">
        <v>28</v>
      </c>
      <c r="S849">
        <v>229</v>
      </c>
      <c r="T849">
        <v>4416</v>
      </c>
      <c r="U849">
        <v>1011292</v>
      </c>
      <c r="V849">
        <v>2</v>
      </c>
      <c r="W849">
        <v>270</v>
      </c>
      <c r="X849">
        <v>4200</v>
      </c>
      <c r="Y849">
        <v>1131900</v>
      </c>
      <c r="AD849">
        <v>1</v>
      </c>
      <c r="AE849">
        <v>347</v>
      </c>
      <c r="AF849">
        <v>3900</v>
      </c>
      <c r="AG849">
        <v>1353300</v>
      </c>
      <c r="AL849" s="1"/>
      <c r="AM849" s="1"/>
      <c r="AN849" s="1"/>
      <c r="AO849" s="1"/>
      <c r="AP849">
        <v>17</v>
      </c>
      <c r="AQ849">
        <v>529</v>
      </c>
      <c r="AR849">
        <v>4048</v>
      </c>
      <c r="AS849">
        <v>2147171</v>
      </c>
      <c r="AT849" s="1"/>
      <c r="AU849">
        <v>165</v>
      </c>
    </row>
    <row r="850" spans="1:47" x14ac:dyDescent="0.2">
      <c r="A850" s="12">
        <v>42591</v>
      </c>
      <c r="B850">
        <v>32</v>
      </c>
      <c r="C850">
        <v>112</v>
      </c>
      <c r="D850">
        <v>5000</v>
      </c>
      <c r="E850">
        <v>556045</v>
      </c>
      <c r="F850">
        <v>22</v>
      </c>
      <c r="G850">
        <v>138</v>
      </c>
      <c r="H850">
        <v>4801</v>
      </c>
      <c r="I850">
        <v>660136</v>
      </c>
      <c r="J850">
        <v>89</v>
      </c>
      <c r="K850">
        <v>166</v>
      </c>
      <c r="L850">
        <v>4610</v>
      </c>
      <c r="M850">
        <v>766786</v>
      </c>
      <c r="N850">
        <v>29</v>
      </c>
      <c r="O850">
        <v>199</v>
      </c>
      <c r="P850">
        <v>4527</v>
      </c>
      <c r="Q850">
        <v>898798</v>
      </c>
      <c r="R850">
        <v>26</v>
      </c>
      <c r="S850">
        <v>235</v>
      </c>
      <c r="T850">
        <v>4344</v>
      </c>
      <c r="U850">
        <v>1018531</v>
      </c>
      <c r="V850">
        <v>1</v>
      </c>
      <c r="W850">
        <v>256</v>
      </c>
      <c r="X850">
        <v>3950</v>
      </c>
      <c r="Y850">
        <v>1011200</v>
      </c>
      <c r="Z850">
        <v>3</v>
      </c>
      <c r="AA850">
        <v>295</v>
      </c>
      <c r="AB850">
        <v>4025</v>
      </c>
      <c r="AC850">
        <v>1186700</v>
      </c>
      <c r="AD850">
        <v>1</v>
      </c>
      <c r="AE850">
        <v>329</v>
      </c>
      <c r="AF850">
        <v>4120</v>
      </c>
      <c r="AG850">
        <v>1355480</v>
      </c>
      <c r="AH850">
        <v>2</v>
      </c>
      <c r="AI850">
        <v>374</v>
      </c>
      <c r="AJ850">
        <v>4170</v>
      </c>
      <c r="AK850">
        <v>1561380</v>
      </c>
      <c r="AL850" s="1"/>
      <c r="AM850" s="1"/>
      <c r="AN850" s="1"/>
      <c r="AO850" s="1"/>
      <c r="AP850">
        <v>12</v>
      </c>
      <c r="AQ850">
        <v>525</v>
      </c>
      <c r="AR850">
        <v>4172</v>
      </c>
      <c r="AS850">
        <v>2192386</v>
      </c>
      <c r="AT850" s="1"/>
      <c r="AU850">
        <v>119</v>
      </c>
    </row>
    <row r="851" spans="1:47" x14ac:dyDescent="0.2">
      <c r="A851" s="12">
        <v>42598</v>
      </c>
      <c r="B851">
        <v>27</v>
      </c>
      <c r="C851">
        <v>106</v>
      </c>
      <c r="D851">
        <v>5204</v>
      </c>
      <c r="E851">
        <v>551285</v>
      </c>
      <c r="F851">
        <v>49</v>
      </c>
      <c r="G851">
        <v>139</v>
      </c>
      <c r="H851">
        <v>5018</v>
      </c>
      <c r="I851">
        <v>694583</v>
      </c>
      <c r="J851">
        <v>31</v>
      </c>
      <c r="K851">
        <v>163</v>
      </c>
      <c r="L851">
        <v>4687</v>
      </c>
      <c r="M851">
        <v>764753</v>
      </c>
      <c r="N851">
        <v>47</v>
      </c>
      <c r="O851">
        <v>203</v>
      </c>
      <c r="P851">
        <v>4555</v>
      </c>
      <c r="Q851">
        <v>925938</v>
      </c>
      <c r="R851">
        <v>26</v>
      </c>
      <c r="S851">
        <v>236</v>
      </c>
      <c r="T851">
        <v>4433</v>
      </c>
      <c r="U851">
        <v>1043230</v>
      </c>
      <c r="V851">
        <v>1</v>
      </c>
      <c r="W851">
        <v>276</v>
      </c>
      <c r="X851">
        <v>4180</v>
      </c>
      <c r="Y851">
        <v>1153680</v>
      </c>
      <c r="Z851">
        <v>13</v>
      </c>
      <c r="AA851">
        <v>289</v>
      </c>
      <c r="AB851">
        <v>4300</v>
      </c>
      <c r="AC851">
        <v>1243875</v>
      </c>
      <c r="AD851">
        <v>17</v>
      </c>
      <c r="AE851">
        <v>350</v>
      </c>
      <c r="AF851">
        <v>4210</v>
      </c>
      <c r="AG851">
        <v>1472613</v>
      </c>
      <c r="AH851">
        <v>2</v>
      </c>
      <c r="AI851">
        <v>382</v>
      </c>
      <c r="AJ851">
        <v>4310</v>
      </c>
      <c r="AK851">
        <v>1646310</v>
      </c>
      <c r="AL851" s="1"/>
      <c r="AM851" s="1"/>
      <c r="AN851" s="1"/>
      <c r="AO851" s="1"/>
      <c r="AP851">
        <v>18</v>
      </c>
      <c r="AQ851">
        <v>580</v>
      </c>
      <c r="AR851">
        <v>4109</v>
      </c>
      <c r="AS851">
        <v>2377497</v>
      </c>
      <c r="AT851" s="1"/>
      <c r="AU851">
        <v>107</v>
      </c>
    </row>
    <row r="852" spans="1:47" x14ac:dyDescent="0.2">
      <c r="A852" s="12">
        <v>42605</v>
      </c>
      <c r="B852">
        <v>33</v>
      </c>
      <c r="C852">
        <v>104</v>
      </c>
      <c r="D852">
        <v>4588</v>
      </c>
      <c r="E852">
        <v>477371</v>
      </c>
      <c r="F852">
        <v>12</v>
      </c>
      <c r="G852">
        <v>135</v>
      </c>
      <c r="H852">
        <v>4730</v>
      </c>
      <c r="I852">
        <v>638020</v>
      </c>
      <c r="J852">
        <v>55</v>
      </c>
      <c r="K852">
        <v>162</v>
      </c>
      <c r="L852">
        <v>4654</v>
      </c>
      <c r="M852">
        <v>754211</v>
      </c>
      <c r="N852">
        <v>129</v>
      </c>
      <c r="O852">
        <v>196</v>
      </c>
      <c r="P852">
        <v>4506</v>
      </c>
      <c r="Q852">
        <v>883926</v>
      </c>
      <c r="R852">
        <v>29</v>
      </c>
      <c r="S852">
        <v>232</v>
      </c>
      <c r="T852">
        <v>4418</v>
      </c>
      <c r="U852">
        <v>1024992</v>
      </c>
      <c r="V852">
        <v>1</v>
      </c>
      <c r="W852">
        <v>273</v>
      </c>
      <c r="X852">
        <v>4100</v>
      </c>
      <c r="Y852">
        <v>1119300</v>
      </c>
      <c r="Z852">
        <v>1</v>
      </c>
      <c r="AA852">
        <v>292</v>
      </c>
      <c r="AB852">
        <v>4180</v>
      </c>
      <c r="AC852">
        <v>1220560</v>
      </c>
      <c r="AD852">
        <v>3</v>
      </c>
      <c r="AE852">
        <v>341</v>
      </c>
      <c r="AF852">
        <v>3983</v>
      </c>
      <c r="AG852">
        <v>1360033</v>
      </c>
      <c r="AH852">
        <v>2</v>
      </c>
      <c r="AI852">
        <v>369</v>
      </c>
      <c r="AJ852">
        <v>4215</v>
      </c>
      <c r="AK852">
        <v>1555380</v>
      </c>
      <c r="AL852">
        <v>1</v>
      </c>
      <c r="AM852">
        <v>424</v>
      </c>
      <c r="AN852">
        <v>4200</v>
      </c>
      <c r="AO852">
        <v>1780800</v>
      </c>
      <c r="AP852">
        <v>10</v>
      </c>
      <c r="AQ852">
        <v>564</v>
      </c>
      <c r="AR852">
        <v>4067</v>
      </c>
      <c r="AS852">
        <v>2293581</v>
      </c>
      <c r="AT852" s="1"/>
      <c r="AU852">
        <v>876</v>
      </c>
    </row>
    <row r="853" spans="1:47" x14ac:dyDescent="0.2">
      <c r="A853" s="12">
        <v>42612</v>
      </c>
      <c r="B853">
        <v>4</v>
      </c>
      <c r="C853">
        <v>118</v>
      </c>
      <c r="D853">
        <v>4788</v>
      </c>
      <c r="E853">
        <v>565112</v>
      </c>
      <c r="F853">
        <v>43</v>
      </c>
      <c r="G853">
        <v>145</v>
      </c>
      <c r="H853">
        <v>4792</v>
      </c>
      <c r="I853">
        <v>692308</v>
      </c>
      <c r="J853">
        <v>113</v>
      </c>
      <c r="K853">
        <v>165</v>
      </c>
      <c r="L853">
        <v>4859</v>
      </c>
      <c r="M853">
        <v>801115</v>
      </c>
      <c r="N853">
        <v>31</v>
      </c>
      <c r="O853">
        <v>204</v>
      </c>
      <c r="P853">
        <v>4543</v>
      </c>
      <c r="Q853">
        <v>927561</v>
      </c>
      <c r="R853">
        <v>13</v>
      </c>
      <c r="S853">
        <v>234</v>
      </c>
      <c r="T853">
        <v>4472</v>
      </c>
      <c r="U853">
        <v>1047965</v>
      </c>
      <c r="V853">
        <v>1</v>
      </c>
      <c r="W853">
        <v>278</v>
      </c>
      <c r="X853">
        <v>4150</v>
      </c>
      <c r="Y853">
        <v>1153700</v>
      </c>
      <c r="AD853">
        <v>2</v>
      </c>
      <c r="AE853">
        <v>340</v>
      </c>
      <c r="AF853">
        <v>4315</v>
      </c>
      <c r="AG853">
        <v>1467055</v>
      </c>
      <c r="AH853">
        <v>2</v>
      </c>
      <c r="AI853">
        <v>386</v>
      </c>
      <c r="AJ853">
        <v>4195</v>
      </c>
      <c r="AK853">
        <v>1619360</v>
      </c>
      <c r="AL853">
        <v>1</v>
      </c>
      <c r="AM853">
        <v>416</v>
      </c>
      <c r="AN853">
        <v>4180</v>
      </c>
      <c r="AO853">
        <v>1738880</v>
      </c>
      <c r="AP853">
        <v>11</v>
      </c>
      <c r="AQ853">
        <v>558</v>
      </c>
      <c r="AR853">
        <v>4251</v>
      </c>
      <c r="AS853">
        <v>2365174</v>
      </c>
      <c r="AT853" s="1"/>
      <c r="AU853">
        <v>204</v>
      </c>
    </row>
    <row r="854" spans="1:47" x14ac:dyDescent="0.2">
      <c r="A854" s="12">
        <v>42619</v>
      </c>
      <c r="B854">
        <v>14</v>
      </c>
      <c r="C854">
        <v>110</v>
      </c>
      <c r="D854">
        <v>5250</v>
      </c>
      <c r="E854">
        <v>576300</v>
      </c>
      <c r="F854">
        <v>6</v>
      </c>
      <c r="G854">
        <v>140</v>
      </c>
      <c r="H854">
        <v>4990</v>
      </c>
      <c r="I854">
        <v>697310</v>
      </c>
      <c r="J854">
        <v>33</v>
      </c>
      <c r="K854">
        <v>163</v>
      </c>
      <c r="L854">
        <v>4936</v>
      </c>
      <c r="M854">
        <v>804850</v>
      </c>
      <c r="N854">
        <v>35</v>
      </c>
      <c r="O854">
        <v>204</v>
      </c>
      <c r="P854">
        <v>4907</v>
      </c>
      <c r="Q854">
        <v>1001793</v>
      </c>
      <c r="R854">
        <v>7</v>
      </c>
      <c r="S854">
        <v>224</v>
      </c>
      <c r="T854">
        <v>4380</v>
      </c>
      <c r="U854">
        <v>981120</v>
      </c>
      <c r="V854">
        <v>12</v>
      </c>
      <c r="W854">
        <v>270</v>
      </c>
      <c r="X854">
        <v>4360</v>
      </c>
      <c r="Y854">
        <v>1177200</v>
      </c>
      <c r="Z854">
        <v>6</v>
      </c>
      <c r="AA854">
        <v>290</v>
      </c>
      <c r="AB854">
        <v>4320</v>
      </c>
      <c r="AC854">
        <v>1252800</v>
      </c>
      <c r="AD854">
        <v>1</v>
      </c>
      <c r="AE854">
        <v>326</v>
      </c>
      <c r="AF854">
        <v>4020</v>
      </c>
      <c r="AG854">
        <v>1310520</v>
      </c>
      <c r="AH854">
        <v>2</v>
      </c>
      <c r="AI854">
        <v>392</v>
      </c>
      <c r="AJ854">
        <v>4115</v>
      </c>
      <c r="AK854">
        <v>1615880</v>
      </c>
      <c r="AL854">
        <v>1</v>
      </c>
      <c r="AM854">
        <v>414</v>
      </c>
      <c r="AN854">
        <v>4320</v>
      </c>
      <c r="AO854">
        <v>1788480</v>
      </c>
      <c r="AP854">
        <v>25</v>
      </c>
      <c r="AQ854">
        <v>582</v>
      </c>
      <c r="AR854">
        <v>3898</v>
      </c>
      <c r="AS854">
        <v>2253660</v>
      </c>
      <c r="AT854" s="1"/>
      <c r="AU854">
        <v>143</v>
      </c>
    </row>
    <row r="855" spans="1:47" x14ac:dyDescent="0.2">
      <c r="A855" s="12">
        <v>42626</v>
      </c>
      <c r="B855">
        <v>46</v>
      </c>
      <c r="C855">
        <v>110</v>
      </c>
      <c r="D855">
        <v>5158</v>
      </c>
      <c r="E855">
        <v>563862</v>
      </c>
      <c r="F855">
        <v>33</v>
      </c>
      <c r="G855">
        <v>138</v>
      </c>
      <c r="H855">
        <v>5000</v>
      </c>
      <c r="I855">
        <v>687358</v>
      </c>
      <c r="J855">
        <v>77</v>
      </c>
      <c r="K855">
        <v>161</v>
      </c>
      <c r="L855">
        <v>4861</v>
      </c>
      <c r="M855">
        <v>780183</v>
      </c>
      <c r="N855">
        <v>86</v>
      </c>
      <c r="O855">
        <v>193</v>
      </c>
      <c r="P855">
        <v>4786</v>
      </c>
      <c r="Q855">
        <v>924813</v>
      </c>
      <c r="R855">
        <v>43</v>
      </c>
      <c r="S855">
        <v>236</v>
      </c>
      <c r="T855">
        <v>4458</v>
      </c>
      <c r="U855">
        <v>1048656</v>
      </c>
      <c r="V855">
        <v>1</v>
      </c>
      <c r="W855">
        <v>265</v>
      </c>
      <c r="X855">
        <v>4250</v>
      </c>
      <c r="Y855">
        <v>1126250</v>
      </c>
      <c r="Z855">
        <v>1</v>
      </c>
      <c r="AA855">
        <v>296</v>
      </c>
      <c r="AB855">
        <v>4100</v>
      </c>
      <c r="AC855">
        <v>1213600</v>
      </c>
      <c r="AD855">
        <v>3</v>
      </c>
      <c r="AE855">
        <v>354</v>
      </c>
      <c r="AF855">
        <v>3983</v>
      </c>
      <c r="AG855">
        <v>1411850</v>
      </c>
      <c r="AL855">
        <v>2</v>
      </c>
      <c r="AM855">
        <v>440</v>
      </c>
      <c r="AN855">
        <v>3900</v>
      </c>
      <c r="AO855">
        <v>1713000</v>
      </c>
      <c r="AP855">
        <v>16</v>
      </c>
      <c r="AQ855">
        <v>599</v>
      </c>
      <c r="AR855">
        <v>3872</v>
      </c>
      <c r="AS855">
        <v>2310124</v>
      </c>
      <c r="AT855" s="1"/>
      <c r="AU855">
        <v>155</v>
      </c>
    </row>
    <row r="856" spans="1:47" x14ac:dyDescent="0.2">
      <c r="A856" s="12">
        <v>42633</v>
      </c>
      <c r="B856">
        <v>23</v>
      </c>
      <c r="C856">
        <v>115</v>
      </c>
      <c r="D856">
        <v>5394</v>
      </c>
      <c r="E856">
        <v>620850</v>
      </c>
      <c r="F856">
        <v>51</v>
      </c>
      <c r="G856">
        <v>141</v>
      </c>
      <c r="H856">
        <v>5121</v>
      </c>
      <c r="I856">
        <v>719408</v>
      </c>
      <c r="J856">
        <v>44</v>
      </c>
      <c r="K856">
        <v>162</v>
      </c>
      <c r="L856">
        <v>4906</v>
      </c>
      <c r="M856">
        <v>794325</v>
      </c>
      <c r="N856">
        <v>49</v>
      </c>
      <c r="O856">
        <v>198</v>
      </c>
      <c r="P856">
        <v>4788</v>
      </c>
      <c r="Q856">
        <v>946168</v>
      </c>
      <c r="R856">
        <v>20</v>
      </c>
      <c r="S856">
        <v>238</v>
      </c>
      <c r="T856">
        <v>4323</v>
      </c>
      <c r="U856">
        <v>1029155</v>
      </c>
      <c r="V856">
        <v>12</v>
      </c>
      <c r="W856">
        <v>160</v>
      </c>
      <c r="X856">
        <v>4480</v>
      </c>
      <c r="Y856">
        <v>1166850</v>
      </c>
      <c r="Z856">
        <v>14</v>
      </c>
      <c r="AA856">
        <v>311</v>
      </c>
      <c r="AB856">
        <v>4300</v>
      </c>
      <c r="AC856">
        <v>1337300</v>
      </c>
      <c r="AD856">
        <v>4</v>
      </c>
      <c r="AE856">
        <v>340</v>
      </c>
      <c r="AF856">
        <v>4220</v>
      </c>
      <c r="AG856">
        <v>1433230</v>
      </c>
      <c r="AL856">
        <v>4</v>
      </c>
      <c r="AM856">
        <v>430</v>
      </c>
      <c r="AN856">
        <v>4235</v>
      </c>
      <c r="AO856">
        <v>1819775</v>
      </c>
      <c r="AP856">
        <v>13</v>
      </c>
      <c r="AQ856">
        <v>548</v>
      </c>
      <c r="AR856">
        <v>3978</v>
      </c>
      <c r="AS856">
        <v>2181726</v>
      </c>
      <c r="AT856" s="1"/>
      <c r="AU856">
        <v>185</v>
      </c>
    </row>
    <row r="857" spans="1:47" x14ac:dyDescent="0.2">
      <c r="A857" s="12">
        <v>42640</v>
      </c>
      <c r="B857">
        <v>39</v>
      </c>
      <c r="C857">
        <v>111</v>
      </c>
      <c r="D857">
        <v>5322</v>
      </c>
      <c r="E857">
        <v>587994</v>
      </c>
      <c r="F857">
        <v>22</v>
      </c>
      <c r="G857">
        <v>143</v>
      </c>
      <c r="H857">
        <v>4492</v>
      </c>
      <c r="I857">
        <v>640367</v>
      </c>
      <c r="J857">
        <v>62</v>
      </c>
      <c r="K857">
        <v>163</v>
      </c>
      <c r="L857">
        <v>4879</v>
      </c>
      <c r="M857">
        <v>793535</v>
      </c>
      <c r="N857">
        <v>23</v>
      </c>
      <c r="O857">
        <v>200</v>
      </c>
      <c r="P857">
        <v>4782</v>
      </c>
      <c r="Q857">
        <v>952890</v>
      </c>
      <c r="R857">
        <v>23</v>
      </c>
      <c r="S857">
        <v>236</v>
      </c>
      <c r="T857">
        <v>4512</v>
      </c>
      <c r="U857">
        <v>1067260</v>
      </c>
      <c r="V857">
        <v>17</v>
      </c>
      <c r="W857">
        <v>266</v>
      </c>
      <c r="X857">
        <v>4283</v>
      </c>
      <c r="Y857">
        <v>1140210</v>
      </c>
      <c r="AD857">
        <v>1</v>
      </c>
      <c r="AE857">
        <v>326</v>
      </c>
      <c r="AF857">
        <v>4030</v>
      </c>
      <c r="AG857">
        <v>1313780</v>
      </c>
      <c r="AH857">
        <v>2</v>
      </c>
      <c r="AI857">
        <v>382</v>
      </c>
      <c r="AJ857">
        <v>4260</v>
      </c>
      <c r="AK857">
        <v>1628720</v>
      </c>
      <c r="AL857">
        <v>5</v>
      </c>
      <c r="AM857">
        <v>449</v>
      </c>
      <c r="AN857">
        <v>4016</v>
      </c>
      <c r="AO857">
        <v>1803458</v>
      </c>
      <c r="AP857">
        <v>9</v>
      </c>
      <c r="AQ857">
        <v>544</v>
      </c>
      <c r="AR857">
        <v>3888</v>
      </c>
      <c r="AS857">
        <v>2111086</v>
      </c>
      <c r="AT857" s="1"/>
      <c r="AU857">
        <v>88</v>
      </c>
    </row>
    <row r="858" spans="1:47" x14ac:dyDescent="0.2">
      <c r="A858" s="112">
        <v>42618</v>
      </c>
      <c r="B858" s="65">
        <v>5</v>
      </c>
      <c r="C858" s="65">
        <v>110</v>
      </c>
      <c r="D858" s="65">
        <v>4400</v>
      </c>
      <c r="E858" s="65">
        <v>484830</v>
      </c>
      <c r="F858" s="65">
        <v>19</v>
      </c>
      <c r="G858" s="65">
        <v>134</v>
      </c>
      <c r="H858" s="65">
        <v>4648</v>
      </c>
      <c r="I858" s="65">
        <v>625853</v>
      </c>
      <c r="J858" s="65">
        <v>39</v>
      </c>
      <c r="K858" s="65">
        <v>162</v>
      </c>
      <c r="L858" s="65">
        <v>4471</v>
      </c>
      <c r="M858" s="65">
        <v>791875</v>
      </c>
      <c r="N858" s="65">
        <v>60</v>
      </c>
      <c r="O858" s="65">
        <v>197</v>
      </c>
      <c r="P858" s="65">
        <v>4471</v>
      </c>
      <c r="Q858" s="65">
        <v>791875</v>
      </c>
      <c r="R858" s="65">
        <v>131</v>
      </c>
      <c r="S858" s="65">
        <v>231</v>
      </c>
      <c r="T858" s="65">
        <v>4412</v>
      </c>
      <c r="U858" s="65">
        <v>1052765</v>
      </c>
      <c r="V858" s="65">
        <v>12</v>
      </c>
      <c r="W858" s="65">
        <v>260</v>
      </c>
      <c r="X858" s="65">
        <v>4375</v>
      </c>
      <c r="Y858" s="65">
        <v>1145517</v>
      </c>
      <c r="Z858" s="65">
        <v>6</v>
      </c>
      <c r="AA858" s="65">
        <v>297</v>
      </c>
      <c r="AB858" s="65">
        <v>4150</v>
      </c>
      <c r="AC858" s="65">
        <v>1181158</v>
      </c>
      <c r="AD858" s="65">
        <v>2</v>
      </c>
      <c r="AE858" s="65">
        <v>330</v>
      </c>
      <c r="AF858" s="65">
        <v>4300</v>
      </c>
      <c r="AG858" s="65">
        <v>1416850</v>
      </c>
      <c r="AH858" s="65">
        <v>1</v>
      </c>
      <c r="AI858" s="65">
        <v>375</v>
      </c>
      <c r="AJ858" s="65">
        <v>3700</v>
      </c>
      <c r="AK858" s="65">
        <v>1387500</v>
      </c>
      <c r="AL858" s="65"/>
      <c r="AM858" s="65"/>
      <c r="AN858" s="65"/>
      <c r="AO858" s="65"/>
      <c r="AP858" s="65">
        <v>6</v>
      </c>
      <c r="AQ858" s="65">
        <v>500</v>
      </c>
      <c r="AR858" s="65">
        <v>4110</v>
      </c>
      <c r="AS858" s="65">
        <v>2058803</v>
      </c>
      <c r="AT858" s="1"/>
      <c r="AU858" s="1"/>
    </row>
    <row r="859" spans="1:47" x14ac:dyDescent="0.2">
      <c r="A859" s="112">
        <v>42625</v>
      </c>
      <c r="B859" s="65">
        <v>19</v>
      </c>
      <c r="C859" s="65">
        <v>111</v>
      </c>
      <c r="D859" s="65">
        <v>4350</v>
      </c>
      <c r="E859" s="65">
        <v>454074</v>
      </c>
      <c r="F859" s="65">
        <v>14</v>
      </c>
      <c r="G859" s="65">
        <v>136</v>
      </c>
      <c r="H859" s="65">
        <v>4618</v>
      </c>
      <c r="I859" s="65">
        <v>637451</v>
      </c>
      <c r="J859" s="65">
        <v>43</v>
      </c>
      <c r="K859" s="65">
        <v>160</v>
      </c>
      <c r="L859" s="65">
        <v>4658</v>
      </c>
      <c r="M859" s="65">
        <v>729604</v>
      </c>
      <c r="N859" s="65">
        <v>34</v>
      </c>
      <c r="O859" s="65">
        <v>204</v>
      </c>
      <c r="P859" s="65">
        <v>4483</v>
      </c>
      <c r="Q859" s="65">
        <v>903425</v>
      </c>
      <c r="R859" s="65">
        <v>108</v>
      </c>
      <c r="S859" s="65">
        <v>234</v>
      </c>
      <c r="T859" s="65">
        <v>4378</v>
      </c>
      <c r="U859" s="65">
        <v>1040204</v>
      </c>
      <c r="V859" s="65">
        <v>81</v>
      </c>
      <c r="W859" s="65">
        <v>262</v>
      </c>
      <c r="X859" s="65">
        <v>4208</v>
      </c>
      <c r="Y859" s="65">
        <v>1161216</v>
      </c>
      <c r="Z859" s="65">
        <v>16</v>
      </c>
      <c r="AA859" s="65">
        <v>290</v>
      </c>
      <c r="AB859" s="65">
        <v>4340</v>
      </c>
      <c r="AC859" s="65">
        <v>1258058</v>
      </c>
      <c r="AD859" s="65">
        <v>2</v>
      </c>
      <c r="AE859" s="65">
        <v>320</v>
      </c>
      <c r="AF859" s="65">
        <v>4360</v>
      </c>
      <c r="AG859" s="65">
        <v>1397380</v>
      </c>
      <c r="AH859" s="65"/>
      <c r="AI859" s="65"/>
      <c r="AJ859" s="65"/>
      <c r="AK859" s="65"/>
      <c r="AL859" s="65"/>
      <c r="AM859" s="65"/>
      <c r="AN859" s="65"/>
      <c r="AO859" s="65"/>
      <c r="AP859" s="65">
        <v>8</v>
      </c>
      <c r="AQ859" s="65">
        <v>588</v>
      </c>
      <c r="AR859" s="65">
        <v>3852</v>
      </c>
      <c r="AS859" s="65">
        <v>2258502</v>
      </c>
      <c r="AT859" s="1"/>
      <c r="AU859" s="1"/>
    </row>
    <row r="860" spans="1:47" x14ac:dyDescent="0.2">
      <c r="A860" s="112">
        <v>42632</v>
      </c>
      <c r="B860" s="65">
        <v>7</v>
      </c>
      <c r="C860" s="65">
        <v>114</v>
      </c>
      <c r="D860" s="65">
        <v>4385</v>
      </c>
      <c r="E860" s="65">
        <v>547157</v>
      </c>
      <c r="F860" s="65">
        <v>7</v>
      </c>
      <c r="G860" s="65">
        <v>142</v>
      </c>
      <c r="H860" s="65">
        <v>5007</v>
      </c>
      <c r="I860" s="65">
        <v>682969</v>
      </c>
      <c r="J860" s="65">
        <v>28</v>
      </c>
      <c r="K860" s="65">
        <v>166</v>
      </c>
      <c r="L860" s="65">
        <v>4584</v>
      </c>
      <c r="M860" s="65">
        <v>778527</v>
      </c>
      <c r="N860" s="65">
        <v>34</v>
      </c>
      <c r="O860" s="65">
        <v>200</v>
      </c>
      <c r="P860" s="65">
        <v>4627</v>
      </c>
      <c r="Q860" s="65">
        <v>919218</v>
      </c>
      <c r="R860" s="65">
        <v>45</v>
      </c>
      <c r="S860" s="65">
        <v>237</v>
      </c>
      <c r="T860" s="65">
        <v>4580</v>
      </c>
      <c r="U860" s="65">
        <v>1108269</v>
      </c>
      <c r="V860" s="65">
        <v>4</v>
      </c>
      <c r="W860" s="65">
        <v>255</v>
      </c>
      <c r="X860" s="65">
        <v>3840</v>
      </c>
      <c r="Y860" s="65">
        <v>1043730</v>
      </c>
      <c r="Z860" s="65">
        <v>3</v>
      </c>
      <c r="AA860" s="65">
        <v>294</v>
      </c>
      <c r="AB860" s="65">
        <v>4420</v>
      </c>
      <c r="AC860" s="65">
        <v>1298007</v>
      </c>
      <c r="AD860" s="65">
        <v>1</v>
      </c>
      <c r="AE860" s="65">
        <v>330</v>
      </c>
      <c r="AF860" s="65">
        <v>4320</v>
      </c>
      <c r="AG860" s="65">
        <v>1425600</v>
      </c>
      <c r="AH860" s="65"/>
      <c r="AI860" s="65"/>
      <c r="AJ860" s="65"/>
      <c r="AK860" s="65"/>
      <c r="AL860" s="65"/>
      <c r="AM860" s="65"/>
      <c r="AN860" s="65"/>
      <c r="AO860" s="65"/>
      <c r="AP860" s="65">
        <v>2</v>
      </c>
      <c r="AQ860" s="65">
        <v>642</v>
      </c>
      <c r="AR860" s="65">
        <v>3770</v>
      </c>
      <c r="AS860" s="65">
        <v>2387910</v>
      </c>
      <c r="AT860" s="1"/>
      <c r="AU860" s="1"/>
    </row>
    <row r="861" spans="1:47" x14ac:dyDescent="0.2">
      <c r="A861" s="112">
        <v>42639</v>
      </c>
      <c r="B861" s="65">
        <v>15</v>
      </c>
      <c r="C861" s="65">
        <v>120</v>
      </c>
      <c r="D861" s="65">
        <v>4770</v>
      </c>
      <c r="E861" s="65">
        <v>581283</v>
      </c>
      <c r="F861" s="65">
        <v>16</v>
      </c>
      <c r="G861" s="65">
        <v>140</v>
      </c>
      <c r="H861" s="65">
        <v>4694</v>
      </c>
      <c r="I861" s="65">
        <v>647646</v>
      </c>
      <c r="J861" s="65">
        <v>15</v>
      </c>
      <c r="K861" s="65">
        <v>165</v>
      </c>
      <c r="L861" s="65">
        <v>4683</v>
      </c>
      <c r="M861" s="65">
        <v>803761</v>
      </c>
      <c r="N861" s="65">
        <v>82</v>
      </c>
      <c r="O861" s="65">
        <v>202</v>
      </c>
      <c r="P861" s="65">
        <v>4534</v>
      </c>
      <c r="Q861" s="65">
        <v>930044</v>
      </c>
      <c r="R861" s="65">
        <v>21</v>
      </c>
      <c r="S861" s="65">
        <v>237</v>
      </c>
      <c r="T861" s="65">
        <v>4443</v>
      </c>
      <c r="U861" s="65">
        <v>1071143</v>
      </c>
      <c r="V861" s="65">
        <v>48</v>
      </c>
      <c r="W861" s="65">
        <v>258</v>
      </c>
      <c r="X861" s="65">
        <v>4254</v>
      </c>
      <c r="Y861" s="65">
        <v>1248426</v>
      </c>
      <c r="Z861" s="65">
        <v>2</v>
      </c>
      <c r="AA861" s="65">
        <v>295</v>
      </c>
      <c r="AB861" s="65">
        <v>4480</v>
      </c>
      <c r="AC861" s="65">
        <v>1321400</v>
      </c>
      <c r="AD861" s="65">
        <v>3</v>
      </c>
      <c r="AE861" s="65">
        <v>336</v>
      </c>
      <c r="AF861" s="65">
        <v>4300</v>
      </c>
      <c r="AG861" s="65">
        <v>1457333</v>
      </c>
      <c r="AH861" s="65"/>
      <c r="AI861" s="65"/>
      <c r="AJ861" s="65"/>
      <c r="AK861" s="65"/>
      <c r="AL861" s="65"/>
      <c r="AM861" s="65"/>
      <c r="AN861" s="65"/>
      <c r="AO861" s="65"/>
      <c r="AP861" s="65">
        <v>6</v>
      </c>
      <c r="AQ861" s="65">
        <v>517</v>
      </c>
      <c r="AR861" s="65">
        <v>4077</v>
      </c>
      <c r="AS861" s="65">
        <v>2105133</v>
      </c>
      <c r="AT861" s="1"/>
      <c r="AU861" s="1"/>
    </row>
    <row r="862" spans="1:47" x14ac:dyDescent="0.2">
      <c r="A862" s="12">
        <v>42647</v>
      </c>
      <c r="B862">
        <v>11</v>
      </c>
      <c r="C862">
        <v>109</v>
      </c>
      <c r="D862">
        <v>5183</v>
      </c>
      <c r="E862">
        <v>565592</v>
      </c>
      <c r="F862">
        <v>95</v>
      </c>
      <c r="G862">
        <v>140</v>
      </c>
      <c r="H862">
        <v>5094</v>
      </c>
      <c r="I862">
        <v>713911</v>
      </c>
      <c r="J862">
        <v>20</v>
      </c>
      <c r="K862">
        <v>161</v>
      </c>
      <c r="L862">
        <v>4740</v>
      </c>
      <c r="M862">
        <v>762180</v>
      </c>
      <c r="N862">
        <v>37</v>
      </c>
      <c r="O862">
        <v>200</v>
      </c>
      <c r="P862">
        <v>4733</v>
      </c>
      <c r="Q862">
        <v>946467</v>
      </c>
      <c r="R862">
        <v>16</v>
      </c>
      <c r="S862">
        <v>233</v>
      </c>
      <c r="T862">
        <v>4498</v>
      </c>
      <c r="U862">
        <v>1045922</v>
      </c>
      <c r="V862">
        <v>15</v>
      </c>
      <c r="W862">
        <v>262</v>
      </c>
      <c r="X862">
        <v>4335</v>
      </c>
      <c r="Y862">
        <v>1133445</v>
      </c>
      <c r="AD862">
        <v>1</v>
      </c>
      <c r="AE862">
        <v>337</v>
      </c>
      <c r="AF862">
        <v>4350</v>
      </c>
      <c r="AG862">
        <v>1465950</v>
      </c>
      <c r="AH862">
        <v>1</v>
      </c>
      <c r="AI862">
        <v>396</v>
      </c>
      <c r="AJ862">
        <v>4300</v>
      </c>
      <c r="AK862">
        <v>1702800</v>
      </c>
      <c r="AL862">
        <v>2</v>
      </c>
      <c r="AM862">
        <v>471</v>
      </c>
      <c r="AN862">
        <v>4100</v>
      </c>
      <c r="AO862">
        <v>1931100</v>
      </c>
      <c r="AP862">
        <v>9</v>
      </c>
      <c r="AQ862">
        <v>576</v>
      </c>
      <c r="AR862">
        <v>3921</v>
      </c>
      <c r="AS862">
        <v>2249297</v>
      </c>
      <c r="AT862">
        <v>9</v>
      </c>
      <c r="AU862">
        <v>215</v>
      </c>
    </row>
    <row r="863" spans="1:47" x14ac:dyDescent="0.2">
      <c r="A863" s="12">
        <v>42654</v>
      </c>
      <c r="B863">
        <v>16</v>
      </c>
      <c r="C863">
        <v>106</v>
      </c>
      <c r="D863">
        <v>5033</v>
      </c>
      <c r="E863">
        <v>537983</v>
      </c>
      <c r="F863">
        <v>25</v>
      </c>
      <c r="G863">
        <v>142</v>
      </c>
      <c r="H863">
        <v>4860</v>
      </c>
      <c r="I863">
        <v>691907</v>
      </c>
      <c r="J863">
        <v>9</v>
      </c>
      <c r="K863">
        <v>176</v>
      </c>
      <c r="L863">
        <v>4780</v>
      </c>
      <c r="M863">
        <v>841280</v>
      </c>
      <c r="N863">
        <v>26</v>
      </c>
      <c r="O863">
        <v>206</v>
      </c>
      <c r="P863">
        <v>4670</v>
      </c>
      <c r="Q863">
        <v>961560</v>
      </c>
      <c r="R863">
        <v>13</v>
      </c>
      <c r="S863">
        <v>245</v>
      </c>
      <c r="T863">
        <v>4453</v>
      </c>
      <c r="U863">
        <v>1089460</v>
      </c>
      <c r="V863">
        <v>1</v>
      </c>
      <c r="W863">
        <v>264</v>
      </c>
      <c r="X863">
        <v>4200</v>
      </c>
      <c r="Y863">
        <v>1108800</v>
      </c>
      <c r="Z863">
        <v>4</v>
      </c>
      <c r="AA863">
        <v>302</v>
      </c>
      <c r="AB863">
        <v>4047</v>
      </c>
      <c r="AC863">
        <v>1221680</v>
      </c>
      <c r="AD863">
        <v>4</v>
      </c>
      <c r="AE863">
        <v>337</v>
      </c>
      <c r="AF863">
        <v>3940</v>
      </c>
      <c r="AG863">
        <v>1326830</v>
      </c>
      <c r="AH863">
        <v>6</v>
      </c>
      <c r="AI863">
        <v>382</v>
      </c>
      <c r="AJ863">
        <v>4133</v>
      </c>
      <c r="AK863">
        <v>1580225</v>
      </c>
      <c r="AL863">
        <v>4</v>
      </c>
      <c r="AM863">
        <v>632</v>
      </c>
      <c r="AN863">
        <v>3870</v>
      </c>
      <c r="AO863">
        <v>2447780</v>
      </c>
      <c r="AP863">
        <v>18</v>
      </c>
      <c r="AQ863">
        <v>544</v>
      </c>
      <c r="AR863">
        <v>4072</v>
      </c>
      <c r="AS863">
        <v>2214853</v>
      </c>
      <c r="AT863">
        <v>12</v>
      </c>
      <c r="AU863">
        <v>97</v>
      </c>
    </row>
    <row r="864" spans="1:47" x14ac:dyDescent="0.2">
      <c r="A864" s="12">
        <v>42661</v>
      </c>
      <c r="B864">
        <v>29</v>
      </c>
      <c r="C864">
        <v>109</v>
      </c>
      <c r="D864">
        <v>5139</v>
      </c>
      <c r="E864">
        <v>556250</v>
      </c>
      <c r="F864">
        <v>3</v>
      </c>
      <c r="G864">
        <v>134</v>
      </c>
      <c r="H864">
        <v>4975</v>
      </c>
      <c r="I864">
        <v>666650</v>
      </c>
      <c r="J864">
        <v>92</v>
      </c>
      <c r="K864">
        <v>162</v>
      </c>
      <c r="L864">
        <v>4719</v>
      </c>
      <c r="M864">
        <v>765843</v>
      </c>
      <c r="N864">
        <v>105</v>
      </c>
      <c r="O864">
        <v>200</v>
      </c>
      <c r="P864">
        <v>4701</v>
      </c>
      <c r="Q864">
        <v>940153</v>
      </c>
      <c r="R864">
        <v>9</v>
      </c>
      <c r="S864">
        <v>227</v>
      </c>
      <c r="T864">
        <v>4558</v>
      </c>
      <c r="U864">
        <v>1033878</v>
      </c>
      <c r="V864">
        <v>4</v>
      </c>
      <c r="W864">
        <v>266</v>
      </c>
      <c r="X864">
        <v>4150</v>
      </c>
      <c r="Y864">
        <v>1106133</v>
      </c>
      <c r="Z864">
        <v>1</v>
      </c>
      <c r="AA864">
        <v>280</v>
      </c>
      <c r="AB864">
        <v>3900</v>
      </c>
      <c r="AC864">
        <v>1092000</v>
      </c>
      <c r="AD864">
        <v>2</v>
      </c>
      <c r="AE864">
        <v>349</v>
      </c>
      <c r="AF864">
        <v>3850</v>
      </c>
      <c r="AG864">
        <v>1343800</v>
      </c>
      <c r="AH864">
        <v>2</v>
      </c>
      <c r="AI864">
        <v>384</v>
      </c>
      <c r="AJ864">
        <v>3900</v>
      </c>
      <c r="AK864">
        <v>1499000</v>
      </c>
      <c r="AL864">
        <v>2</v>
      </c>
      <c r="AM864">
        <v>422</v>
      </c>
      <c r="AN864">
        <v>4115</v>
      </c>
      <c r="AO864">
        <v>1734735</v>
      </c>
      <c r="AP864">
        <v>20</v>
      </c>
      <c r="AQ864">
        <v>594</v>
      </c>
      <c r="AR864">
        <v>3920</v>
      </c>
      <c r="AS864">
        <v>2307027</v>
      </c>
      <c r="AT864">
        <v>4</v>
      </c>
      <c r="AU864">
        <v>120</v>
      </c>
    </row>
    <row r="865" spans="1:47" x14ac:dyDescent="0.2">
      <c r="A865" s="12">
        <v>42668</v>
      </c>
      <c r="B865">
        <v>12</v>
      </c>
      <c r="C865">
        <v>112</v>
      </c>
      <c r="D865">
        <v>5025</v>
      </c>
      <c r="E865">
        <v>564838</v>
      </c>
      <c r="F865">
        <v>12</v>
      </c>
      <c r="G865">
        <v>135</v>
      </c>
      <c r="H865">
        <v>5217</v>
      </c>
      <c r="I865">
        <v>703267</v>
      </c>
      <c r="J865">
        <v>3</v>
      </c>
      <c r="K865">
        <v>152</v>
      </c>
      <c r="L865">
        <v>4600</v>
      </c>
      <c r="M865">
        <v>699200</v>
      </c>
      <c r="N865">
        <v>21</v>
      </c>
      <c r="O865">
        <v>194</v>
      </c>
      <c r="P865">
        <v>4590</v>
      </c>
      <c r="Q865">
        <v>888240</v>
      </c>
      <c r="R865">
        <v>13</v>
      </c>
      <c r="S865">
        <v>238</v>
      </c>
      <c r="T865">
        <v>4500</v>
      </c>
      <c r="U865">
        <v>1068075</v>
      </c>
      <c r="V865">
        <v>8</v>
      </c>
      <c r="W865">
        <v>258</v>
      </c>
      <c r="X865">
        <v>4280</v>
      </c>
      <c r="Y865">
        <v>1104240</v>
      </c>
      <c r="Z865">
        <v>3</v>
      </c>
      <c r="AA865">
        <v>301</v>
      </c>
      <c r="AB865">
        <v>3800</v>
      </c>
      <c r="AC865">
        <v>1143800</v>
      </c>
      <c r="AH865">
        <v>2</v>
      </c>
      <c r="AI865">
        <v>381</v>
      </c>
      <c r="AJ865">
        <v>3925</v>
      </c>
      <c r="AK865">
        <v>1495425</v>
      </c>
      <c r="AP865">
        <v>10</v>
      </c>
      <c r="AQ865">
        <v>538</v>
      </c>
      <c r="AR865">
        <v>3991</v>
      </c>
      <c r="AS865">
        <v>2138498</v>
      </c>
      <c r="AT865">
        <v>3</v>
      </c>
      <c r="AU865">
        <v>100</v>
      </c>
    </row>
    <row r="866" spans="1:47" x14ac:dyDescent="0.2">
      <c r="A866" s="112">
        <v>42646</v>
      </c>
      <c r="B866" s="65">
        <v>14</v>
      </c>
      <c r="C866" s="65">
        <v>121</v>
      </c>
      <c r="D866" s="65">
        <v>4525</v>
      </c>
      <c r="E866" s="65">
        <v>557629</v>
      </c>
      <c r="F866" s="65">
        <v>82</v>
      </c>
      <c r="G866" s="65">
        <v>140</v>
      </c>
      <c r="H866" s="65">
        <v>4642</v>
      </c>
      <c r="I866" s="65">
        <v>637474</v>
      </c>
      <c r="J866" s="65">
        <v>53</v>
      </c>
      <c r="K866" s="65">
        <v>169</v>
      </c>
      <c r="L866" s="65">
        <v>4390</v>
      </c>
      <c r="M866" s="65">
        <v>761220</v>
      </c>
      <c r="N866" s="65">
        <v>42</v>
      </c>
      <c r="O866" s="65">
        <v>200</v>
      </c>
      <c r="P866" s="65">
        <v>4400</v>
      </c>
      <c r="Q866" s="65">
        <v>889087</v>
      </c>
      <c r="R866" s="65">
        <v>16</v>
      </c>
      <c r="S866" s="65">
        <v>236</v>
      </c>
      <c r="T866" s="65">
        <v>4302</v>
      </c>
      <c r="U866" s="65">
        <v>993624</v>
      </c>
      <c r="V866" s="65">
        <v>16</v>
      </c>
      <c r="W866" s="65">
        <v>273</v>
      </c>
      <c r="X866" s="65">
        <v>4276</v>
      </c>
      <c r="Y866" s="65">
        <v>1189492</v>
      </c>
      <c r="Z866" s="65">
        <v>20</v>
      </c>
      <c r="AA866" s="65">
        <v>292</v>
      </c>
      <c r="AB866" s="65">
        <v>4211</v>
      </c>
      <c r="AC866" s="65">
        <v>1223833</v>
      </c>
      <c r="AD866" s="65">
        <v>17</v>
      </c>
      <c r="AE866" s="65">
        <v>342</v>
      </c>
      <c r="AF866" s="65">
        <v>4146</v>
      </c>
      <c r="AG866" s="65">
        <f>AF866*AE866</f>
        <v>1417932</v>
      </c>
      <c r="AH866" s="65"/>
      <c r="AI866" s="65"/>
      <c r="AJ866" s="65"/>
      <c r="AK866" s="65"/>
      <c r="AL866" s="65"/>
      <c r="AM866" s="65"/>
      <c r="AN866" s="65"/>
      <c r="AO866" s="65"/>
      <c r="AP866" s="65">
        <v>10</v>
      </c>
      <c r="AQ866" s="65">
        <v>512</v>
      </c>
      <c r="AR866" s="65">
        <v>3929</v>
      </c>
      <c r="AS866" s="65">
        <v>2010482</v>
      </c>
      <c r="AT866" s="65"/>
      <c r="AU866" s="54">
        <v>4</v>
      </c>
    </row>
    <row r="867" spans="1:47" x14ac:dyDescent="0.2">
      <c r="A867" s="112">
        <v>42653</v>
      </c>
      <c r="B867" s="65">
        <v>29</v>
      </c>
      <c r="C867" s="65">
        <v>115</v>
      </c>
      <c r="D867" s="65">
        <v>4711</v>
      </c>
      <c r="E867" s="65">
        <v>537574</v>
      </c>
      <c r="F867" s="65">
        <v>35</v>
      </c>
      <c r="G867" s="65">
        <v>137</v>
      </c>
      <c r="H867" s="65">
        <v>4795</v>
      </c>
      <c r="I867" s="65">
        <v>704469</v>
      </c>
      <c r="J867" s="65">
        <v>62</v>
      </c>
      <c r="K867" s="65">
        <v>161</v>
      </c>
      <c r="L867" s="65">
        <v>4425</v>
      </c>
      <c r="M867" s="65">
        <v>726564</v>
      </c>
      <c r="N867" s="65">
        <v>56</v>
      </c>
      <c r="O867" s="65">
        <v>200</v>
      </c>
      <c r="P867" s="65">
        <v>4522</v>
      </c>
      <c r="Q867" s="65">
        <v>924447</v>
      </c>
      <c r="R867" s="65">
        <v>55</v>
      </c>
      <c r="S867" s="65">
        <v>227</v>
      </c>
      <c r="T867" s="65">
        <v>4543</v>
      </c>
      <c r="U867" s="65">
        <v>1261449</v>
      </c>
      <c r="V867" s="65">
        <v>13</v>
      </c>
      <c r="W867" s="65">
        <v>271</v>
      </c>
      <c r="X867" s="65">
        <v>4364</v>
      </c>
      <c r="Y867" s="65">
        <v>1173766</v>
      </c>
      <c r="Z867" s="65">
        <v>7</v>
      </c>
      <c r="AA867" s="65">
        <v>292</v>
      </c>
      <c r="AB867" s="65">
        <v>4343</v>
      </c>
      <c r="AC867" s="65">
        <v>1261449</v>
      </c>
      <c r="AD867" s="65">
        <v>2</v>
      </c>
      <c r="AE867" s="65">
        <v>335</v>
      </c>
      <c r="AF867" s="65">
        <v>4320</v>
      </c>
      <c r="AG867" s="65">
        <v>1447200</v>
      </c>
      <c r="AH867" s="65">
        <v>4</v>
      </c>
      <c r="AI867" s="65">
        <v>371</v>
      </c>
      <c r="AJ867" s="65">
        <v>4193</v>
      </c>
      <c r="AK867" s="65">
        <v>1541625</v>
      </c>
      <c r="AL867" s="65"/>
      <c r="AM867" s="65"/>
      <c r="AN867" s="65"/>
      <c r="AO867" s="65"/>
      <c r="AP867" s="65">
        <v>4</v>
      </c>
      <c r="AQ867" s="65">
        <v>624</v>
      </c>
      <c r="AR867" s="65">
        <v>3982</v>
      </c>
      <c r="AS867" s="65">
        <v>2487592</v>
      </c>
      <c r="AT867" s="65"/>
      <c r="AU867" s="54">
        <v>3</v>
      </c>
    </row>
    <row r="868" spans="1:47" x14ac:dyDescent="0.2">
      <c r="A868" s="112">
        <v>42660</v>
      </c>
      <c r="B868" s="65">
        <v>13</v>
      </c>
      <c r="C868" s="65">
        <v>108</v>
      </c>
      <c r="D868" s="65">
        <v>4394</v>
      </c>
      <c r="E868" s="65">
        <v>516210</v>
      </c>
      <c r="F868" s="65">
        <v>18</v>
      </c>
      <c r="G868" s="65">
        <v>135</v>
      </c>
      <c r="H868" s="65">
        <v>4900</v>
      </c>
      <c r="I868" s="65">
        <v>666063</v>
      </c>
      <c r="J868" s="65">
        <v>28</v>
      </c>
      <c r="K868" s="65">
        <v>162</v>
      </c>
      <c r="L868" s="65">
        <v>5188</v>
      </c>
      <c r="M868" s="65">
        <v>830118</v>
      </c>
      <c r="N868" s="65">
        <v>19</v>
      </c>
      <c r="O868" s="65">
        <v>200</v>
      </c>
      <c r="P868" s="65">
        <v>4500</v>
      </c>
      <c r="Q868" s="65">
        <v>890601</v>
      </c>
      <c r="R868" s="65">
        <v>38</v>
      </c>
      <c r="S868" s="65">
        <v>233</v>
      </c>
      <c r="T868" s="65">
        <v>4425</v>
      </c>
      <c r="U868" s="65">
        <v>1045826</v>
      </c>
      <c r="V868" s="65">
        <v>21</v>
      </c>
      <c r="W868" s="65">
        <v>268</v>
      </c>
      <c r="X868" s="65">
        <v>4388</v>
      </c>
      <c r="Y868" s="65">
        <v>1175695</v>
      </c>
      <c r="Z868" s="65">
        <v>14</v>
      </c>
      <c r="AA868" s="65">
        <v>301</v>
      </c>
      <c r="AB868" s="65">
        <v>4360</v>
      </c>
      <c r="AC868" s="65">
        <v>1318593</v>
      </c>
      <c r="AD868" s="65">
        <v>3</v>
      </c>
      <c r="AE868" s="65">
        <v>335</v>
      </c>
      <c r="AF868" s="65">
        <v>3893</v>
      </c>
      <c r="AG868" s="65">
        <v>1305673</v>
      </c>
      <c r="AH868" s="65">
        <v>1</v>
      </c>
      <c r="AI868" s="65">
        <v>386</v>
      </c>
      <c r="AJ868" s="65">
        <v>4020</v>
      </c>
      <c r="AK868" s="65">
        <v>1551720</v>
      </c>
      <c r="AL868" s="65"/>
      <c r="AM868" s="65"/>
      <c r="AN868" s="65"/>
      <c r="AO868" s="65"/>
      <c r="AP868" s="65">
        <v>10</v>
      </c>
      <c r="AQ868" s="65">
        <v>591</v>
      </c>
      <c r="AR868" s="65">
        <v>3802</v>
      </c>
      <c r="AS868" s="65">
        <v>2244786</v>
      </c>
      <c r="AT868" s="65"/>
      <c r="AU868" s="65"/>
    </row>
    <row r="869" spans="1:47" x14ac:dyDescent="0.2">
      <c r="A869" s="112">
        <v>42667</v>
      </c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</row>
    <row r="870" spans="1:47" x14ac:dyDescent="0.2">
      <c r="A870" s="132">
        <v>42674</v>
      </c>
      <c r="B870" s="100">
        <v>4</v>
      </c>
      <c r="C870" s="100">
        <v>113</v>
      </c>
      <c r="D870" s="100">
        <v>4325</v>
      </c>
      <c r="E870" s="54">
        <v>490000</v>
      </c>
      <c r="F870" s="54">
        <v>35</v>
      </c>
      <c r="G870" s="54">
        <v>137</v>
      </c>
      <c r="H870" s="54">
        <v>4644</v>
      </c>
      <c r="I870" s="54">
        <v>681400</v>
      </c>
      <c r="J870" s="54">
        <v>31</v>
      </c>
      <c r="K870" s="54">
        <v>164</v>
      </c>
      <c r="L870" s="54">
        <v>4392</v>
      </c>
      <c r="M870" s="54">
        <v>703995</v>
      </c>
      <c r="N870" s="54">
        <v>29</v>
      </c>
      <c r="O870" s="54">
        <v>194</v>
      </c>
      <c r="P870" s="54">
        <v>4521</v>
      </c>
      <c r="Q870" s="54">
        <v>901709</v>
      </c>
      <c r="R870" s="54">
        <v>30</v>
      </c>
      <c r="S870" s="54">
        <v>240</v>
      </c>
      <c r="T870" s="54">
        <v>4319</v>
      </c>
      <c r="U870" s="54">
        <v>1049391</v>
      </c>
      <c r="V870" s="54">
        <v>2</v>
      </c>
      <c r="W870" s="54">
        <v>266</v>
      </c>
      <c r="X870" s="54">
        <v>4275</v>
      </c>
      <c r="Y870" s="54">
        <v>1135225</v>
      </c>
      <c r="Z870" s="54">
        <v>28</v>
      </c>
      <c r="AA870" s="54">
        <v>296</v>
      </c>
      <c r="AB870" s="54">
        <v>4199</v>
      </c>
      <c r="AC870" s="54">
        <v>1258181</v>
      </c>
      <c r="AD870" s="54">
        <v>10</v>
      </c>
      <c r="AE870" s="54">
        <v>349</v>
      </c>
      <c r="AF870" s="54">
        <v>4035</v>
      </c>
      <c r="AG870" s="54">
        <v>1403446</v>
      </c>
      <c r="AH870" s="54">
        <v>5</v>
      </c>
      <c r="AI870" s="54">
        <v>385</v>
      </c>
      <c r="AJ870" s="54">
        <v>3833</v>
      </c>
      <c r="AK870" s="54">
        <v>1446020</v>
      </c>
      <c r="AL870" s="1"/>
      <c r="AM870" s="1"/>
      <c r="AN870" s="1"/>
      <c r="AO870" s="1"/>
      <c r="AP870" s="100">
        <v>15</v>
      </c>
      <c r="AQ870" s="100">
        <v>585</v>
      </c>
      <c r="AR870" s="100">
        <v>3966</v>
      </c>
      <c r="AS870" s="54">
        <v>2311091</v>
      </c>
      <c r="AT870" s="1"/>
      <c r="AU870" s="54">
        <v>4</v>
      </c>
    </row>
    <row r="871" spans="1:47" x14ac:dyDescent="0.2">
      <c r="A871" s="12">
        <v>42675</v>
      </c>
      <c r="B871">
        <v>42</v>
      </c>
      <c r="C871">
        <v>113</v>
      </c>
      <c r="D871">
        <v>5089</v>
      </c>
      <c r="E871">
        <v>570946</v>
      </c>
      <c r="F871">
        <v>33</v>
      </c>
      <c r="G871">
        <v>143</v>
      </c>
      <c r="H871">
        <v>5057</v>
      </c>
      <c r="I871">
        <v>721500</v>
      </c>
      <c r="J871">
        <v>20</v>
      </c>
      <c r="K871">
        <v>160</v>
      </c>
      <c r="L871">
        <v>4704</v>
      </c>
      <c r="M871">
        <v>753961</v>
      </c>
      <c r="N871">
        <v>46</v>
      </c>
      <c r="O871">
        <v>204</v>
      </c>
      <c r="P871">
        <v>4679</v>
      </c>
      <c r="Q871">
        <v>955890</v>
      </c>
      <c r="R871">
        <v>8</v>
      </c>
      <c r="S871">
        <v>235</v>
      </c>
      <c r="T871">
        <v>4400</v>
      </c>
      <c r="U871">
        <v>1035075</v>
      </c>
      <c r="V871">
        <v>21</v>
      </c>
      <c r="W871">
        <v>261</v>
      </c>
      <c r="X871">
        <v>4182</v>
      </c>
      <c r="Y871">
        <v>1091265</v>
      </c>
      <c r="Z871">
        <v>1</v>
      </c>
      <c r="AA871">
        <v>316</v>
      </c>
      <c r="AB871">
        <v>4100</v>
      </c>
      <c r="AC871">
        <v>1295600</v>
      </c>
      <c r="AD871">
        <v>2</v>
      </c>
      <c r="AE871">
        <v>344</v>
      </c>
      <c r="AF871">
        <v>4100</v>
      </c>
      <c r="AG871">
        <v>1413350</v>
      </c>
      <c r="AH871">
        <v>1</v>
      </c>
      <c r="AI871">
        <v>396</v>
      </c>
      <c r="AJ871">
        <v>3900</v>
      </c>
      <c r="AK871">
        <v>1544400</v>
      </c>
      <c r="AP871">
        <v>7</v>
      </c>
      <c r="AQ871">
        <v>593</v>
      </c>
      <c r="AR871">
        <v>3850</v>
      </c>
      <c r="AS871">
        <v>2272151</v>
      </c>
      <c r="AT871" s="1">
        <v>3</v>
      </c>
      <c r="AU871">
        <v>113</v>
      </c>
    </row>
    <row r="872" spans="1:47" x14ac:dyDescent="0.2">
      <c r="A872" s="12">
        <v>42682</v>
      </c>
      <c r="B872">
        <v>50</v>
      </c>
      <c r="C872">
        <v>112</v>
      </c>
      <c r="D872">
        <v>4750</v>
      </c>
      <c r="E872">
        <v>535325</v>
      </c>
      <c r="F872">
        <v>49</v>
      </c>
      <c r="G872">
        <v>136</v>
      </c>
      <c r="H872">
        <v>4800</v>
      </c>
      <c r="I872">
        <v>654600</v>
      </c>
      <c r="J872">
        <v>59</v>
      </c>
      <c r="K872">
        <v>164</v>
      </c>
      <c r="L872">
        <v>4505</v>
      </c>
      <c r="M872">
        <v>738790</v>
      </c>
      <c r="N872">
        <v>15</v>
      </c>
      <c r="O872">
        <v>213</v>
      </c>
      <c r="P872">
        <v>4332</v>
      </c>
      <c r="Q872">
        <v>924342</v>
      </c>
      <c r="R872">
        <v>19</v>
      </c>
      <c r="S872">
        <v>226</v>
      </c>
      <c r="T872">
        <v>4352</v>
      </c>
      <c r="U872">
        <v>983245</v>
      </c>
      <c r="V872">
        <v>9</v>
      </c>
      <c r="W872">
        <v>263</v>
      </c>
      <c r="X872">
        <v>4080</v>
      </c>
      <c r="Y872">
        <v>1074265</v>
      </c>
      <c r="AD872">
        <v>3</v>
      </c>
      <c r="AE872">
        <v>343</v>
      </c>
      <c r="AF872">
        <v>3973</v>
      </c>
      <c r="AG872">
        <v>1364827</v>
      </c>
      <c r="AH872">
        <v>5</v>
      </c>
      <c r="AI872">
        <v>382</v>
      </c>
      <c r="AJ872">
        <v>3900</v>
      </c>
      <c r="AK872">
        <v>1490310</v>
      </c>
      <c r="AL872">
        <v>1</v>
      </c>
      <c r="AM872">
        <v>407</v>
      </c>
      <c r="AN872">
        <v>4080</v>
      </c>
      <c r="AO872">
        <v>1660560</v>
      </c>
      <c r="AP872">
        <v>10</v>
      </c>
      <c r="AQ872">
        <v>598</v>
      </c>
      <c r="AR872">
        <v>4089</v>
      </c>
      <c r="AS872">
        <v>2443856</v>
      </c>
      <c r="AT872" s="1"/>
      <c r="AU872">
        <v>77</v>
      </c>
    </row>
    <row r="873" spans="1:47" x14ac:dyDescent="0.2">
      <c r="A873" s="12">
        <v>42689</v>
      </c>
      <c r="B873">
        <v>28</v>
      </c>
      <c r="C873">
        <v>113</v>
      </c>
      <c r="D873">
        <v>4660</v>
      </c>
      <c r="E873">
        <v>526022</v>
      </c>
      <c r="F873">
        <v>3</v>
      </c>
      <c r="G873">
        <v>136</v>
      </c>
      <c r="H873">
        <v>4633</v>
      </c>
      <c r="I873">
        <v>628167</v>
      </c>
      <c r="J873">
        <v>13</v>
      </c>
      <c r="K873">
        <v>162</v>
      </c>
      <c r="L873">
        <v>4473</v>
      </c>
      <c r="M873">
        <v>723877</v>
      </c>
      <c r="N873">
        <v>32</v>
      </c>
      <c r="O873">
        <v>194</v>
      </c>
      <c r="P873">
        <v>4479</v>
      </c>
      <c r="Q873">
        <v>865936</v>
      </c>
      <c r="R873">
        <v>12</v>
      </c>
      <c r="S873">
        <v>237</v>
      </c>
      <c r="T873">
        <v>4250</v>
      </c>
      <c r="U873">
        <v>1006038</v>
      </c>
      <c r="V873">
        <v>1</v>
      </c>
      <c r="W873">
        <v>264</v>
      </c>
      <c r="X873">
        <v>4000</v>
      </c>
      <c r="Y873">
        <v>1056000</v>
      </c>
      <c r="Z873">
        <v>4</v>
      </c>
      <c r="AA873">
        <v>294</v>
      </c>
      <c r="AB873">
        <v>4067</v>
      </c>
      <c r="AC873">
        <v>1196467</v>
      </c>
      <c r="AD873">
        <v>4</v>
      </c>
      <c r="AE873">
        <v>335</v>
      </c>
      <c r="AF873">
        <v>3847</v>
      </c>
      <c r="AG873">
        <v>1288987</v>
      </c>
      <c r="AH873">
        <v>1</v>
      </c>
      <c r="AI873">
        <v>372</v>
      </c>
      <c r="AJ873">
        <v>4000</v>
      </c>
      <c r="AK873">
        <v>1488000</v>
      </c>
      <c r="AL873">
        <v>2</v>
      </c>
      <c r="AM873">
        <v>452</v>
      </c>
      <c r="AN873">
        <v>4190</v>
      </c>
      <c r="AO873">
        <v>1892910</v>
      </c>
      <c r="AP873">
        <v>10</v>
      </c>
      <c r="AQ873">
        <v>540</v>
      </c>
      <c r="AR873">
        <v>4139</v>
      </c>
      <c r="AS873">
        <v>2229697</v>
      </c>
      <c r="AT873" s="1">
        <v>2</v>
      </c>
      <c r="AU873">
        <v>63</v>
      </c>
    </row>
    <row r="874" spans="1:47" x14ac:dyDescent="0.2">
      <c r="A874" s="12">
        <v>42696</v>
      </c>
      <c r="B874">
        <v>75</v>
      </c>
      <c r="C874">
        <v>106</v>
      </c>
      <c r="D874">
        <v>4892</v>
      </c>
      <c r="E874">
        <v>520974</v>
      </c>
      <c r="F874">
        <v>29</v>
      </c>
      <c r="G874">
        <v>143</v>
      </c>
      <c r="H874">
        <v>4958</v>
      </c>
      <c r="I874">
        <v>707175</v>
      </c>
      <c r="J874">
        <v>52</v>
      </c>
      <c r="K874">
        <v>167</v>
      </c>
      <c r="L874">
        <v>4845</v>
      </c>
      <c r="M874">
        <v>807360</v>
      </c>
      <c r="N874">
        <v>61</v>
      </c>
      <c r="O874">
        <v>198</v>
      </c>
      <c r="P874">
        <v>4335</v>
      </c>
      <c r="Q874">
        <v>859104</v>
      </c>
      <c r="R874">
        <v>46</v>
      </c>
      <c r="S874">
        <v>235</v>
      </c>
      <c r="T874">
        <v>4341</v>
      </c>
      <c r="U874">
        <v>1017527</v>
      </c>
      <c r="V874">
        <v>6</v>
      </c>
      <c r="W874">
        <v>265</v>
      </c>
      <c r="X874">
        <v>3992</v>
      </c>
      <c r="Y874">
        <v>1058998</v>
      </c>
      <c r="Z874">
        <v>4</v>
      </c>
      <c r="AA874">
        <v>304</v>
      </c>
      <c r="AB874">
        <v>3750</v>
      </c>
      <c r="AC874">
        <f>AB874*AA874</f>
        <v>1140000</v>
      </c>
      <c r="AD874">
        <v>5</v>
      </c>
      <c r="AE874">
        <v>334</v>
      </c>
      <c r="AF874">
        <v>4130</v>
      </c>
      <c r="AG874">
        <v>1379553</v>
      </c>
      <c r="AH874">
        <v>1</v>
      </c>
      <c r="AI874">
        <v>384</v>
      </c>
      <c r="AJ874">
        <v>4380</v>
      </c>
      <c r="AK874">
        <v>1681920</v>
      </c>
      <c r="AL874">
        <v>4</v>
      </c>
      <c r="AM874">
        <v>422</v>
      </c>
      <c r="AN874">
        <v>4270</v>
      </c>
      <c r="AO874">
        <v>1800700</v>
      </c>
      <c r="AP874">
        <v>15</v>
      </c>
      <c r="AQ874">
        <v>537</v>
      </c>
      <c r="AR874">
        <v>3940</v>
      </c>
      <c r="AS874">
        <v>2093512</v>
      </c>
      <c r="AT874" s="1">
        <v>5</v>
      </c>
      <c r="AU874">
        <v>112</v>
      </c>
    </row>
    <row r="875" spans="1:47" x14ac:dyDescent="0.2">
      <c r="A875" s="12">
        <v>42703</v>
      </c>
      <c r="B875">
        <v>15</v>
      </c>
      <c r="C875">
        <v>122</v>
      </c>
      <c r="D875">
        <v>4700</v>
      </c>
      <c r="E875">
        <v>573225</v>
      </c>
      <c r="F875">
        <v>44</v>
      </c>
      <c r="G875">
        <v>139</v>
      </c>
      <c r="H875">
        <v>4630</v>
      </c>
      <c r="I875">
        <v>644588</v>
      </c>
      <c r="J875">
        <v>113</v>
      </c>
      <c r="K875">
        <v>167</v>
      </c>
      <c r="L875">
        <v>4215</v>
      </c>
      <c r="M875">
        <v>705391</v>
      </c>
      <c r="N875">
        <v>101</v>
      </c>
      <c r="O875">
        <v>202</v>
      </c>
      <c r="P875">
        <v>4172</v>
      </c>
      <c r="Q875">
        <v>841718</v>
      </c>
      <c r="R875">
        <v>24</v>
      </c>
      <c r="S875">
        <v>233</v>
      </c>
      <c r="T875">
        <v>4080</v>
      </c>
      <c r="U875">
        <v>950510</v>
      </c>
      <c r="V875">
        <v>8</v>
      </c>
      <c r="W875">
        <v>257</v>
      </c>
      <c r="X875">
        <v>4190</v>
      </c>
      <c r="Y875">
        <v>1075010</v>
      </c>
      <c r="Z875">
        <v>6</v>
      </c>
      <c r="AA875">
        <v>311</v>
      </c>
      <c r="AB875">
        <v>4190</v>
      </c>
      <c r="AC875">
        <v>1303270</v>
      </c>
      <c r="AD875">
        <v>1</v>
      </c>
      <c r="AE875">
        <v>359</v>
      </c>
      <c r="AF875">
        <v>4000</v>
      </c>
      <c r="AG875">
        <v>1436000</v>
      </c>
      <c r="AH875">
        <v>8</v>
      </c>
      <c r="AI875">
        <v>377</v>
      </c>
      <c r="AJ875">
        <v>3925</v>
      </c>
      <c r="AK875">
        <v>1479350</v>
      </c>
      <c r="AL875">
        <v>1</v>
      </c>
      <c r="AM875">
        <v>481</v>
      </c>
      <c r="AN875">
        <v>3940</v>
      </c>
      <c r="AO875">
        <v>1895140</v>
      </c>
      <c r="AP875">
        <v>14</v>
      </c>
      <c r="AQ875">
        <v>537</v>
      </c>
      <c r="AR875">
        <v>3924</v>
      </c>
      <c r="AS875">
        <v>1204642</v>
      </c>
      <c r="AT875" s="4">
        <v>12</v>
      </c>
      <c r="AU875">
        <v>913</v>
      </c>
    </row>
    <row r="876" spans="1:47" x14ac:dyDescent="0.2">
      <c r="A876" s="112">
        <v>42681</v>
      </c>
      <c r="B876" s="65">
        <v>37</v>
      </c>
      <c r="C876" s="65">
        <v>115</v>
      </c>
      <c r="D876" s="65">
        <v>4518</v>
      </c>
      <c r="E876" s="65">
        <v>544218</v>
      </c>
      <c r="F876" s="65">
        <v>52</v>
      </c>
      <c r="G876" s="65">
        <v>137</v>
      </c>
      <c r="H876" s="65">
        <v>4617</v>
      </c>
      <c r="I876" s="65">
        <v>650936</v>
      </c>
      <c r="J876" s="65">
        <v>49</v>
      </c>
      <c r="K876" s="65">
        <v>166</v>
      </c>
      <c r="L876" s="65">
        <v>4677</v>
      </c>
      <c r="M876" s="65">
        <v>775607</v>
      </c>
      <c r="N876" s="65">
        <v>109</v>
      </c>
      <c r="O876" s="65">
        <v>195</v>
      </c>
      <c r="P876" s="65">
        <v>4586</v>
      </c>
      <c r="Q876" s="65">
        <v>926058</v>
      </c>
      <c r="R876" s="65">
        <v>98</v>
      </c>
      <c r="S876" s="65">
        <v>236</v>
      </c>
      <c r="T876" s="65">
        <v>4424</v>
      </c>
      <c r="U876" s="65">
        <v>1056809</v>
      </c>
      <c r="V876" s="65">
        <v>38</v>
      </c>
      <c r="W876" s="65">
        <v>261</v>
      </c>
      <c r="X876" s="65">
        <v>4390</v>
      </c>
      <c r="Y876" s="65">
        <v>1174831</v>
      </c>
      <c r="Z876" s="65">
        <v>10</v>
      </c>
      <c r="AA876" s="65">
        <v>288</v>
      </c>
      <c r="AB876" s="65">
        <v>4130</v>
      </c>
      <c r="AC876" s="65">
        <v>1184790</v>
      </c>
      <c r="AD876" s="65">
        <v>1</v>
      </c>
      <c r="AE876" s="65">
        <v>350</v>
      </c>
      <c r="AF876" s="65">
        <v>3940</v>
      </c>
      <c r="AG876" s="65">
        <v>1379000</v>
      </c>
      <c r="AH876" s="65">
        <v>2</v>
      </c>
      <c r="AI876" s="65">
        <v>376</v>
      </c>
      <c r="AJ876" s="65">
        <v>4050</v>
      </c>
      <c r="AK876" s="65">
        <v>1520150</v>
      </c>
      <c r="AL876" s="65"/>
      <c r="AM876" s="65"/>
      <c r="AN876" s="65"/>
      <c r="AO876" s="65"/>
      <c r="AP876" s="65">
        <v>14</v>
      </c>
      <c r="AQ876" s="65">
        <v>538</v>
      </c>
      <c r="AR876" s="65">
        <v>4137</v>
      </c>
      <c r="AS876" s="65">
        <v>2234512</v>
      </c>
      <c r="AT876" s="1"/>
      <c r="AU876" s="65">
        <v>12</v>
      </c>
    </row>
    <row r="877" spans="1:47" x14ac:dyDescent="0.2">
      <c r="A877" s="112">
        <v>42688</v>
      </c>
      <c r="B877" s="65">
        <v>64</v>
      </c>
      <c r="C877" s="65">
        <v>111</v>
      </c>
      <c r="D877" s="65">
        <v>4360</v>
      </c>
      <c r="E877" s="65">
        <v>498014</v>
      </c>
      <c r="F877" s="65">
        <v>30</v>
      </c>
      <c r="G877" s="65">
        <v>134</v>
      </c>
      <c r="H877" s="65">
        <v>4818</v>
      </c>
      <c r="I877" s="65">
        <v>642877</v>
      </c>
      <c r="J877" s="65">
        <v>80</v>
      </c>
      <c r="K877" s="65">
        <v>166</v>
      </c>
      <c r="L877" s="65">
        <v>4397</v>
      </c>
      <c r="M877" s="65">
        <v>741588</v>
      </c>
      <c r="N877" s="65">
        <v>62</v>
      </c>
      <c r="O877" s="65">
        <v>190</v>
      </c>
      <c r="P877" s="65">
        <v>4482</v>
      </c>
      <c r="Q877" s="65">
        <v>876793</v>
      </c>
      <c r="R877" s="65">
        <v>40</v>
      </c>
      <c r="S877" s="65">
        <v>230</v>
      </c>
      <c r="T877" s="65">
        <v>4230</v>
      </c>
      <c r="U877" s="65">
        <v>975197</v>
      </c>
      <c r="V877" s="65">
        <v>44</v>
      </c>
      <c r="W877" s="65">
        <v>259</v>
      </c>
      <c r="X877" s="65">
        <v>4354</v>
      </c>
      <c r="Y877" s="65">
        <v>1139900</v>
      </c>
      <c r="Z877" s="65">
        <v>5</v>
      </c>
      <c r="AA877" s="65">
        <v>299</v>
      </c>
      <c r="AB877" s="65">
        <v>4220</v>
      </c>
      <c r="AC877" s="65">
        <v>1270916</v>
      </c>
      <c r="AD877" s="65">
        <v>2</v>
      </c>
      <c r="AE877" s="65">
        <v>355</v>
      </c>
      <c r="AF877" s="65">
        <v>3580</v>
      </c>
      <c r="AG877" s="65">
        <v>1274020</v>
      </c>
      <c r="AH877" s="65">
        <v>2</v>
      </c>
      <c r="AI877" s="65">
        <v>386</v>
      </c>
      <c r="AJ877" s="65">
        <v>4110</v>
      </c>
      <c r="AK877" s="65">
        <v>1584510</v>
      </c>
      <c r="AL877" s="65"/>
      <c r="AM877" s="65"/>
      <c r="AN877" s="65"/>
      <c r="AO877" s="65"/>
      <c r="AP877" s="65">
        <v>4</v>
      </c>
      <c r="AQ877" s="65">
        <v>558</v>
      </c>
      <c r="AR877" s="65">
        <v>4270</v>
      </c>
      <c r="AS877" s="65">
        <v>2376280</v>
      </c>
      <c r="AT877" s="1"/>
      <c r="AU877" s="100">
        <v>3</v>
      </c>
    </row>
    <row r="878" spans="1:47" x14ac:dyDescent="0.2">
      <c r="A878" s="112">
        <v>42695</v>
      </c>
      <c r="B878" s="65">
        <v>45</v>
      </c>
      <c r="C878" s="65">
        <v>104</v>
      </c>
      <c r="D878" s="65">
        <v>4624</v>
      </c>
      <c r="E878" s="65">
        <v>515145</v>
      </c>
      <c r="F878" s="65">
        <v>50</v>
      </c>
      <c r="G878" s="65">
        <v>140</v>
      </c>
      <c r="H878" s="65">
        <v>4808</v>
      </c>
      <c r="I878" s="65">
        <v>687105</v>
      </c>
      <c r="J878" s="65">
        <v>58</v>
      </c>
      <c r="K878" s="65">
        <v>167</v>
      </c>
      <c r="L878" s="65">
        <v>4616</v>
      </c>
      <c r="M878" s="65">
        <v>779924</v>
      </c>
      <c r="N878" s="65">
        <v>80</v>
      </c>
      <c r="O878" s="65">
        <v>190</v>
      </c>
      <c r="P878" s="65">
        <v>4378</v>
      </c>
      <c r="Q878" s="65">
        <v>855314</v>
      </c>
      <c r="R878" s="65">
        <v>20</v>
      </c>
      <c r="S878" s="65">
        <v>241</v>
      </c>
      <c r="T878" s="65">
        <v>4377</v>
      </c>
      <c r="U878" s="65">
        <v>1082696</v>
      </c>
      <c r="V878" s="65">
        <v>51</v>
      </c>
      <c r="W878" s="65">
        <v>262</v>
      </c>
      <c r="X878" s="65">
        <v>4345</v>
      </c>
      <c r="Y878" s="65">
        <v>1187317</v>
      </c>
      <c r="Z878" s="65">
        <v>10</v>
      </c>
      <c r="AA878" s="65">
        <v>289</v>
      </c>
      <c r="AB878" s="65">
        <v>4310</v>
      </c>
      <c r="AC878" s="65">
        <v>1236698</v>
      </c>
      <c r="AD878" s="65">
        <v>3</v>
      </c>
      <c r="AE878" s="65">
        <v>335</v>
      </c>
      <c r="AF878" s="65">
        <v>4113</v>
      </c>
      <c r="AG878" s="65">
        <v>1382713</v>
      </c>
      <c r="AH878" s="65">
        <v>3</v>
      </c>
      <c r="AI878" s="65">
        <v>383</v>
      </c>
      <c r="AJ878" s="65">
        <v>4153</v>
      </c>
      <c r="AK878" s="65">
        <v>1588993</v>
      </c>
      <c r="AL878" s="65"/>
      <c r="AM878" s="65"/>
      <c r="AN878" s="65"/>
      <c r="AO878" s="65"/>
      <c r="AP878" s="65">
        <v>4</v>
      </c>
      <c r="AQ878" s="65">
        <v>649</v>
      </c>
      <c r="AR878" s="65">
        <v>4196</v>
      </c>
      <c r="AS878" s="65">
        <v>2722340</v>
      </c>
      <c r="AT878" s="1"/>
      <c r="AU878" s="1"/>
    </row>
    <row r="879" spans="1:47" x14ac:dyDescent="0.2">
      <c r="A879" s="112">
        <v>42702</v>
      </c>
      <c r="B879" s="65">
        <v>22</v>
      </c>
      <c r="C879" s="65">
        <v>116</v>
      </c>
      <c r="D879" s="65">
        <v>3900</v>
      </c>
      <c r="E879" s="65">
        <v>473373</v>
      </c>
      <c r="F879" s="65">
        <v>62</v>
      </c>
      <c r="G879" s="65">
        <v>142</v>
      </c>
      <c r="H879" s="65">
        <v>4490</v>
      </c>
      <c r="I879" s="65">
        <v>633744</v>
      </c>
      <c r="J879" s="65">
        <v>86</v>
      </c>
      <c r="K879" s="65">
        <v>163</v>
      </c>
      <c r="L879" s="65">
        <v>4477</v>
      </c>
      <c r="M879" s="65">
        <v>730301</v>
      </c>
      <c r="N879" s="65">
        <v>92</v>
      </c>
      <c r="O879" s="65">
        <v>196</v>
      </c>
      <c r="P879" s="65">
        <v>4348</v>
      </c>
      <c r="Q879" s="65">
        <v>871705</v>
      </c>
      <c r="R879" s="65">
        <v>64</v>
      </c>
      <c r="S879" s="65">
        <v>226</v>
      </c>
      <c r="T879" s="65">
        <v>4354</v>
      </c>
      <c r="U879" s="65">
        <v>1012459</v>
      </c>
      <c r="V879" s="65">
        <v>29</v>
      </c>
      <c r="W879" s="65">
        <v>261</v>
      </c>
      <c r="X879" s="65">
        <v>4348</v>
      </c>
      <c r="Y879" s="65">
        <v>1144520</v>
      </c>
      <c r="Z879" s="65">
        <v>31</v>
      </c>
      <c r="AA879" s="65">
        <v>303</v>
      </c>
      <c r="AB879" s="65">
        <v>4224</v>
      </c>
      <c r="AC879" s="65">
        <v>1293952</v>
      </c>
      <c r="AD879" s="65">
        <v>2</v>
      </c>
      <c r="AE879" s="65">
        <v>358</v>
      </c>
      <c r="AF879" s="65">
        <v>3150</v>
      </c>
      <c r="AG879" s="65">
        <v>1126125</v>
      </c>
      <c r="AH879" s="65">
        <v>1</v>
      </c>
      <c r="AI879" s="65">
        <v>377</v>
      </c>
      <c r="AJ879" s="65">
        <v>4100</v>
      </c>
      <c r="AK879" s="65">
        <v>1545700</v>
      </c>
      <c r="AL879" s="65"/>
      <c r="AM879" s="65"/>
      <c r="AN879" s="65"/>
      <c r="AO879" s="65"/>
      <c r="AP879" s="65">
        <v>8</v>
      </c>
      <c r="AQ879" s="65">
        <v>534</v>
      </c>
      <c r="AR879" s="65">
        <v>4040</v>
      </c>
      <c r="AS879" s="65">
        <v>2140320</v>
      </c>
      <c r="AT879" s="1"/>
      <c r="AU879" s="54">
        <v>4</v>
      </c>
    </row>
    <row r="880" spans="1:47" x14ac:dyDescent="0.2">
      <c r="A880" s="112">
        <v>42709</v>
      </c>
      <c r="B880" s="65">
        <v>52</v>
      </c>
      <c r="C880" s="65">
        <v>116</v>
      </c>
      <c r="D880" s="65">
        <v>4217</v>
      </c>
      <c r="E880" s="65">
        <v>498021</v>
      </c>
      <c r="F880" s="65">
        <v>26</v>
      </c>
      <c r="G880" s="65">
        <v>140</v>
      </c>
      <c r="H880" s="65">
        <v>4260</v>
      </c>
      <c r="I880" s="65">
        <v>610443</v>
      </c>
      <c r="J880" s="65">
        <v>67</v>
      </c>
      <c r="K880" s="65">
        <v>167</v>
      </c>
      <c r="L880" s="65">
        <v>4551</v>
      </c>
      <c r="M880" s="65">
        <v>764359</v>
      </c>
      <c r="N880" s="65">
        <v>77</v>
      </c>
      <c r="O880" s="65">
        <v>203</v>
      </c>
      <c r="P880" s="65">
        <v>4298</v>
      </c>
      <c r="Q880" s="65">
        <v>876709</v>
      </c>
      <c r="R880" s="65">
        <v>50</v>
      </c>
      <c r="S880" s="65">
        <v>236</v>
      </c>
      <c r="T880" s="65">
        <v>4404</v>
      </c>
      <c r="U880" s="65">
        <v>1031926</v>
      </c>
      <c r="V880" s="65">
        <v>12</v>
      </c>
      <c r="W880" s="65">
        <v>263</v>
      </c>
      <c r="X880" s="65">
        <v>3903</v>
      </c>
      <c r="Y880" s="65">
        <v>1017097</v>
      </c>
      <c r="Z880" s="65">
        <v>2</v>
      </c>
      <c r="AA880" s="65">
        <v>302</v>
      </c>
      <c r="AB880" s="65">
        <v>4320</v>
      </c>
      <c r="AC880" s="65">
        <v>1302480</v>
      </c>
      <c r="AD880" s="65">
        <v>4</v>
      </c>
      <c r="AE880" s="65">
        <v>352</v>
      </c>
      <c r="AF880" s="65">
        <v>4050</v>
      </c>
      <c r="AG880" s="65">
        <v>1398450</v>
      </c>
      <c r="AH880" s="65">
        <v>3</v>
      </c>
      <c r="AI880" s="65">
        <v>374</v>
      </c>
      <c r="AJ880" s="65">
        <v>3675</v>
      </c>
      <c r="AK880" s="65">
        <v>1352400</v>
      </c>
      <c r="AL880" s="1"/>
      <c r="AM880" s="1"/>
      <c r="AN880" s="1"/>
      <c r="AO880" s="1"/>
      <c r="AP880" s="65">
        <v>7</v>
      </c>
      <c r="AQ880" s="65">
        <v>582</v>
      </c>
      <c r="AR880" s="65">
        <v>4087</v>
      </c>
      <c r="AS880" s="65">
        <v>2376319</v>
      </c>
      <c r="AT880" s="1"/>
      <c r="AU880" s="100">
        <v>4</v>
      </c>
    </row>
    <row r="881" spans="1:47" x14ac:dyDescent="0.2">
      <c r="A881" s="112">
        <v>42716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</row>
    <row r="882" spans="1:47" x14ac:dyDescent="0.2">
      <c r="A882" s="112">
        <v>42723</v>
      </c>
      <c r="B882" s="65">
        <v>19</v>
      </c>
      <c r="C882" s="65">
        <v>119</v>
      </c>
      <c r="D882" s="65">
        <v>4168</v>
      </c>
      <c r="E882" s="65">
        <v>511985</v>
      </c>
      <c r="F882" s="65">
        <v>5</v>
      </c>
      <c r="G882" s="65">
        <v>136</v>
      </c>
      <c r="H882" s="65">
        <v>4167</v>
      </c>
      <c r="I882" s="65">
        <v>579790</v>
      </c>
      <c r="J882" s="65">
        <v>6</v>
      </c>
      <c r="K882" s="65">
        <v>168</v>
      </c>
      <c r="L882" s="65">
        <v>4480</v>
      </c>
      <c r="M882" s="65">
        <v>754880</v>
      </c>
      <c r="N882" s="65">
        <v>49</v>
      </c>
      <c r="O882" s="65">
        <v>188</v>
      </c>
      <c r="P882" s="65">
        <v>4335</v>
      </c>
      <c r="Q882" s="65">
        <v>855487</v>
      </c>
      <c r="R882" s="65">
        <v>27</v>
      </c>
      <c r="S882" s="65">
        <v>230</v>
      </c>
      <c r="T882" s="65">
        <v>4424</v>
      </c>
      <c r="U882" s="65">
        <v>1025116</v>
      </c>
      <c r="V882" s="65">
        <v>9</v>
      </c>
      <c r="W882" s="65">
        <v>264</v>
      </c>
      <c r="X882" s="65">
        <v>4012</v>
      </c>
      <c r="Y882" s="65">
        <v>1097834</v>
      </c>
      <c r="Z882" s="65">
        <v>25</v>
      </c>
      <c r="AA882" s="65">
        <v>313</v>
      </c>
      <c r="AB882" s="65">
        <v>3790</v>
      </c>
      <c r="AC882" s="65">
        <v>1245052</v>
      </c>
      <c r="AD882" s="65">
        <v>1</v>
      </c>
      <c r="AE882" s="65">
        <v>335</v>
      </c>
      <c r="AF882" s="65">
        <v>3950</v>
      </c>
      <c r="AG882" s="65">
        <v>1323250</v>
      </c>
      <c r="AH882" s="65">
        <v>4</v>
      </c>
      <c r="AI882" s="65">
        <v>374</v>
      </c>
      <c r="AJ882" s="65">
        <v>3693</v>
      </c>
      <c r="AK882" s="65">
        <v>1405830</v>
      </c>
      <c r="AL882" s="1"/>
      <c r="AM882" s="1"/>
      <c r="AN882" s="1"/>
      <c r="AO882" s="1"/>
      <c r="AP882" s="65">
        <v>8</v>
      </c>
      <c r="AQ882" s="65">
        <v>592</v>
      </c>
      <c r="AR882" s="65">
        <v>4194</v>
      </c>
      <c r="AS882" s="65">
        <v>24960150</v>
      </c>
      <c r="AT882" s="1"/>
      <c r="AU882" s="100">
        <v>4</v>
      </c>
    </row>
    <row r="883" spans="1:47" x14ac:dyDescent="0.2">
      <c r="A883" s="12">
        <v>42710</v>
      </c>
      <c r="B883">
        <v>25</v>
      </c>
      <c r="C883">
        <v>119</v>
      </c>
      <c r="D883">
        <v>4675</v>
      </c>
      <c r="E883">
        <v>554733</v>
      </c>
      <c r="F883">
        <v>2</v>
      </c>
      <c r="G883">
        <v>132</v>
      </c>
      <c r="H883">
        <v>4750</v>
      </c>
      <c r="I883">
        <v>627000</v>
      </c>
      <c r="J883">
        <v>33</v>
      </c>
      <c r="K883">
        <v>164</v>
      </c>
      <c r="L883">
        <v>4672</v>
      </c>
      <c r="M883">
        <v>767622</v>
      </c>
      <c r="N883">
        <v>21</v>
      </c>
      <c r="O883">
        <v>198</v>
      </c>
      <c r="P883">
        <v>4662</v>
      </c>
      <c r="Q883">
        <v>922088</v>
      </c>
      <c r="R883">
        <v>1</v>
      </c>
      <c r="S883">
        <v>235</v>
      </c>
      <c r="T883">
        <v>4180</v>
      </c>
      <c r="U883">
        <v>982300</v>
      </c>
      <c r="Z883">
        <v>1</v>
      </c>
      <c r="AA883">
        <v>286</v>
      </c>
      <c r="AB883">
        <v>4200</v>
      </c>
      <c r="AC883">
        <v>1201200</v>
      </c>
      <c r="AD883">
        <v>1</v>
      </c>
      <c r="AE883">
        <v>324</v>
      </c>
      <c r="AF883">
        <v>4140</v>
      </c>
      <c r="AG883">
        <v>1341360</v>
      </c>
      <c r="AH883">
        <v>1</v>
      </c>
      <c r="AI883">
        <v>389</v>
      </c>
      <c r="AJ883">
        <v>4000</v>
      </c>
      <c r="AK883">
        <v>1556000</v>
      </c>
      <c r="AP883">
        <v>7</v>
      </c>
      <c r="AQ883">
        <v>565</v>
      </c>
      <c r="AR883">
        <v>4019</v>
      </c>
      <c r="AS883">
        <v>2269006</v>
      </c>
      <c r="AT883" s="1"/>
      <c r="AU883">
        <v>102</v>
      </c>
    </row>
    <row r="884" spans="1:47" x14ac:dyDescent="0.2">
      <c r="A884" s="12">
        <v>42717</v>
      </c>
      <c r="B884">
        <v>14</v>
      </c>
      <c r="C884">
        <v>116</v>
      </c>
      <c r="D884">
        <v>5050</v>
      </c>
      <c r="E884">
        <v>592075</v>
      </c>
      <c r="F884">
        <v>9</v>
      </c>
      <c r="G884">
        <v>136</v>
      </c>
      <c r="H884">
        <v>4820</v>
      </c>
      <c r="I884">
        <v>655530</v>
      </c>
      <c r="J884">
        <v>24</v>
      </c>
      <c r="K884">
        <v>162</v>
      </c>
      <c r="L884">
        <v>4755</v>
      </c>
      <c r="M884">
        <v>772364</v>
      </c>
      <c r="N884">
        <v>33</v>
      </c>
      <c r="O884">
        <v>207</v>
      </c>
      <c r="P884">
        <v>4722</v>
      </c>
      <c r="Q884">
        <v>976913</v>
      </c>
      <c r="R884">
        <v>7</v>
      </c>
      <c r="S884">
        <v>234</v>
      </c>
      <c r="T884">
        <v>4405</v>
      </c>
      <c r="U884">
        <v>1030970</v>
      </c>
      <c r="V884">
        <v>6</v>
      </c>
      <c r="W884">
        <v>266</v>
      </c>
      <c r="X884">
        <v>4175</v>
      </c>
      <c r="Y884">
        <v>1113575</v>
      </c>
      <c r="Z884">
        <v>1</v>
      </c>
      <c r="AA884">
        <v>283</v>
      </c>
      <c r="AB884">
        <v>4140</v>
      </c>
      <c r="AC884">
        <v>1171620</v>
      </c>
      <c r="AD884">
        <v>9</v>
      </c>
      <c r="AE884">
        <v>349</v>
      </c>
      <c r="AF884">
        <v>3987</v>
      </c>
      <c r="AG884">
        <v>1393960</v>
      </c>
      <c r="AL884">
        <v>3</v>
      </c>
      <c r="AM884">
        <v>446</v>
      </c>
      <c r="AN884">
        <v>4177</v>
      </c>
      <c r="AO884">
        <v>1862227</v>
      </c>
      <c r="AP884">
        <v>5</v>
      </c>
      <c r="AQ884">
        <v>602</v>
      </c>
      <c r="AR884">
        <v>4084</v>
      </c>
      <c r="AS884">
        <v>2459558</v>
      </c>
      <c r="AT884" s="1">
        <v>4</v>
      </c>
      <c r="AU884">
        <v>500</v>
      </c>
    </row>
    <row r="885" spans="1:47" x14ac:dyDescent="0.2">
      <c r="A885" s="12">
        <v>42725</v>
      </c>
      <c r="B885">
        <v>21</v>
      </c>
      <c r="C885">
        <v>117</v>
      </c>
      <c r="D885">
        <v>4610</v>
      </c>
      <c r="E885">
        <v>538670</v>
      </c>
      <c r="F885">
        <v>30</v>
      </c>
      <c r="G885">
        <v>141</v>
      </c>
      <c r="H885">
        <v>4368</v>
      </c>
      <c r="I885">
        <v>654944</v>
      </c>
      <c r="J885">
        <v>71</v>
      </c>
      <c r="K885">
        <v>160</v>
      </c>
      <c r="L885">
        <v>4568</v>
      </c>
      <c r="M885">
        <v>732036</v>
      </c>
      <c r="N885">
        <v>71</v>
      </c>
      <c r="O885">
        <v>198</v>
      </c>
      <c r="P885">
        <v>4568</v>
      </c>
      <c r="Q885">
        <v>900455</v>
      </c>
      <c r="R885">
        <v>31</v>
      </c>
      <c r="S885">
        <v>232</v>
      </c>
      <c r="T885">
        <v>4466</v>
      </c>
      <c r="U885">
        <v>1034664</v>
      </c>
      <c r="V885">
        <v>1</v>
      </c>
      <c r="W885">
        <v>253</v>
      </c>
      <c r="X885">
        <v>4360</v>
      </c>
      <c r="Y885">
        <v>1103080</v>
      </c>
      <c r="Z885">
        <v>1</v>
      </c>
      <c r="AA885">
        <v>313</v>
      </c>
      <c r="AB885">
        <v>4000</v>
      </c>
      <c r="AC885">
        <v>1252000</v>
      </c>
      <c r="AD885">
        <v>2</v>
      </c>
      <c r="AE885">
        <v>344</v>
      </c>
      <c r="AF885">
        <v>4100</v>
      </c>
      <c r="AG885">
        <v>1410400</v>
      </c>
      <c r="AH885">
        <v>1</v>
      </c>
      <c r="AI885">
        <v>367</v>
      </c>
      <c r="AJ885">
        <v>4160</v>
      </c>
      <c r="AK885">
        <v>1526720</v>
      </c>
      <c r="AL885">
        <v>2</v>
      </c>
      <c r="AM885">
        <v>438</v>
      </c>
      <c r="AN885">
        <v>4190</v>
      </c>
      <c r="AO885">
        <v>1835250</v>
      </c>
      <c r="AP885">
        <v>8</v>
      </c>
      <c r="AQ885">
        <v>567</v>
      </c>
      <c r="AR885">
        <v>4108</v>
      </c>
      <c r="AS885">
        <v>2324775</v>
      </c>
      <c r="AT885" s="1">
        <v>1</v>
      </c>
      <c r="AU885">
        <v>122</v>
      </c>
    </row>
    <row r="888" spans="1:47" x14ac:dyDescent="0.2">
      <c r="A888" s="12">
        <v>42745</v>
      </c>
      <c r="B888">
        <v>21</v>
      </c>
      <c r="C888">
        <v>116</v>
      </c>
      <c r="D888">
        <v>4625</v>
      </c>
      <c r="E888">
        <v>537433</v>
      </c>
      <c r="F888">
        <v>42</v>
      </c>
      <c r="G888">
        <v>142</v>
      </c>
      <c r="H888">
        <v>4593</v>
      </c>
      <c r="I888">
        <v>651527</v>
      </c>
      <c r="J888">
        <v>23</v>
      </c>
      <c r="K888">
        <v>162</v>
      </c>
      <c r="L888">
        <v>4695</v>
      </c>
      <c r="M888">
        <v>756790</v>
      </c>
      <c r="N888">
        <v>23</v>
      </c>
      <c r="O888">
        <v>195</v>
      </c>
      <c r="P888">
        <v>4582</v>
      </c>
      <c r="Q888">
        <v>894800</v>
      </c>
      <c r="R888">
        <v>7</v>
      </c>
      <c r="S888">
        <v>227</v>
      </c>
      <c r="T888">
        <v>4425</v>
      </c>
      <c r="U888">
        <v>1005450</v>
      </c>
      <c r="Z888">
        <v>10</v>
      </c>
      <c r="AA888">
        <v>288</v>
      </c>
      <c r="AB888">
        <v>4277</v>
      </c>
      <c r="AC888">
        <v>1233130</v>
      </c>
      <c r="AP888">
        <v>17</v>
      </c>
      <c r="AQ888">
        <v>576</v>
      </c>
      <c r="AR888">
        <v>3943</v>
      </c>
      <c r="AS888">
        <v>2270486</v>
      </c>
      <c r="AT888" s="1"/>
      <c r="AU888">
        <v>192</v>
      </c>
    </row>
    <row r="889" spans="1:47" x14ac:dyDescent="0.2">
      <c r="A889" s="12">
        <v>42752</v>
      </c>
      <c r="B889">
        <v>35</v>
      </c>
      <c r="C889">
        <v>115</v>
      </c>
      <c r="D889">
        <v>4833</v>
      </c>
      <c r="E889">
        <v>556633</v>
      </c>
      <c r="F889">
        <v>41</v>
      </c>
      <c r="G889">
        <v>141</v>
      </c>
      <c r="H889">
        <v>4840</v>
      </c>
      <c r="I889">
        <v>681669</v>
      </c>
      <c r="J889">
        <v>21</v>
      </c>
      <c r="K889">
        <v>169</v>
      </c>
      <c r="L889">
        <v>4700</v>
      </c>
      <c r="M889">
        <v>793750</v>
      </c>
      <c r="N889">
        <v>104</v>
      </c>
      <c r="O889">
        <v>199</v>
      </c>
      <c r="P889">
        <v>4527</v>
      </c>
      <c r="Q889">
        <v>901660</v>
      </c>
      <c r="R889">
        <v>12</v>
      </c>
      <c r="S889">
        <v>227</v>
      </c>
      <c r="T889">
        <v>4232</v>
      </c>
      <c r="U889">
        <v>960155</v>
      </c>
      <c r="V889">
        <v>2</v>
      </c>
      <c r="W889">
        <v>264</v>
      </c>
      <c r="X889">
        <v>4025</v>
      </c>
      <c r="Y889">
        <v>1062975</v>
      </c>
      <c r="Z889">
        <v>1</v>
      </c>
      <c r="AA889">
        <v>299</v>
      </c>
      <c r="AB889">
        <v>4300</v>
      </c>
      <c r="AC889">
        <v>1285700</v>
      </c>
      <c r="AD889">
        <v>1</v>
      </c>
      <c r="AE889">
        <v>334</v>
      </c>
      <c r="AF889">
        <v>3400</v>
      </c>
      <c r="AG889">
        <v>1135600</v>
      </c>
      <c r="AL889">
        <v>1</v>
      </c>
      <c r="AM889">
        <v>400</v>
      </c>
      <c r="AN889">
        <v>4120</v>
      </c>
      <c r="AO889">
        <v>1648000</v>
      </c>
      <c r="AP889">
        <v>6</v>
      </c>
      <c r="AQ889">
        <v>616</v>
      </c>
      <c r="AR889">
        <v>4025</v>
      </c>
      <c r="AS889">
        <v>2477570</v>
      </c>
      <c r="AT889" s="1"/>
      <c r="AU889">
        <v>133</v>
      </c>
    </row>
    <row r="890" spans="1:47" x14ac:dyDescent="0.2">
      <c r="A890" s="12">
        <v>42759</v>
      </c>
      <c r="B890">
        <v>20</v>
      </c>
      <c r="C890">
        <v>118</v>
      </c>
      <c r="D890">
        <v>4508</v>
      </c>
      <c r="E890">
        <v>533750</v>
      </c>
      <c r="F890">
        <v>43</v>
      </c>
      <c r="G890">
        <v>140</v>
      </c>
      <c r="H890">
        <v>4475</v>
      </c>
      <c r="I890">
        <v>627650</v>
      </c>
      <c r="J890">
        <v>45</v>
      </c>
      <c r="K890">
        <v>162</v>
      </c>
      <c r="L890">
        <v>4624</v>
      </c>
      <c r="M890">
        <v>749573</v>
      </c>
      <c r="N890">
        <v>102</v>
      </c>
      <c r="O890">
        <v>198</v>
      </c>
      <c r="P890">
        <v>4504</v>
      </c>
      <c r="Q890">
        <v>890751</v>
      </c>
      <c r="R890">
        <v>12</v>
      </c>
      <c r="S890">
        <v>234</v>
      </c>
      <c r="T890">
        <v>4365</v>
      </c>
      <c r="U890">
        <v>1024100</v>
      </c>
      <c r="V890">
        <v>16</v>
      </c>
      <c r="W890">
        <v>265</v>
      </c>
      <c r="X890">
        <v>4254</v>
      </c>
      <c r="Y890">
        <v>1127712</v>
      </c>
      <c r="Z890">
        <v>2</v>
      </c>
      <c r="AA890">
        <v>299</v>
      </c>
      <c r="AB890">
        <v>4200</v>
      </c>
      <c r="AC890">
        <v>1255800</v>
      </c>
      <c r="AD890">
        <v>1</v>
      </c>
      <c r="AE890">
        <v>350</v>
      </c>
      <c r="AF890">
        <v>4060</v>
      </c>
      <c r="AG890">
        <v>1421000</v>
      </c>
      <c r="AH890">
        <v>6</v>
      </c>
      <c r="AI890">
        <v>386</v>
      </c>
      <c r="AJ890">
        <v>4087</v>
      </c>
      <c r="AK890">
        <v>1577387</v>
      </c>
      <c r="AL890">
        <v>3</v>
      </c>
      <c r="AM890">
        <v>438</v>
      </c>
      <c r="AN890">
        <v>4140</v>
      </c>
      <c r="AO890">
        <v>1815380</v>
      </c>
      <c r="AP890">
        <v>11</v>
      </c>
      <c r="AQ890">
        <v>587</v>
      </c>
      <c r="AR890">
        <v>4049</v>
      </c>
      <c r="AS890">
        <v>1374422</v>
      </c>
      <c r="AT890" s="1"/>
      <c r="AU890">
        <v>138</v>
      </c>
    </row>
    <row r="891" spans="1:47" x14ac:dyDescent="0.2">
      <c r="A891" s="38">
        <v>42766</v>
      </c>
      <c r="B891" s="1">
        <v>1</v>
      </c>
      <c r="C891" s="1">
        <v>113</v>
      </c>
      <c r="D891" s="1">
        <v>4000</v>
      </c>
      <c r="E891" s="4">
        <v>452000</v>
      </c>
      <c r="F891" s="4">
        <v>28</v>
      </c>
      <c r="G891" s="4">
        <v>136</v>
      </c>
      <c r="H891" s="4">
        <v>4688</v>
      </c>
      <c r="I891" s="4">
        <v>638375</v>
      </c>
      <c r="J891" s="4">
        <v>75</v>
      </c>
      <c r="K891" s="4">
        <v>167</v>
      </c>
      <c r="L891" s="4">
        <v>4644</v>
      </c>
      <c r="M891" s="4">
        <v>775414</v>
      </c>
      <c r="N891" s="4">
        <v>69</v>
      </c>
      <c r="O891" s="4">
        <v>197</v>
      </c>
      <c r="P891" s="4">
        <v>4529</v>
      </c>
      <c r="Q891" s="4">
        <v>893474</v>
      </c>
      <c r="R891" s="4">
        <v>23</v>
      </c>
      <c r="S891" s="4">
        <v>233</v>
      </c>
      <c r="T891" s="4">
        <v>4370</v>
      </c>
      <c r="U891" s="4">
        <v>1018182</v>
      </c>
      <c r="V891" s="4">
        <v>1</v>
      </c>
      <c r="W891" s="4">
        <v>258</v>
      </c>
      <c r="X891" s="4">
        <v>4050</v>
      </c>
      <c r="Y891" s="4">
        <v>1044900</v>
      </c>
      <c r="Z891" s="4">
        <v>2</v>
      </c>
      <c r="AA891" s="4">
        <v>312</v>
      </c>
      <c r="AB891" s="4">
        <v>3875</v>
      </c>
      <c r="AC891" s="4">
        <v>1209825</v>
      </c>
      <c r="AD891" s="4">
        <v>5</v>
      </c>
      <c r="AE891" s="4">
        <v>337</v>
      </c>
      <c r="AF891" s="4">
        <v>3900</v>
      </c>
      <c r="AG891" s="4">
        <v>1315700</v>
      </c>
      <c r="AH891" s="1"/>
      <c r="AI891" s="1"/>
      <c r="AJ891" s="1"/>
      <c r="AK891" s="1"/>
      <c r="AL891" s="1">
        <v>3</v>
      </c>
      <c r="AM891" s="1">
        <v>414</v>
      </c>
      <c r="AN891" s="1">
        <v>4090</v>
      </c>
      <c r="AO891" s="4">
        <v>1692190</v>
      </c>
      <c r="AP891" s="4">
        <v>8</v>
      </c>
      <c r="AQ891" s="4">
        <v>545</v>
      </c>
      <c r="AR891" s="4">
        <v>3962</v>
      </c>
      <c r="AS891" s="4">
        <v>2156604</v>
      </c>
      <c r="AT891" s="4">
        <v>20</v>
      </c>
      <c r="AU891" s="4">
        <v>94</v>
      </c>
    </row>
    <row r="892" spans="1:47" x14ac:dyDescent="0.2">
      <c r="A892" s="112">
        <v>42741</v>
      </c>
      <c r="B892" s="65">
        <v>46</v>
      </c>
      <c r="C892" s="65">
        <v>112</v>
      </c>
      <c r="D892" s="65">
        <v>4243</v>
      </c>
      <c r="E892" s="65">
        <v>489768</v>
      </c>
      <c r="F892" s="65">
        <v>17</v>
      </c>
      <c r="G892" s="65">
        <v>138</v>
      </c>
      <c r="H892" s="65">
        <v>4646</v>
      </c>
      <c r="I892" s="65">
        <v>641248</v>
      </c>
      <c r="J892" s="65">
        <v>73</v>
      </c>
      <c r="K892" s="65">
        <v>161</v>
      </c>
      <c r="L892" s="65">
        <v>4597</v>
      </c>
      <c r="M892" s="65">
        <v>760013</v>
      </c>
      <c r="N892" s="65">
        <v>10</v>
      </c>
      <c r="O892" s="65">
        <v>196</v>
      </c>
      <c r="P892" s="65">
        <v>4480</v>
      </c>
      <c r="Q892" s="65">
        <v>876606</v>
      </c>
      <c r="R892" s="65">
        <v>9</v>
      </c>
      <c r="S892" s="65">
        <v>239</v>
      </c>
      <c r="T892" s="65">
        <v>3740</v>
      </c>
      <c r="U892" s="65">
        <v>939158</v>
      </c>
      <c r="V892" s="65">
        <v>10</v>
      </c>
      <c r="W892" s="65">
        <v>268</v>
      </c>
      <c r="X892" s="65">
        <v>4070</v>
      </c>
      <c r="Y892" s="65">
        <v>1104618</v>
      </c>
      <c r="Z892" s="65">
        <v>6</v>
      </c>
      <c r="AA892" s="65">
        <v>295</v>
      </c>
      <c r="AB892" s="65">
        <v>3855</v>
      </c>
      <c r="AC892" s="65">
        <v>1175853</v>
      </c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>
        <v>8</v>
      </c>
      <c r="AQ892" s="65">
        <v>524</v>
      </c>
      <c r="AR892" s="65">
        <v>4263</v>
      </c>
      <c r="AS892" s="65">
        <v>2237400</v>
      </c>
      <c r="AT892" s="1"/>
      <c r="AU892" s="54">
        <v>4</v>
      </c>
    </row>
    <row r="893" spans="1:47" x14ac:dyDescent="0.2">
      <c r="A893" s="112">
        <v>42744</v>
      </c>
      <c r="B893" s="65">
        <v>64</v>
      </c>
      <c r="C893" s="65">
        <v>114</v>
      </c>
      <c r="D893" s="65">
        <v>4056</v>
      </c>
      <c r="E893" s="65">
        <v>466103</v>
      </c>
      <c r="F893" s="65">
        <v>6</v>
      </c>
      <c r="G893" s="65">
        <v>142</v>
      </c>
      <c r="H893" s="65">
        <v>4623</v>
      </c>
      <c r="I893" s="65">
        <v>664055</v>
      </c>
      <c r="J893" s="65">
        <v>27</v>
      </c>
      <c r="K893" s="65">
        <v>166</v>
      </c>
      <c r="L893" s="65">
        <v>4504</v>
      </c>
      <c r="M893" s="65">
        <v>755206</v>
      </c>
      <c r="N893" s="65">
        <v>103</v>
      </c>
      <c r="O893" s="65">
        <v>195</v>
      </c>
      <c r="P893" s="65">
        <v>4427</v>
      </c>
      <c r="Q893" s="65">
        <v>876655</v>
      </c>
      <c r="R893" s="65">
        <v>19</v>
      </c>
      <c r="S893" s="65">
        <v>234</v>
      </c>
      <c r="T893" s="65">
        <v>4302</v>
      </c>
      <c r="U893" s="65">
        <v>1005392</v>
      </c>
      <c r="V893" s="65">
        <v>31</v>
      </c>
      <c r="W893" s="65">
        <v>257</v>
      </c>
      <c r="X893" s="65">
        <v>4282</v>
      </c>
      <c r="Y893" s="65">
        <v>1101253</v>
      </c>
      <c r="Z893" s="65">
        <v>11</v>
      </c>
      <c r="AA893" s="65">
        <v>289</v>
      </c>
      <c r="AB893" s="65">
        <v>4180</v>
      </c>
      <c r="AC893" s="65">
        <v>1228729</v>
      </c>
      <c r="AD893" s="65">
        <v>7</v>
      </c>
      <c r="AE893" s="65">
        <v>330</v>
      </c>
      <c r="AF893" s="65">
        <v>4060</v>
      </c>
      <c r="AG893" s="65">
        <v>1337257</v>
      </c>
      <c r="AH893" s="65">
        <v>1</v>
      </c>
      <c r="AI893" s="65">
        <v>369</v>
      </c>
      <c r="AJ893" s="65">
        <v>4220</v>
      </c>
      <c r="AK893" s="65">
        <v>1557180</v>
      </c>
      <c r="AL893" s="1"/>
      <c r="AM893" s="1"/>
      <c r="AN893" s="1"/>
      <c r="AO893" s="1"/>
      <c r="AP893" s="65">
        <v>11</v>
      </c>
      <c r="AQ893" s="65">
        <v>623</v>
      </c>
      <c r="AR893" s="65">
        <v>4012</v>
      </c>
      <c r="AS893" s="65">
        <v>2511199</v>
      </c>
      <c r="AT893" s="1"/>
      <c r="AU893" s="54">
        <v>4</v>
      </c>
    </row>
    <row r="894" spans="1:47" x14ac:dyDescent="0.2">
      <c r="A894" s="112">
        <v>42751</v>
      </c>
      <c r="B894" s="65">
        <v>27</v>
      </c>
      <c r="C894" s="65">
        <v>116</v>
      </c>
      <c r="D894" s="65">
        <v>4285</v>
      </c>
      <c r="E894" s="65">
        <v>524852</v>
      </c>
      <c r="F894" s="65">
        <v>52</v>
      </c>
      <c r="G894" s="65">
        <v>137</v>
      </c>
      <c r="H894" s="65">
        <v>4721</v>
      </c>
      <c r="I894" s="65">
        <v>641115</v>
      </c>
      <c r="J894" s="65">
        <v>48</v>
      </c>
      <c r="K894" s="65">
        <v>159</v>
      </c>
      <c r="L894" s="65">
        <v>4568</v>
      </c>
      <c r="M894" s="65">
        <v>730379</v>
      </c>
      <c r="N894" s="65">
        <v>16</v>
      </c>
      <c r="O894" s="65">
        <v>200</v>
      </c>
      <c r="P894" s="65">
        <v>4450</v>
      </c>
      <c r="Q894" s="65">
        <v>888044</v>
      </c>
      <c r="R894" s="65">
        <v>12</v>
      </c>
      <c r="S894" s="65">
        <v>230</v>
      </c>
      <c r="T894" s="65">
        <v>4400</v>
      </c>
      <c r="U894" s="65">
        <v>997267</v>
      </c>
      <c r="V894" s="65">
        <v>39</v>
      </c>
      <c r="W894" s="65">
        <v>273</v>
      </c>
      <c r="X894" s="65">
        <v>4325</v>
      </c>
      <c r="Y894" s="65">
        <v>1206132</v>
      </c>
      <c r="Z894" s="65">
        <v>8</v>
      </c>
      <c r="AA894" s="65">
        <v>300</v>
      </c>
      <c r="AB894" s="65">
        <v>4018</v>
      </c>
      <c r="AC894" s="65">
        <v>1235730</v>
      </c>
      <c r="AD894" s="65">
        <v>17</v>
      </c>
      <c r="AE894" s="65">
        <v>337</v>
      </c>
      <c r="AF894" s="65">
        <v>4250</v>
      </c>
      <c r="AG894" s="65">
        <v>1408351</v>
      </c>
      <c r="AH894" s="65">
        <v>2</v>
      </c>
      <c r="AI894" s="65">
        <v>387</v>
      </c>
      <c r="AJ894" s="65">
        <v>3960</v>
      </c>
      <c r="AK894" s="65">
        <v>1529120</v>
      </c>
      <c r="AL894" s="65"/>
      <c r="AM894" s="65"/>
      <c r="AN894" s="65"/>
      <c r="AO894" s="65"/>
      <c r="AP894" s="65">
        <v>9</v>
      </c>
      <c r="AQ894" s="65">
        <v>631</v>
      </c>
      <c r="AR894" s="65">
        <v>4111</v>
      </c>
      <c r="AS894" s="65">
        <v>2585216</v>
      </c>
      <c r="AT894" s="1"/>
      <c r="AU894" s="54">
        <v>6</v>
      </c>
    </row>
    <row r="895" spans="1:47" x14ac:dyDescent="0.2">
      <c r="A895" s="38">
        <v>42758</v>
      </c>
      <c r="B895" s="100">
        <v>49</v>
      </c>
      <c r="C895" s="100">
        <v>120</v>
      </c>
      <c r="D895" s="100">
        <v>4289</v>
      </c>
      <c r="E895" s="54">
        <v>526304</v>
      </c>
      <c r="F895" s="54">
        <v>52</v>
      </c>
      <c r="G895" s="54">
        <v>142</v>
      </c>
      <c r="H895" s="54">
        <v>4416</v>
      </c>
      <c r="I895" s="54">
        <v>631608</v>
      </c>
      <c r="J895" s="54">
        <v>60</v>
      </c>
      <c r="K895" s="54">
        <v>162</v>
      </c>
      <c r="L895" s="54">
        <v>4423</v>
      </c>
      <c r="M895" s="54">
        <v>726932</v>
      </c>
      <c r="N895" s="54">
        <v>106</v>
      </c>
      <c r="O895" s="54">
        <v>198</v>
      </c>
      <c r="P895" s="54">
        <v>4374</v>
      </c>
      <c r="Q895" s="54">
        <v>859118</v>
      </c>
      <c r="R895" s="54">
        <v>11</v>
      </c>
      <c r="S895" s="54">
        <v>238</v>
      </c>
      <c r="T895" s="54">
        <v>4307</v>
      </c>
      <c r="U895" s="54">
        <v>1001004</v>
      </c>
      <c r="V895" s="54">
        <v>23</v>
      </c>
      <c r="W895" s="54">
        <v>257</v>
      </c>
      <c r="X895" s="54">
        <v>4260</v>
      </c>
      <c r="Y895" s="54">
        <v>1137824</v>
      </c>
      <c r="Z895" s="54">
        <v>5</v>
      </c>
      <c r="AA895" s="54">
        <v>303</v>
      </c>
      <c r="AB895" s="54">
        <v>4078</v>
      </c>
      <c r="AC895" s="54">
        <v>1244664</v>
      </c>
      <c r="AD895" s="1"/>
      <c r="AE895" s="1"/>
      <c r="AF895" s="1"/>
      <c r="AG895" s="1"/>
      <c r="AH895" s="100">
        <v>4</v>
      </c>
      <c r="AI895" s="100">
        <v>391</v>
      </c>
      <c r="AJ895" s="100">
        <v>3925</v>
      </c>
      <c r="AK895" s="54">
        <v>1559875</v>
      </c>
      <c r="AL895" s="1"/>
      <c r="AM895" s="1"/>
      <c r="AN895" s="1"/>
      <c r="AO895" s="1"/>
      <c r="AP895" s="100">
        <v>15</v>
      </c>
      <c r="AQ895" s="100">
        <v>520</v>
      </c>
      <c r="AR895" s="100">
        <v>4126</v>
      </c>
      <c r="AS895" s="54">
        <v>2141164</v>
      </c>
      <c r="AT895" s="1"/>
      <c r="AU895" s="54">
        <v>8</v>
      </c>
    </row>
    <row r="896" spans="1:47" x14ac:dyDescent="0.2">
      <c r="A896" s="132">
        <v>42765</v>
      </c>
      <c r="B896" s="54">
        <v>18</v>
      </c>
      <c r="C896" s="54">
        <v>117</v>
      </c>
      <c r="D896" s="54">
        <v>4893</v>
      </c>
      <c r="E896" s="54">
        <v>579067</v>
      </c>
      <c r="F896" s="54">
        <v>26</v>
      </c>
      <c r="G896" s="54">
        <v>141</v>
      </c>
      <c r="H896" s="54">
        <v>4660</v>
      </c>
      <c r="I896" s="54">
        <v>663767</v>
      </c>
      <c r="J896" s="54">
        <v>104</v>
      </c>
      <c r="K896" s="54">
        <v>168</v>
      </c>
      <c r="L896" s="54">
        <v>4544</v>
      </c>
      <c r="M896" s="54">
        <v>761429</v>
      </c>
      <c r="N896" s="54">
        <v>50</v>
      </c>
      <c r="O896" s="54">
        <v>195</v>
      </c>
      <c r="P896" s="54">
        <v>4522</v>
      </c>
      <c r="Q896" s="54">
        <v>892391</v>
      </c>
      <c r="R896" s="54">
        <v>28</v>
      </c>
      <c r="S896" s="54">
        <v>234</v>
      </c>
      <c r="T896" s="54">
        <v>4404</v>
      </c>
      <c r="U896" s="54">
        <v>1026228</v>
      </c>
      <c r="V896" s="54">
        <v>15</v>
      </c>
      <c r="W896" s="54">
        <v>272</v>
      </c>
      <c r="X896" s="54">
        <v>4363</v>
      </c>
      <c r="Y896" s="54">
        <v>1185712</v>
      </c>
      <c r="Z896" s="1"/>
      <c r="AA896" s="1"/>
      <c r="AB896" s="1"/>
      <c r="AC896" s="1"/>
      <c r="AD896" s="1"/>
      <c r="AE896" s="1"/>
      <c r="AF896" s="1"/>
      <c r="AG896" s="1"/>
      <c r="AH896" s="54">
        <v>2</v>
      </c>
      <c r="AI896" s="54">
        <v>392</v>
      </c>
      <c r="AJ896" s="54">
        <v>3900</v>
      </c>
      <c r="AK896" s="54">
        <v>1528200</v>
      </c>
      <c r="AL896" s="1"/>
      <c r="AM896" s="1"/>
      <c r="AN896" s="1"/>
      <c r="AO896" s="1"/>
      <c r="AP896" s="54">
        <v>7</v>
      </c>
      <c r="AQ896" s="54">
        <v>627</v>
      </c>
      <c r="AR896" s="54">
        <v>3841</v>
      </c>
      <c r="AS896" s="54">
        <v>2400244</v>
      </c>
      <c r="AT896" s="1"/>
      <c r="AU896" s="1"/>
    </row>
    <row r="897" spans="1:47" x14ac:dyDescent="0.2">
      <c r="A897" s="12">
        <v>42773</v>
      </c>
      <c r="B897">
        <v>6</v>
      </c>
      <c r="C897">
        <v>91</v>
      </c>
      <c r="D897">
        <v>4733</v>
      </c>
      <c r="E897">
        <v>430517</v>
      </c>
      <c r="F897">
        <v>12</v>
      </c>
      <c r="G897">
        <v>142</v>
      </c>
      <c r="H897">
        <v>4570</v>
      </c>
      <c r="I897">
        <v>648950</v>
      </c>
      <c r="J897">
        <v>26</v>
      </c>
      <c r="K897">
        <v>170</v>
      </c>
      <c r="L897">
        <v>4572</v>
      </c>
      <c r="M897">
        <v>775018</v>
      </c>
      <c r="N897">
        <v>49</v>
      </c>
      <c r="O897">
        <v>194</v>
      </c>
      <c r="P897">
        <v>4695</v>
      </c>
      <c r="Q897">
        <v>910471</v>
      </c>
      <c r="R897">
        <v>2</v>
      </c>
      <c r="S897">
        <v>234</v>
      </c>
      <c r="T897">
        <v>4275</v>
      </c>
      <c r="U897">
        <v>998425</v>
      </c>
      <c r="V897">
        <v>1</v>
      </c>
      <c r="W897">
        <v>279</v>
      </c>
      <c r="X897">
        <v>4180</v>
      </c>
      <c r="Y897">
        <v>1166220</v>
      </c>
      <c r="Z897">
        <v>4</v>
      </c>
      <c r="AA897">
        <v>296</v>
      </c>
      <c r="AB897">
        <v>3875</v>
      </c>
      <c r="AC897">
        <v>1148900</v>
      </c>
      <c r="AD897">
        <v>3</v>
      </c>
      <c r="AE897">
        <v>337</v>
      </c>
      <c r="AF897">
        <v>3997</v>
      </c>
      <c r="AG897">
        <v>1348370</v>
      </c>
      <c r="AL897">
        <v>3</v>
      </c>
      <c r="AM897">
        <v>419</v>
      </c>
      <c r="AN897">
        <v>4060</v>
      </c>
      <c r="AO897">
        <v>1700380</v>
      </c>
      <c r="AP897">
        <v>8</v>
      </c>
      <c r="AQ897">
        <v>554</v>
      </c>
      <c r="AR897">
        <v>3949</v>
      </c>
      <c r="AS897">
        <v>2186562</v>
      </c>
      <c r="AT897" s="1">
        <v>2</v>
      </c>
      <c r="AU897">
        <v>105</v>
      </c>
    </row>
    <row r="898" spans="1:47" x14ac:dyDescent="0.2">
      <c r="A898" s="12">
        <v>42780</v>
      </c>
      <c r="B898">
        <v>2</v>
      </c>
      <c r="C898">
        <v>106</v>
      </c>
      <c r="D898">
        <v>4590</v>
      </c>
      <c r="E898">
        <v>489120</v>
      </c>
      <c r="F898">
        <v>2</v>
      </c>
      <c r="G898">
        <v>134</v>
      </c>
      <c r="H898">
        <v>4700</v>
      </c>
      <c r="I898">
        <v>629800</v>
      </c>
      <c r="J898">
        <v>24</v>
      </c>
      <c r="K898">
        <v>164</v>
      </c>
      <c r="L898">
        <v>4718</v>
      </c>
      <c r="M898">
        <v>772408</v>
      </c>
      <c r="N898">
        <v>13</v>
      </c>
      <c r="O898">
        <v>200</v>
      </c>
      <c r="P898">
        <v>4658</v>
      </c>
      <c r="Q898">
        <v>932982</v>
      </c>
      <c r="R898">
        <v>5</v>
      </c>
      <c r="S898">
        <v>231</v>
      </c>
      <c r="T898">
        <v>4587</v>
      </c>
      <c r="U898">
        <v>1055880</v>
      </c>
      <c r="V898">
        <v>1</v>
      </c>
      <c r="W898">
        <v>256</v>
      </c>
      <c r="X898">
        <v>4240</v>
      </c>
      <c r="Y898">
        <v>1085440</v>
      </c>
      <c r="AH898">
        <v>1</v>
      </c>
      <c r="AI898">
        <v>378</v>
      </c>
      <c r="AJ898">
        <v>3850</v>
      </c>
      <c r="AK898">
        <v>1455300</v>
      </c>
      <c r="AP898">
        <v>2</v>
      </c>
      <c r="AQ898">
        <v>590</v>
      </c>
      <c r="AR898">
        <v>3575</v>
      </c>
      <c r="AS898">
        <v>2116075</v>
      </c>
      <c r="AT898" s="1"/>
      <c r="AU898">
        <v>30</v>
      </c>
    </row>
    <row r="899" spans="1:47" x14ac:dyDescent="0.2">
      <c r="A899" s="12">
        <v>42787</v>
      </c>
      <c r="B899">
        <v>15</v>
      </c>
      <c r="C899">
        <v>117</v>
      </c>
      <c r="D899">
        <v>4680</v>
      </c>
      <c r="E899">
        <v>545120</v>
      </c>
      <c r="F899">
        <v>8</v>
      </c>
      <c r="G899">
        <v>135</v>
      </c>
      <c r="H899">
        <v>4650</v>
      </c>
      <c r="I899">
        <v>628883</v>
      </c>
      <c r="J899">
        <v>79</v>
      </c>
      <c r="K899">
        <v>164</v>
      </c>
      <c r="L899">
        <v>4747</v>
      </c>
      <c r="M899">
        <v>781053</v>
      </c>
      <c r="N899">
        <v>17</v>
      </c>
      <c r="O899">
        <v>206</v>
      </c>
      <c r="P899">
        <v>4580</v>
      </c>
      <c r="Q899">
        <v>941120</v>
      </c>
      <c r="R899">
        <v>2</v>
      </c>
      <c r="S899">
        <v>232</v>
      </c>
      <c r="T899">
        <v>4200</v>
      </c>
      <c r="U899">
        <v>973850</v>
      </c>
      <c r="V899">
        <v>3</v>
      </c>
      <c r="W899">
        <v>260</v>
      </c>
      <c r="X899">
        <v>3880</v>
      </c>
      <c r="Y899">
        <v>1008800</v>
      </c>
      <c r="Z899">
        <v>1</v>
      </c>
      <c r="AA899">
        <v>318</v>
      </c>
      <c r="AB899">
        <v>3300</v>
      </c>
      <c r="AC899">
        <v>1049400</v>
      </c>
      <c r="AD899">
        <v>3</v>
      </c>
      <c r="AE899">
        <v>342</v>
      </c>
      <c r="AF899">
        <v>3683</v>
      </c>
      <c r="AG899">
        <v>1258617</v>
      </c>
      <c r="AH899">
        <v>2</v>
      </c>
      <c r="AI899">
        <v>375</v>
      </c>
      <c r="AJ899">
        <v>3615</v>
      </c>
      <c r="AK899">
        <v>1357245</v>
      </c>
      <c r="AL899">
        <v>3</v>
      </c>
      <c r="AM899">
        <v>422</v>
      </c>
      <c r="AN899">
        <v>3817</v>
      </c>
      <c r="AO899">
        <v>1610533</v>
      </c>
      <c r="AP899">
        <v>7</v>
      </c>
      <c r="AQ899">
        <v>567</v>
      </c>
      <c r="AR899">
        <v>3754</v>
      </c>
      <c r="AS899">
        <v>2137177</v>
      </c>
      <c r="AT899" s="1"/>
      <c r="AU899">
        <v>69</v>
      </c>
    </row>
    <row r="900" spans="1:47" x14ac:dyDescent="0.2">
      <c r="A900" s="12">
        <v>42794</v>
      </c>
      <c r="B900">
        <v>8</v>
      </c>
      <c r="C900">
        <v>113</v>
      </c>
      <c r="D900">
        <v>5043</v>
      </c>
      <c r="E900">
        <v>572033</v>
      </c>
      <c r="F900">
        <v>16</v>
      </c>
      <c r="G900">
        <v>140</v>
      </c>
      <c r="H900">
        <v>4888</v>
      </c>
      <c r="I900">
        <v>681238</v>
      </c>
      <c r="J900">
        <v>19</v>
      </c>
      <c r="K900">
        <v>158</v>
      </c>
      <c r="L900">
        <v>4650</v>
      </c>
      <c r="M900">
        <v>737212</v>
      </c>
      <c r="N900">
        <v>31</v>
      </c>
      <c r="O900">
        <v>196</v>
      </c>
      <c r="P900">
        <v>4738</v>
      </c>
      <c r="Q900">
        <v>930350</v>
      </c>
      <c r="R900">
        <v>2</v>
      </c>
      <c r="S900">
        <v>222</v>
      </c>
      <c r="T900">
        <v>4600</v>
      </c>
      <c r="U900">
        <v>1021200</v>
      </c>
      <c r="V900">
        <v>4</v>
      </c>
      <c r="W900">
        <v>270</v>
      </c>
      <c r="X900">
        <v>4095</v>
      </c>
      <c r="Y900">
        <v>1105155</v>
      </c>
      <c r="AD900">
        <v>1</v>
      </c>
      <c r="AE900">
        <v>327</v>
      </c>
      <c r="AF900">
        <v>3800</v>
      </c>
      <c r="AG900">
        <v>1242600</v>
      </c>
      <c r="AL900">
        <v>1</v>
      </c>
      <c r="AM900">
        <v>540</v>
      </c>
      <c r="AN900">
        <v>2900</v>
      </c>
      <c r="AO900">
        <v>1566000</v>
      </c>
      <c r="AP900">
        <v>6</v>
      </c>
      <c r="AQ900">
        <v>648</v>
      </c>
      <c r="AR900">
        <v>3920</v>
      </c>
      <c r="AS900">
        <v>2530493</v>
      </c>
      <c r="AT900" s="1">
        <v>29</v>
      </c>
      <c r="AU900">
        <v>51</v>
      </c>
    </row>
    <row r="901" spans="1:47" x14ac:dyDescent="0.2">
      <c r="A901" s="112">
        <v>42772</v>
      </c>
      <c r="B901" s="65">
        <v>58</v>
      </c>
      <c r="C901" s="65">
        <v>111</v>
      </c>
      <c r="D901" s="65">
        <v>4526</v>
      </c>
      <c r="E901" s="65">
        <v>476827</v>
      </c>
      <c r="F901" s="65">
        <v>29</v>
      </c>
      <c r="G901" s="65">
        <v>143</v>
      </c>
      <c r="H901" s="65">
        <v>4462</v>
      </c>
      <c r="I901" s="65">
        <v>637898</v>
      </c>
      <c r="J901" s="65">
        <v>47</v>
      </c>
      <c r="K901" s="65">
        <v>163</v>
      </c>
      <c r="L901" s="65">
        <v>4436</v>
      </c>
      <c r="M901" s="65">
        <v>752831</v>
      </c>
      <c r="N901" s="65">
        <v>50</v>
      </c>
      <c r="O901" s="65">
        <v>193</v>
      </c>
      <c r="P901" s="65">
        <v>4465</v>
      </c>
      <c r="Q901" s="65">
        <v>856002</v>
      </c>
      <c r="R901" s="65">
        <v>12</v>
      </c>
      <c r="S901" s="65">
        <v>227</v>
      </c>
      <c r="T901" s="65">
        <v>4215</v>
      </c>
      <c r="U901" s="65">
        <v>959538</v>
      </c>
      <c r="V901" s="65">
        <v>4</v>
      </c>
      <c r="W901" s="65">
        <v>271</v>
      </c>
      <c r="X901" s="65">
        <v>4180</v>
      </c>
      <c r="Y901" s="65">
        <v>1094820</v>
      </c>
      <c r="Z901" s="65">
        <v>12</v>
      </c>
      <c r="AA901" s="65">
        <v>285</v>
      </c>
      <c r="AB901" s="65">
        <v>3590</v>
      </c>
      <c r="AC901" s="65">
        <v>1158008</v>
      </c>
      <c r="AD901" s="65">
        <v>8</v>
      </c>
      <c r="AE901" s="65">
        <v>343</v>
      </c>
      <c r="AF901" s="65">
        <v>3900</v>
      </c>
      <c r="AG901" s="65">
        <v>1336238</v>
      </c>
      <c r="AH901" s="65">
        <v>1</v>
      </c>
      <c r="AI901" s="65">
        <v>384</v>
      </c>
      <c r="AJ901" s="65">
        <v>3500</v>
      </c>
      <c r="AK901" s="65">
        <v>1344000</v>
      </c>
      <c r="AL901" s="65">
        <v>3</v>
      </c>
      <c r="AM901" s="65">
        <v>503</v>
      </c>
      <c r="AN901" s="65">
        <v>3713</v>
      </c>
      <c r="AO901" s="65">
        <v>1900900</v>
      </c>
      <c r="AP901" s="65"/>
      <c r="AQ901" s="65"/>
      <c r="AR901" s="65"/>
      <c r="AS901" s="65"/>
      <c r="AT901" s="1"/>
    </row>
    <row r="902" spans="1:47" x14ac:dyDescent="0.2">
      <c r="A902" s="112">
        <v>42779</v>
      </c>
      <c r="B902" s="65">
        <v>6</v>
      </c>
      <c r="C902" s="65">
        <v>120</v>
      </c>
      <c r="D902" s="65">
        <v>3225</v>
      </c>
      <c r="E902" s="65">
        <v>390775</v>
      </c>
      <c r="F902" s="65"/>
      <c r="G902" s="65"/>
      <c r="H902" s="65"/>
      <c r="I902" s="65"/>
      <c r="J902" s="65">
        <v>38</v>
      </c>
      <c r="K902" s="65">
        <v>169</v>
      </c>
      <c r="L902" s="65">
        <v>3403</v>
      </c>
      <c r="M902" s="65">
        <v>633921</v>
      </c>
      <c r="N902" s="65">
        <v>1</v>
      </c>
      <c r="O902" s="65">
        <v>182</v>
      </c>
      <c r="P902" s="65">
        <v>3750</v>
      </c>
      <c r="Q902" s="65">
        <v>682500</v>
      </c>
      <c r="R902" s="65">
        <v>7</v>
      </c>
      <c r="S902" s="65">
        <v>234</v>
      </c>
      <c r="T902" s="65">
        <v>3183</v>
      </c>
      <c r="U902" s="65">
        <v>713443</v>
      </c>
      <c r="V902" s="65">
        <v>1</v>
      </c>
      <c r="W902" s="65">
        <v>255</v>
      </c>
      <c r="X902" s="65">
        <v>3100</v>
      </c>
      <c r="Y902" s="65">
        <v>790500</v>
      </c>
      <c r="Z902" s="65">
        <v>2</v>
      </c>
      <c r="AA902" s="65">
        <v>302</v>
      </c>
      <c r="AB902" s="65">
        <v>3150</v>
      </c>
      <c r="AC902" s="65">
        <v>950550</v>
      </c>
      <c r="AD902" s="65"/>
      <c r="AE902" s="65"/>
      <c r="AF902" s="65"/>
      <c r="AG902" s="65"/>
      <c r="AH902" s="65">
        <v>1</v>
      </c>
      <c r="AI902" s="65">
        <v>374</v>
      </c>
      <c r="AJ902" s="65">
        <v>3180</v>
      </c>
      <c r="AK902" s="65">
        <v>1189320</v>
      </c>
      <c r="AL902" s="65">
        <v>14</v>
      </c>
      <c r="AM902" s="65">
        <v>559</v>
      </c>
      <c r="AN902" s="65">
        <v>3267</v>
      </c>
      <c r="AO902" s="65">
        <v>1825026</v>
      </c>
      <c r="AP902" s="65"/>
      <c r="AQ902" s="65"/>
      <c r="AR902" s="65"/>
      <c r="AS902" s="65"/>
      <c r="AT902" s="1"/>
      <c r="AU902" s="1">
        <v>3</v>
      </c>
    </row>
    <row r="903" spans="1:47" x14ac:dyDescent="0.2">
      <c r="A903" s="112">
        <v>42786</v>
      </c>
      <c r="B903" s="65">
        <v>23</v>
      </c>
      <c r="C903" s="65">
        <v>108</v>
      </c>
      <c r="D903" s="65">
        <v>4290</v>
      </c>
      <c r="E903" s="65">
        <v>468114</v>
      </c>
      <c r="F903" s="65">
        <v>4</v>
      </c>
      <c r="G903" s="65">
        <v>144</v>
      </c>
      <c r="H903" s="65">
        <v>4900</v>
      </c>
      <c r="I903" s="65">
        <v>708050</v>
      </c>
      <c r="J903" s="65">
        <v>19</v>
      </c>
      <c r="K903" s="65">
        <v>161</v>
      </c>
      <c r="L903" s="65">
        <v>4528</v>
      </c>
      <c r="M903" s="65">
        <v>730075</v>
      </c>
      <c r="N903" s="65">
        <v>20</v>
      </c>
      <c r="O903" s="65">
        <v>204</v>
      </c>
      <c r="P903" s="65">
        <v>4573</v>
      </c>
      <c r="Q903" s="65">
        <v>947202</v>
      </c>
      <c r="R903" s="65">
        <v>19</v>
      </c>
      <c r="S903" s="65">
        <v>225</v>
      </c>
      <c r="T903" s="65">
        <v>4510</v>
      </c>
      <c r="U903" s="65">
        <v>1028151</v>
      </c>
      <c r="V903" s="65">
        <v>7</v>
      </c>
      <c r="W903" s="65">
        <v>262</v>
      </c>
      <c r="X903" s="65">
        <v>4300</v>
      </c>
      <c r="Y903" s="65">
        <v>1125986</v>
      </c>
      <c r="Z903" s="65"/>
      <c r="AA903" s="65"/>
      <c r="AB903" s="65"/>
      <c r="AC903" s="65"/>
      <c r="AD903" s="65">
        <v>1</v>
      </c>
      <c r="AE903" s="65">
        <v>353</v>
      </c>
      <c r="AF903" s="65">
        <v>3850</v>
      </c>
      <c r="AG903" s="65">
        <v>1359050</v>
      </c>
      <c r="AH903" s="65">
        <v>2</v>
      </c>
      <c r="AI903" s="65">
        <v>380</v>
      </c>
      <c r="AJ903" s="65">
        <v>3975</v>
      </c>
      <c r="AK903" s="65">
        <v>1509625</v>
      </c>
      <c r="AL903" s="65"/>
      <c r="AM903" s="65"/>
      <c r="AN903" s="65"/>
      <c r="AO903" s="65"/>
      <c r="AP903" s="65">
        <v>4</v>
      </c>
      <c r="AQ903" s="65">
        <v>629</v>
      </c>
      <c r="AR903" s="65">
        <v>3723</v>
      </c>
      <c r="AS903" s="65">
        <v>2334348</v>
      </c>
      <c r="AT903" s="1"/>
      <c r="AU903" s="54">
        <v>2</v>
      </c>
    </row>
    <row r="904" spans="1:47" x14ac:dyDescent="0.2">
      <c r="A904" s="112">
        <v>42793</v>
      </c>
      <c r="B904" s="65">
        <v>28</v>
      </c>
      <c r="C904" s="65">
        <v>112</v>
      </c>
      <c r="D904" s="65">
        <v>4200</v>
      </c>
      <c r="E904" s="65">
        <v>474987</v>
      </c>
      <c r="F904" s="65">
        <v>15</v>
      </c>
      <c r="G904" s="65">
        <v>142</v>
      </c>
      <c r="H904" s="65">
        <v>4370</v>
      </c>
      <c r="I904" s="65">
        <v>615351</v>
      </c>
      <c r="J904" s="65">
        <v>34</v>
      </c>
      <c r="K904" s="65">
        <v>164</v>
      </c>
      <c r="L904" s="65">
        <v>4328</v>
      </c>
      <c r="M904" s="65">
        <v>709105</v>
      </c>
      <c r="N904" s="65">
        <v>62</v>
      </c>
      <c r="O904" s="65">
        <v>199</v>
      </c>
      <c r="P904" s="65">
        <v>4433</v>
      </c>
      <c r="Q904" s="65">
        <v>896994</v>
      </c>
      <c r="R904" s="65">
        <v>23</v>
      </c>
      <c r="S904" s="65">
        <v>236</v>
      </c>
      <c r="T904" s="65">
        <v>4150</v>
      </c>
      <c r="U904" s="65">
        <v>971860</v>
      </c>
      <c r="V904" s="65">
        <v>6</v>
      </c>
      <c r="W904" s="65">
        <v>258</v>
      </c>
      <c r="X904" s="65">
        <v>3725</v>
      </c>
      <c r="Y904" s="65">
        <v>1036225</v>
      </c>
      <c r="Z904" s="65">
        <v>9</v>
      </c>
      <c r="AA904" s="65">
        <v>298</v>
      </c>
      <c r="AB904" s="65">
        <v>4110</v>
      </c>
      <c r="AC904" s="65">
        <v>1237451</v>
      </c>
      <c r="AD904" s="65">
        <v>2</v>
      </c>
      <c r="AE904" s="65">
        <v>350</v>
      </c>
      <c r="AF904" s="65">
        <v>3520</v>
      </c>
      <c r="AG904" s="65">
        <f>AF904*AE904</f>
        <v>1232000</v>
      </c>
      <c r="AH904" s="65">
        <v>6</v>
      </c>
      <c r="AI904" s="65">
        <v>394</v>
      </c>
      <c r="AJ904" s="65">
        <v>3860</v>
      </c>
      <c r="AK904" s="65">
        <v>1521437</v>
      </c>
      <c r="AL904" s="65">
        <v>7</v>
      </c>
      <c r="AM904" s="65">
        <v>551</v>
      </c>
      <c r="AN904" s="65">
        <v>3943</v>
      </c>
      <c r="AO904" s="65">
        <v>2181343</v>
      </c>
      <c r="AP904" s="65"/>
      <c r="AQ904" s="65"/>
      <c r="AR904" s="65"/>
      <c r="AS904" s="65"/>
      <c r="AT904" s="1"/>
      <c r="AU904" s="1"/>
    </row>
    <row r="905" spans="1:47" x14ac:dyDescent="0.2">
      <c r="A905" s="43">
        <v>42800</v>
      </c>
      <c r="B905">
        <v>10</v>
      </c>
      <c r="C905">
        <v>111</v>
      </c>
      <c r="D905">
        <v>3950</v>
      </c>
      <c r="E905">
        <v>457830</v>
      </c>
      <c r="F905">
        <v>37</v>
      </c>
      <c r="G905">
        <v>138</v>
      </c>
      <c r="H905">
        <v>4266</v>
      </c>
      <c r="I905">
        <v>628802</v>
      </c>
      <c r="J905">
        <v>28</v>
      </c>
      <c r="K905">
        <v>164</v>
      </c>
      <c r="L905">
        <v>4646</v>
      </c>
      <c r="M905">
        <v>770986</v>
      </c>
      <c r="N905">
        <v>18</v>
      </c>
      <c r="O905">
        <v>208</v>
      </c>
      <c r="P905">
        <v>4648</v>
      </c>
      <c r="Q905">
        <v>973078</v>
      </c>
      <c r="R905">
        <v>1</v>
      </c>
      <c r="S905">
        <v>243</v>
      </c>
      <c r="T905">
        <v>4360</v>
      </c>
      <c r="U905">
        <v>1059480</v>
      </c>
      <c r="V905">
        <v>7</v>
      </c>
      <c r="W905">
        <v>253</v>
      </c>
      <c r="X905">
        <v>4470</v>
      </c>
      <c r="Y905">
        <v>1139931</v>
      </c>
      <c r="Z905">
        <v>10</v>
      </c>
      <c r="AA905">
        <v>294</v>
      </c>
      <c r="AB905">
        <v>4100</v>
      </c>
      <c r="AC905">
        <v>1207040</v>
      </c>
      <c r="AD905">
        <v>1</v>
      </c>
      <c r="AE905">
        <v>356</v>
      </c>
      <c r="AF905">
        <v>4160</v>
      </c>
      <c r="AG905">
        <v>1480960</v>
      </c>
      <c r="AP905">
        <v>5</v>
      </c>
      <c r="AQ905">
        <v>495</v>
      </c>
      <c r="AR905">
        <v>4000</v>
      </c>
      <c r="AS905">
        <v>1976012</v>
      </c>
    </row>
    <row r="906" spans="1:47" x14ac:dyDescent="0.2">
      <c r="A906" s="43">
        <v>42807</v>
      </c>
      <c r="B906">
        <v>17</v>
      </c>
      <c r="C906">
        <v>116</v>
      </c>
      <c r="D906">
        <v>4402</v>
      </c>
      <c r="E906">
        <v>522738</v>
      </c>
      <c r="F906">
        <v>44</v>
      </c>
      <c r="G906">
        <v>138</v>
      </c>
      <c r="H906">
        <v>4741</v>
      </c>
      <c r="I906">
        <v>685002</v>
      </c>
      <c r="J906">
        <v>69</v>
      </c>
      <c r="K906">
        <v>163</v>
      </c>
      <c r="L906">
        <v>4595</v>
      </c>
      <c r="M906">
        <v>763934</v>
      </c>
      <c r="N906">
        <v>48</v>
      </c>
      <c r="O906">
        <v>197</v>
      </c>
      <c r="P906">
        <v>4465</v>
      </c>
      <c r="Q906">
        <v>886044</v>
      </c>
      <c r="R906">
        <v>17</v>
      </c>
      <c r="S906">
        <v>232</v>
      </c>
      <c r="T906">
        <v>4615</v>
      </c>
      <c r="U906">
        <v>1080824</v>
      </c>
      <c r="V906">
        <v>14</v>
      </c>
      <c r="W906">
        <v>272</v>
      </c>
      <c r="X906">
        <v>4210</v>
      </c>
      <c r="Y906">
        <v>1140725</v>
      </c>
      <c r="Z906">
        <v>6</v>
      </c>
      <c r="AA906">
        <v>289</v>
      </c>
      <c r="AB906">
        <v>3967</v>
      </c>
      <c r="AC906">
        <v>1149350</v>
      </c>
      <c r="AH906">
        <v>5</v>
      </c>
      <c r="AI906">
        <v>373</v>
      </c>
      <c r="AJ906">
        <v>3740</v>
      </c>
      <c r="AK906">
        <v>1407898</v>
      </c>
      <c r="AP906">
        <v>5</v>
      </c>
      <c r="AQ906">
        <v>505</v>
      </c>
      <c r="AR906">
        <v>4014</v>
      </c>
      <c r="AS906">
        <v>2011504</v>
      </c>
    </row>
    <row r="907" spans="1:47" x14ac:dyDescent="0.2">
      <c r="A907" s="43">
        <v>42814</v>
      </c>
      <c r="B907">
        <v>54</v>
      </c>
      <c r="C907">
        <v>115</v>
      </c>
      <c r="D907">
        <v>4783</v>
      </c>
      <c r="E907">
        <v>557924</v>
      </c>
      <c r="F907">
        <v>15</v>
      </c>
      <c r="G907">
        <v>142</v>
      </c>
      <c r="H907">
        <v>4836</v>
      </c>
      <c r="I907">
        <v>676807</v>
      </c>
      <c r="J907">
        <v>28</v>
      </c>
      <c r="K907">
        <v>158</v>
      </c>
      <c r="L907">
        <v>4594</v>
      </c>
      <c r="M907">
        <v>720145</v>
      </c>
      <c r="N907">
        <v>80</v>
      </c>
      <c r="O907">
        <v>201</v>
      </c>
      <c r="P907">
        <v>4565</v>
      </c>
      <c r="Q907">
        <v>960316</v>
      </c>
      <c r="R907">
        <v>6</v>
      </c>
      <c r="S907">
        <v>225</v>
      </c>
      <c r="T907">
        <v>4407</v>
      </c>
      <c r="U907">
        <v>1046210</v>
      </c>
      <c r="V907">
        <v>1</v>
      </c>
      <c r="W907">
        <v>259</v>
      </c>
      <c r="X907">
        <v>4320</v>
      </c>
      <c r="Y907">
        <v>1118880</v>
      </c>
      <c r="AD907">
        <v>12</v>
      </c>
      <c r="AE907">
        <v>329</v>
      </c>
      <c r="AF907">
        <v>4075</v>
      </c>
      <c r="AG907">
        <v>1378817</v>
      </c>
      <c r="AH907">
        <v>1</v>
      </c>
      <c r="AI907">
        <v>378</v>
      </c>
      <c r="AJ907">
        <v>4160</v>
      </c>
      <c r="AK907">
        <v>1572480</v>
      </c>
    </row>
    <row r="908" spans="1:47" x14ac:dyDescent="0.2">
      <c r="A908" s="43">
        <v>42821</v>
      </c>
      <c r="B908">
        <v>41</v>
      </c>
      <c r="C908">
        <v>114</v>
      </c>
      <c r="D908">
        <v>4691</v>
      </c>
      <c r="E908">
        <v>546694</v>
      </c>
      <c r="F908">
        <v>36</v>
      </c>
      <c r="G908">
        <v>139</v>
      </c>
      <c r="H908">
        <v>4820</v>
      </c>
      <c r="I908">
        <v>680113</v>
      </c>
      <c r="J908">
        <v>60</v>
      </c>
      <c r="K908">
        <v>162</v>
      </c>
      <c r="L908">
        <v>4917</v>
      </c>
      <c r="M908">
        <v>793309</v>
      </c>
      <c r="N908">
        <v>23</v>
      </c>
      <c r="O908">
        <v>204</v>
      </c>
      <c r="P908">
        <v>4708</v>
      </c>
      <c r="Q908">
        <v>946488</v>
      </c>
      <c r="R908">
        <v>17</v>
      </c>
      <c r="S908">
        <v>233</v>
      </c>
      <c r="T908">
        <v>4487</v>
      </c>
      <c r="U908">
        <v>1276393</v>
      </c>
      <c r="V908">
        <v>43</v>
      </c>
      <c r="W908">
        <v>260</v>
      </c>
      <c r="X908">
        <v>4346</v>
      </c>
      <c r="Y908">
        <v>1155056</v>
      </c>
      <c r="Z908">
        <v>2</v>
      </c>
      <c r="AA908">
        <v>280</v>
      </c>
      <c r="AB908">
        <v>4220</v>
      </c>
      <c r="AC908">
        <v>1183710</v>
      </c>
      <c r="AD908">
        <v>1</v>
      </c>
      <c r="AE908">
        <v>324</v>
      </c>
      <c r="AF908">
        <v>4160</v>
      </c>
      <c r="AG908">
        <v>1347840</v>
      </c>
      <c r="AH908">
        <v>1</v>
      </c>
      <c r="AI908">
        <v>399</v>
      </c>
      <c r="AJ908">
        <v>3960</v>
      </c>
      <c r="AK908">
        <v>1580040</v>
      </c>
      <c r="AP908">
        <v>6</v>
      </c>
      <c r="AQ908">
        <v>511</v>
      </c>
      <c r="AR908">
        <v>4148</v>
      </c>
      <c r="AS908">
        <v>2123787</v>
      </c>
    </row>
    <row r="909" spans="1:47" x14ac:dyDescent="0.2">
      <c r="A909" s="12">
        <v>42801</v>
      </c>
      <c r="B909">
        <v>15</v>
      </c>
      <c r="C909">
        <v>113</v>
      </c>
      <c r="D909">
        <v>4800</v>
      </c>
      <c r="E909">
        <v>546058</v>
      </c>
      <c r="F909">
        <v>33</v>
      </c>
      <c r="G909">
        <v>137</v>
      </c>
      <c r="H909">
        <v>4717</v>
      </c>
      <c r="I909">
        <v>644275</v>
      </c>
      <c r="J909">
        <v>22</v>
      </c>
      <c r="K909">
        <v>160</v>
      </c>
      <c r="L909">
        <v>4800</v>
      </c>
      <c r="M909">
        <v>767092</v>
      </c>
      <c r="N909">
        <v>38</v>
      </c>
      <c r="O909">
        <v>200</v>
      </c>
      <c r="P909">
        <v>4611</v>
      </c>
      <c r="Q909">
        <v>923270</v>
      </c>
      <c r="R909">
        <v>4</v>
      </c>
      <c r="S909">
        <v>222</v>
      </c>
      <c r="T909">
        <v>4300</v>
      </c>
      <c r="U909">
        <v>954600</v>
      </c>
      <c r="V909">
        <v>1</v>
      </c>
      <c r="W909">
        <v>257</v>
      </c>
      <c r="X909">
        <v>4300</v>
      </c>
      <c r="Y909">
        <v>1105100</v>
      </c>
      <c r="AD909">
        <v>1</v>
      </c>
      <c r="AE909">
        <v>359</v>
      </c>
      <c r="AF909">
        <v>4000</v>
      </c>
      <c r="AG909">
        <v>1436000</v>
      </c>
      <c r="AH909">
        <v>1</v>
      </c>
      <c r="AI909">
        <v>375</v>
      </c>
      <c r="AJ909">
        <v>3700</v>
      </c>
      <c r="AK909">
        <v>1387500</v>
      </c>
      <c r="AL909">
        <v>1</v>
      </c>
      <c r="AM909">
        <v>424</v>
      </c>
      <c r="AN909">
        <v>4120</v>
      </c>
      <c r="AO909">
        <v>1746880</v>
      </c>
      <c r="AP909">
        <v>6</v>
      </c>
      <c r="AQ909">
        <v>549</v>
      </c>
      <c r="AR909">
        <v>4117</v>
      </c>
      <c r="AS909">
        <v>2259167</v>
      </c>
      <c r="AU909">
        <v>77</v>
      </c>
    </row>
    <row r="910" spans="1:47" x14ac:dyDescent="0.2">
      <c r="A910" s="12">
        <v>42808</v>
      </c>
      <c r="B910">
        <v>34</v>
      </c>
      <c r="C910">
        <v>116</v>
      </c>
      <c r="D910">
        <v>5138</v>
      </c>
      <c r="E910">
        <v>597788</v>
      </c>
      <c r="F910">
        <v>28</v>
      </c>
      <c r="G910">
        <v>139</v>
      </c>
      <c r="H910">
        <v>4740</v>
      </c>
      <c r="I910">
        <v>658630</v>
      </c>
      <c r="J910">
        <v>25</v>
      </c>
      <c r="K910">
        <v>163</v>
      </c>
      <c r="L910">
        <v>4998</v>
      </c>
      <c r="M910">
        <v>814927</v>
      </c>
      <c r="N910">
        <v>29</v>
      </c>
      <c r="O910">
        <v>192</v>
      </c>
      <c r="P910">
        <v>4594</v>
      </c>
      <c r="Q910">
        <v>884026</v>
      </c>
      <c r="R910">
        <v>1</v>
      </c>
      <c r="S910">
        <v>238</v>
      </c>
      <c r="T910">
        <v>4700</v>
      </c>
      <c r="U910">
        <v>1118600</v>
      </c>
      <c r="AD910">
        <v>1</v>
      </c>
      <c r="AE910">
        <v>329</v>
      </c>
      <c r="AF910">
        <v>4200</v>
      </c>
      <c r="AG910">
        <v>1381800</v>
      </c>
      <c r="AH910">
        <v>1</v>
      </c>
      <c r="AI910">
        <v>365</v>
      </c>
      <c r="AJ910">
        <v>3600</v>
      </c>
      <c r="AK910">
        <v>1314000</v>
      </c>
      <c r="AL910">
        <v>2</v>
      </c>
      <c r="AM910">
        <v>467</v>
      </c>
      <c r="AN910">
        <v>4220</v>
      </c>
      <c r="AO910">
        <v>1970620</v>
      </c>
      <c r="AP910">
        <v>5</v>
      </c>
      <c r="AQ910">
        <v>594</v>
      </c>
      <c r="AR910">
        <v>4072</v>
      </c>
      <c r="AS910">
        <v>2422672</v>
      </c>
      <c r="AU910">
        <v>33</v>
      </c>
    </row>
    <row r="911" spans="1:47" x14ac:dyDescent="0.2">
      <c r="A911" s="12">
        <v>42815</v>
      </c>
      <c r="B911">
        <v>2</v>
      </c>
      <c r="C911">
        <v>124</v>
      </c>
      <c r="D911">
        <v>5500</v>
      </c>
      <c r="E911">
        <v>682000</v>
      </c>
      <c r="F911">
        <v>4</v>
      </c>
      <c r="G911">
        <v>140</v>
      </c>
      <c r="H911">
        <v>4900</v>
      </c>
      <c r="I911">
        <v>687475</v>
      </c>
      <c r="J911">
        <v>35</v>
      </c>
      <c r="K911">
        <v>163</v>
      </c>
      <c r="L911">
        <v>4637</v>
      </c>
      <c r="M911">
        <v>755480</v>
      </c>
      <c r="N911">
        <v>24</v>
      </c>
      <c r="O911">
        <v>190</v>
      </c>
      <c r="P911">
        <v>5100</v>
      </c>
      <c r="Q911">
        <v>969000</v>
      </c>
      <c r="R911">
        <v>1</v>
      </c>
      <c r="S911">
        <v>227</v>
      </c>
      <c r="T911">
        <v>4680</v>
      </c>
      <c r="U911">
        <v>1062360</v>
      </c>
      <c r="Z911">
        <v>1</v>
      </c>
      <c r="AA911">
        <v>303</v>
      </c>
      <c r="AB911">
        <v>4020</v>
      </c>
      <c r="AC911">
        <v>1218060</v>
      </c>
      <c r="AP911">
        <v>5</v>
      </c>
      <c r="AQ911">
        <v>566</v>
      </c>
      <c r="AR911">
        <v>4052</v>
      </c>
      <c r="AS911">
        <v>2283352</v>
      </c>
      <c r="AT911">
        <v>1</v>
      </c>
      <c r="AU911">
        <v>42</v>
      </c>
    </row>
    <row r="912" spans="1:47" x14ac:dyDescent="0.2">
      <c r="A912" s="12">
        <v>42822</v>
      </c>
      <c r="B912">
        <v>20</v>
      </c>
      <c r="C912">
        <v>114</v>
      </c>
      <c r="D912">
        <v>5103</v>
      </c>
      <c r="E912">
        <v>582437</v>
      </c>
      <c r="F912">
        <v>21</v>
      </c>
      <c r="G912">
        <v>138</v>
      </c>
      <c r="H912">
        <v>4967</v>
      </c>
      <c r="I912">
        <v>685233</v>
      </c>
      <c r="J912">
        <v>30</v>
      </c>
      <c r="K912">
        <v>65</v>
      </c>
      <c r="L912">
        <v>4847</v>
      </c>
      <c r="M912">
        <v>798312</v>
      </c>
      <c r="N912">
        <v>9</v>
      </c>
      <c r="O912">
        <v>201</v>
      </c>
      <c r="P912">
        <v>4917</v>
      </c>
      <c r="Q912">
        <v>986600</v>
      </c>
      <c r="R912">
        <v>2</v>
      </c>
      <c r="S912">
        <v>244</v>
      </c>
      <c r="T912">
        <v>4750</v>
      </c>
      <c r="U912">
        <v>1159000</v>
      </c>
      <c r="V912">
        <v>1</v>
      </c>
      <c r="W912">
        <v>270</v>
      </c>
      <c r="X912">
        <v>4180</v>
      </c>
      <c r="Y912">
        <v>1128600</v>
      </c>
      <c r="Z912">
        <v>3</v>
      </c>
      <c r="AA912">
        <v>296</v>
      </c>
      <c r="AB912">
        <v>4300</v>
      </c>
      <c r="AC912">
        <v>1275625</v>
      </c>
      <c r="AD912">
        <v>1</v>
      </c>
      <c r="AE912">
        <v>350</v>
      </c>
      <c r="AF912">
        <v>4130</v>
      </c>
      <c r="AG912">
        <v>1445500</v>
      </c>
      <c r="AH912">
        <v>2</v>
      </c>
      <c r="AI912">
        <v>372</v>
      </c>
      <c r="AJ912">
        <v>4270</v>
      </c>
      <c r="AK912">
        <v>1586530</v>
      </c>
      <c r="AP912">
        <v>6</v>
      </c>
      <c r="AQ912">
        <v>512</v>
      </c>
      <c r="AR912">
        <v>4187</v>
      </c>
      <c r="AS912">
        <v>2143693</v>
      </c>
      <c r="AT912">
        <v>11</v>
      </c>
      <c r="AU912">
        <v>53</v>
      </c>
    </row>
    <row r="913" spans="1:47" x14ac:dyDescent="0.2">
      <c r="A913" s="43">
        <v>42828</v>
      </c>
      <c r="B913">
        <v>52</v>
      </c>
      <c r="C913">
        <v>119</v>
      </c>
      <c r="D913">
        <v>4731</v>
      </c>
      <c r="E913">
        <v>572057</v>
      </c>
      <c r="F913">
        <v>58</v>
      </c>
      <c r="G913">
        <v>141</v>
      </c>
      <c r="H913">
        <v>4940</v>
      </c>
      <c r="I913">
        <v>706323</v>
      </c>
      <c r="J913">
        <v>28</v>
      </c>
      <c r="K913">
        <v>161</v>
      </c>
      <c r="L913">
        <v>4646</v>
      </c>
      <c r="M913">
        <v>780998</v>
      </c>
      <c r="N913">
        <v>40</v>
      </c>
      <c r="O913">
        <v>188</v>
      </c>
      <c r="P913">
        <v>4573</v>
      </c>
      <c r="Q913">
        <v>918372</v>
      </c>
      <c r="R913">
        <v>4</v>
      </c>
      <c r="S913">
        <v>234</v>
      </c>
      <c r="T913">
        <v>4997</v>
      </c>
      <c r="U913">
        <v>1159093</v>
      </c>
      <c r="V913">
        <v>1</v>
      </c>
      <c r="W913">
        <v>264</v>
      </c>
      <c r="X913">
        <v>4400</v>
      </c>
      <c r="Y913">
        <v>1161600</v>
      </c>
      <c r="AP913">
        <v>3</v>
      </c>
      <c r="AQ913">
        <v>547</v>
      </c>
      <c r="AR913">
        <v>4040</v>
      </c>
      <c r="AS913">
        <v>2217800</v>
      </c>
      <c r="AT913" s="1"/>
      <c r="AU913">
        <v>8</v>
      </c>
    </row>
    <row r="914" spans="1:47" x14ac:dyDescent="0.2">
      <c r="A914" s="43">
        <v>42835</v>
      </c>
      <c r="B914">
        <v>45</v>
      </c>
      <c r="C914">
        <v>111</v>
      </c>
      <c r="D914">
        <v>4868</v>
      </c>
      <c r="E914">
        <v>547252</v>
      </c>
      <c r="F914">
        <v>24</v>
      </c>
      <c r="G914">
        <v>140</v>
      </c>
      <c r="H914">
        <v>5000</v>
      </c>
      <c r="I914">
        <v>720947</v>
      </c>
      <c r="J914">
        <v>27</v>
      </c>
      <c r="K914">
        <v>155</v>
      </c>
      <c r="L914">
        <v>4800</v>
      </c>
      <c r="M914">
        <v>756743</v>
      </c>
      <c r="N914">
        <v>78</v>
      </c>
      <c r="O914">
        <v>198</v>
      </c>
      <c r="P914">
        <v>4759</v>
      </c>
      <c r="Q914">
        <v>967784</v>
      </c>
      <c r="R914">
        <v>2</v>
      </c>
      <c r="S914">
        <v>244</v>
      </c>
      <c r="T914">
        <v>4800</v>
      </c>
      <c r="U914">
        <v>1171200</v>
      </c>
      <c r="V914">
        <v>5</v>
      </c>
      <c r="W914">
        <v>259</v>
      </c>
      <c r="X914">
        <v>4580</v>
      </c>
      <c r="Y914">
        <v>1187136</v>
      </c>
      <c r="Z914">
        <v>3</v>
      </c>
      <c r="AA914">
        <v>311</v>
      </c>
      <c r="AB914">
        <v>4680</v>
      </c>
      <c r="AC914">
        <v>1447920</v>
      </c>
      <c r="AH914">
        <v>4</v>
      </c>
      <c r="AI914">
        <v>382</v>
      </c>
      <c r="AJ914">
        <v>4340</v>
      </c>
      <c r="AK914">
        <v>1664780</v>
      </c>
      <c r="AP914">
        <v>5</v>
      </c>
      <c r="AQ914">
        <v>537</v>
      </c>
      <c r="AR914">
        <v>4276</v>
      </c>
      <c r="AS914">
        <v>2295760</v>
      </c>
      <c r="AT914" s="1"/>
      <c r="AU914">
        <v>2</v>
      </c>
    </row>
    <row r="915" spans="1:47" x14ac:dyDescent="0.2">
      <c r="A915" s="43">
        <v>42842</v>
      </c>
      <c r="B915">
        <v>44</v>
      </c>
      <c r="C915">
        <v>123</v>
      </c>
      <c r="D915">
        <v>4898</v>
      </c>
      <c r="E915">
        <v>600797</v>
      </c>
      <c r="F915">
        <v>9</v>
      </c>
      <c r="G915">
        <v>137</v>
      </c>
      <c r="H915">
        <v>4535</v>
      </c>
      <c r="I915">
        <v>613987</v>
      </c>
      <c r="J915">
        <v>66</v>
      </c>
      <c r="K915">
        <v>160</v>
      </c>
      <c r="L915">
        <v>4942</v>
      </c>
      <c r="M915">
        <v>808488</v>
      </c>
      <c r="N915">
        <v>100</v>
      </c>
      <c r="O915">
        <v>199</v>
      </c>
      <c r="P915">
        <v>4927</v>
      </c>
      <c r="Q915">
        <f>P915*O915</f>
        <v>980473</v>
      </c>
      <c r="R915">
        <v>11</v>
      </c>
      <c r="S915">
        <v>242</v>
      </c>
      <c r="T915">
        <v>4705</v>
      </c>
      <c r="U915">
        <v>1146680</v>
      </c>
      <c r="V915">
        <v>30</v>
      </c>
      <c r="W915">
        <v>263</v>
      </c>
      <c r="X915">
        <v>4486</v>
      </c>
      <c r="Y915">
        <v>1184750</v>
      </c>
      <c r="Z915">
        <v>14</v>
      </c>
      <c r="AA915">
        <v>297</v>
      </c>
      <c r="AB915">
        <v>4487</v>
      </c>
      <c r="AC915">
        <v>1330873</v>
      </c>
      <c r="AD915">
        <v>17</v>
      </c>
      <c r="AE915">
        <v>328</v>
      </c>
      <c r="AF915">
        <v>4375</v>
      </c>
      <c r="AG915">
        <v>1530726</v>
      </c>
      <c r="AH915">
        <v>2</v>
      </c>
      <c r="AI915">
        <v>362</v>
      </c>
      <c r="AJ915">
        <v>4440</v>
      </c>
      <c r="AK915">
        <v>1607230</v>
      </c>
      <c r="AP915">
        <v>4</v>
      </c>
      <c r="AQ915">
        <v>592</v>
      </c>
      <c r="AR915">
        <v>4350</v>
      </c>
      <c r="AS915">
        <v>2577680</v>
      </c>
      <c r="AT915" s="1"/>
      <c r="AU915">
        <v>2</v>
      </c>
    </row>
    <row r="916" spans="1:47" x14ac:dyDescent="0.2">
      <c r="A916" s="43">
        <v>42849</v>
      </c>
      <c r="B916">
        <v>44</v>
      </c>
      <c r="C916">
        <v>115</v>
      </c>
      <c r="D916">
        <v>4558</v>
      </c>
      <c r="E916">
        <v>525953</v>
      </c>
      <c r="F916">
        <v>36</v>
      </c>
      <c r="G916">
        <v>146</v>
      </c>
      <c r="H916">
        <v>4863</v>
      </c>
      <c r="I916">
        <v>702661</v>
      </c>
      <c r="J916">
        <v>80</v>
      </c>
      <c r="K916">
        <v>159</v>
      </c>
      <c r="L916">
        <v>4964</v>
      </c>
      <c r="M916">
        <v>793276</v>
      </c>
      <c r="N916">
        <v>53</v>
      </c>
      <c r="O916">
        <v>196</v>
      </c>
      <c r="P916">
        <v>4563</v>
      </c>
      <c r="Q916">
        <v>917492</v>
      </c>
      <c r="R916">
        <v>26</v>
      </c>
      <c r="S916">
        <v>231</v>
      </c>
      <c r="T916">
        <v>4880</v>
      </c>
      <c r="U916">
        <v>1129157</v>
      </c>
      <c r="V916">
        <v>6</v>
      </c>
      <c r="W916">
        <v>255</v>
      </c>
      <c r="X916">
        <v>4520</v>
      </c>
      <c r="Y916">
        <v>1176660</v>
      </c>
      <c r="Z916">
        <v>65</v>
      </c>
      <c r="AA916">
        <v>308</v>
      </c>
      <c r="AB916">
        <v>4595</v>
      </c>
      <c r="AC916">
        <v>1454513</v>
      </c>
      <c r="AD916">
        <v>5</v>
      </c>
      <c r="AE916">
        <v>330</v>
      </c>
      <c r="AF916">
        <v>4450</v>
      </c>
      <c r="AG916">
        <v>1513888</v>
      </c>
      <c r="AP916">
        <v>10</v>
      </c>
      <c r="AQ916">
        <v>514</v>
      </c>
      <c r="AR916">
        <v>4338</v>
      </c>
      <c r="AS916">
        <v>2234852</v>
      </c>
      <c r="AT916" s="1"/>
      <c r="AU916">
        <v>5</v>
      </c>
    </row>
    <row r="917" spans="1:47" x14ac:dyDescent="0.2">
      <c r="A917" s="43">
        <v>42829</v>
      </c>
      <c r="B917">
        <v>26</v>
      </c>
      <c r="C917">
        <v>122</v>
      </c>
      <c r="D917">
        <v>5205</v>
      </c>
      <c r="E917">
        <v>637915</v>
      </c>
      <c r="F917">
        <v>32</v>
      </c>
      <c r="G917">
        <v>138</v>
      </c>
      <c r="H917">
        <v>4760</v>
      </c>
      <c r="I917">
        <v>657760</v>
      </c>
      <c r="J917">
        <v>41</v>
      </c>
      <c r="K917">
        <v>162</v>
      </c>
      <c r="L917">
        <v>5183</v>
      </c>
      <c r="M917">
        <v>842317</v>
      </c>
      <c r="N917">
        <v>24</v>
      </c>
      <c r="O917">
        <v>199</v>
      </c>
      <c r="P917">
        <v>4737</v>
      </c>
      <c r="Q917">
        <v>947029</v>
      </c>
      <c r="V917">
        <v>2</v>
      </c>
      <c r="W917">
        <v>254</v>
      </c>
      <c r="X917">
        <v>4520</v>
      </c>
      <c r="Y917">
        <v>1148080</v>
      </c>
      <c r="Z917">
        <v>44</v>
      </c>
      <c r="AA917">
        <v>297</v>
      </c>
      <c r="AB917">
        <v>4422</v>
      </c>
      <c r="AC917">
        <v>1312712</v>
      </c>
      <c r="AD917">
        <v>1</v>
      </c>
      <c r="AE917">
        <v>357</v>
      </c>
      <c r="AF917">
        <v>4300</v>
      </c>
      <c r="AG917">
        <v>1535100</v>
      </c>
      <c r="AH917">
        <v>1</v>
      </c>
      <c r="AI917">
        <v>366</v>
      </c>
      <c r="AJ917">
        <v>4350</v>
      </c>
      <c r="AK917">
        <v>1592100</v>
      </c>
      <c r="AP917">
        <v>5</v>
      </c>
      <c r="AQ917">
        <v>664</v>
      </c>
      <c r="AR917">
        <v>4200</v>
      </c>
      <c r="AS917">
        <v>2784594</v>
      </c>
      <c r="AT917" s="1"/>
      <c r="AU917">
        <v>31</v>
      </c>
    </row>
    <row r="918" spans="1:47" x14ac:dyDescent="0.2">
      <c r="A918" s="43">
        <v>42836</v>
      </c>
      <c r="B918">
        <v>20</v>
      </c>
      <c r="C918">
        <v>109</v>
      </c>
      <c r="D918">
        <v>5283</v>
      </c>
      <c r="E918">
        <v>575167</v>
      </c>
      <c r="F918">
        <v>13</v>
      </c>
      <c r="G918">
        <v>143</v>
      </c>
      <c r="H918">
        <v>4817</v>
      </c>
      <c r="I918">
        <v>688367</v>
      </c>
      <c r="J918">
        <v>36</v>
      </c>
      <c r="K918">
        <v>158</v>
      </c>
      <c r="L918">
        <v>5292</v>
      </c>
      <c r="M918">
        <v>833294</v>
      </c>
      <c r="N918">
        <v>3</v>
      </c>
      <c r="O918">
        <v>196</v>
      </c>
      <c r="P918">
        <v>4283</v>
      </c>
      <c r="Q918">
        <v>841867</v>
      </c>
      <c r="R918">
        <v>1</v>
      </c>
      <c r="S918">
        <v>239</v>
      </c>
      <c r="T918">
        <v>4350</v>
      </c>
      <c r="U918">
        <v>1039650</v>
      </c>
      <c r="V918">
        <v>22</v>
      </c>
      <c r="W918">
        <v>277</v>
      </c>
      <c r="X918">
        <v>4520</v>
      </c>
      <c r="Y918">
        <v>1252040</v>
      </c>
      <c r="Z918">
        <v>20</v>
      </c>
      <c r="AA918">
        <v>284</v>
      </c>
      <c r="AB918">
        <v>4600</v>
      </c>
      <c r="AC918">
        <v>1306400</v>
      </c>
      <c r="AD918">
        <v>19</v>
      </c>
      <c r="AE918">
        <v>346</v>
      </c>
      <c r="AF918">
        <v>4420</v>
      </c>
      <c r="AG918">
        <v>1527070</v>
      </c>
      <c r="AP918">
        <v>4</v>
      </c>
      <c r="AQ918">
        <v>522</v>
      </c>
      <c r="AR918">
        <v>4262</v>
      </c>
      <c r="AS918">
        <v>2218588</v>
      </c>
      <c r="AT918" s="1"/>
      <c r="AU918">
        <v>38</v>
      </c>
    </row>
    <row r="919" spans="1:47" x14ac:dyDescent="0.2">
      <c r="A919" s="43">
        <v>42843</v>
      </c>
      <c r="B919">
        <v>21</v>
      </c>
      <c r="C919">
        <v>112</v>
      </c>
      <c r="D919">
        <v>4899</v>
      </c>
      <c r="E919">
        <v>550831</v>
      </c>
      <c r="F919">
        <v>17</v>
      </c>
      <c r="G919">
        <v>143</v>
      </c>
      <c r="H919">
        <v>4958</v>
      </c>
      <c r="I919">
        <v>307208</v>
      </c>
      <c r="J919">
        <v>26</v>
      </c>
      <c r="K919">
        <v>163</v>
      </c>
      <c r="L919">
        <v>4754</v>
      </c>
      <c r="M919">
        <v>774991</v>
      </c>
      <c r="N919">
        <v>12</v>
      </c>
      <c r="O919">
        <v>192</v>
      </c>
      <c r="P919">
        <v>4730</v>
      </c>
      <c r="Q919">
        <v>909730</v>
      </c>
      <c r="R919">
        <v>5</v>
      </c>
      <c r="S919">
        <v>223</v>
      </c>
      <c r="T919">
        <v>4825</v>
      </c>
      <c r="U919">
        <v>1075525</v>
      </c>
      <c r="V919">
        <v>1</v>
      </c>
      <c r="W919">
        <v>271</v>
      </c>
      <c r="X919">
        <v>4700</v>
      </c>
      <c r="Y919">
        <v>1273700</v>
      </c>
      <c r="Z919">
        <v>1</v>
      </c>
      <c r="AA919">
        <v>293</v>
      </c>
      <c r="AB919">
        <v>4540</v>
      </c>
      <c r="AC919">
        <v>1330200</v>
      </c>
      <c r="AD919">
        <v>1</v>
      </c>
      <c r="AE919">
        <v>339</v>
      </c>
      <c r="AF919">
        <v>3300</v>
      </c>
      <c r="AG919">
        <v>1118700</v>
      </c>
      <c r="AH919">
        <v>3</v>
      </c>
      <c r="AI919">
        <v>377</v>
      </c>
      <c r="AJ919">
        <v>4540</v>
      </c>
      <c r="AK919">
        <v>1713740</v>
      </c>
      <c r="AP919">
        <v>6</v>
      </c>
      <c r="AQ919">
        <v>556</v>
      </c>
      <c r="AR919">
        <v>4168</v>
      </c>
      <c r="AS919">
        <v>2314815</v>
      </c>
      <c r="AT919">
        <v>2</v>
      </c>
      <c r="AU919">
        <v>59</v>
      </c>
    </row>
    <row r="920" spans="1:47" x14ac:dyDescent="0.2">
      <c r="A920" s="43">
        <v>42850</v>
      </c>
      <c r="B920">
        <v>32</v>
      </c>
      <c r="C920">
        <v>112</v>
      </c>
      <c r="D920">
        <v>5319</v>
      </c>
      <c r="E920">
        <v>597944</v>
      </c>
      <c r="F920">
        <v>53</v>
      </c>
      <c r="G920">
        <v>139</v>
      </c>
      <c r="H920">
        <v>5125</v>
      </c>
      <c r="I920">
        <v>710215</v>
      </c>
      <c r="J920">
        <v>40</v>
      </c>
      <c r="K920">
        <v>167</v>
      </c>
      <c r="L920">
        <v>4972</v>
      </c>
      <c r="M920">
        <v>831850</v>
      </c>
      <c r="N920">
        <v>20</v>
      </c>
      <c r="O920">
        <v>201</v>
      </c>
      <c r="P920">
        <v>5083</v>
      </c>
      <c r="Q920">
        <v>1021100</v>
      </c>
      <c r="R920">
        <v>7</v>
      </c>
      <c r="S920">
        <v>230</v>
      </c>
      <c r="T920">
        <v>4725</v>
      </c>
      <c r="U920">
        <v>1086250</v>
      </c>
      <c r="V920">
        <v>1</v>
      </c>
      <c r="W920">
        <v>279</v>
      </c>
      <c r="X920">
        <v>3800</v>
      </c>
      <c r="Y920">
        <v>1060200</v>
      </c>
      <c r="Z920">
        <v>2</v>
      </c>
      <c r="AA920">
        <v>286</v>
      </c>
      <c r="AB920">
        <v>4375</v>
      </c>
      <c r="AC920">
        <v>1251300</v>
      </c>
      <c r="AD920">
        <v>1</v>
      </c>
      <c r="AE920">
        <v>336</v>
      </c>
      <c r="AF920">
        <v>4350</v>
      </c>
      <c r="AG920">
        <v>1461600</v>
      </c>
      <c r="AH920">
        <v>2</v>
      </c>
      <c r="AI920">
        <v>381</v>
      </c>
      <c r="AJ920">
        <v>4225</v>
      </c>
      <c r="AK920">
        <v>1609375</v>
      </c>
      <c r="AL920">
        <v>1</v>
      </c>
      <c r="AM920">
        <v>409</v>
      </c>
      <c r="AN920">
        <v>4480</v>
      </c>
      <c r="AO920">
        <v>1832320</v>
      </c>
      <c r="AP920">
        <v>4</v>
      </c>
      <c r="AQ920">
        <v>552</v>
      </c>
      <c r="AR920">
        <v>4425</v>
      </c>
      <c r="AS920">
        <v>2441895</v>
      </c>
      <c r="AT920">
        <v>1</v>
      </c>
      <c r="AU920">
        <v>61</v>
      </c>
    </row>
    <row r="921" spans="1:47" x14ac:dyDescent="0.2">
      <c r="A921" s="43"/>
    </row>
    <row r="922" spans="1:47" x14ac:dyDescent="0.2">
      <c r="A922" s="43">
        <v>42857</v>
      </c>
      <c r="B922">
        <v>65</v>
      </c>
      <c r="C922">
        <v>110</v>
      </c>
      <c r="D922">
        <v>5378</v>
      </c>
      <c r="E922">
        <v>590086</v>
      </c>
      <c r="F922">
        <v>45</v>
      </c>
      <c r="G922">
        <v>142</v>
      </c>
      <c r="H922">
        <v>5050</v>
      </c>
      <c r="I922">
        <v>716493</v>
      </c>
      <c r="J922">
        <v>48</v>
      </c>
      <c r="K922">
        <v>162</v>
      </c>
      <c r="L922">
        <v>5030</v>
      </c>
      <c r="M922">
        <v>814117</v>
      </c>
      <c r="N922">
        <v>17</v>
      </c>
      <c r="O922">
        <v>188</v>
      </c>
      <c r="P922">
        <v>5083</v>
      </c>
      <c r="Q922">
        <v>955183</v>
      </c>
      <c r="R922">
        <v>30</v>
      </c>
      <c r="S922">
        <v>226</v>
      </c>
      <c r="T922">
        <v>4793</v>
      </c>
      <c r="U922">
        <v>1081720</v>
      </c>
      <c r="V922">
        <v>1</v>
      </c>
      <c r="W922">
        <v>271</v>
      </c>
      <c r="X922">
        <v>4850</v>
      </c>
      <c r="Y922">
        <v>1314350</v>
      </c>
      <c r="Z922">
        <v>2</v>
      </c>
      <c r="AA922">
        <v>304</v>
      </c>
      <c r="AB922">
        <v>4640</v>
      </c>
      <c r="AC922">
        <v>1411410</v>
      </c>
      <c r="AH922">
        <v>2</v>
      </c>
      <c r="AI922">
        <v>378</v>
      </c>
      <c r="AJ922">
        <v>4190</v>
      </c>
      <c r="AK922">
        <v>1582760</v>
      </c>
      <c r="AL922">
        <v>1</v>
      </c>
      <c r="AM922">
        <v>442</v>
      </c>
      <c r="AN922">
        <v>4380</v>
      </c>
      <c r="AO922">
        <v>1935960</v>
      </c>
      <c r="AP922">
        <v>13</v>
      </c>
      <c r="AQ922">
        <v>562</v>
      </c>
      <c r="AR922">
        <v>4351</v>
      </c>
      <c r="AS922">
        <v>2440892</v>
      </c>
      <c r="AT922">
        <v>4</v>
      </c>
      <c r="AU922">
        <v>90</v>
      </c>
    </row>
    <row r="923" spans="1:47" x14ac:dyDescent="0.2">
      <c r="A923" s="43">
        <v>42864</v>
      </c>
      <c r="B923">
        <v>74</v>
      </c>
      <c r="C923">
        <v>111</v>
      </c>
      <c r="D923">
        <v>5072</v>
      </c>
      <c r="E923">
        <v>564128</v>
      </c>
      <c r="F923">
        <v>42</v>
      </c>
      <c r="G923">
        <v>138</v>
      </c>
      <c r="H923">
        <v>4920</v>
      </c>
      <c r="I923">
        <v>678995</v>
      </c>
      <c r="J923">
        <v>50</v>
      </c>
      <c r="K923">
        <v>170</v>
      </c>
      <c r="L923">
        <v>4886</v>
      </c>
      <c r="M923">
        <v>830486</v>
      </c>
      <c r="N923">
        <v>45</v>
      </c>
      <c r="O923">
        <v>196</v>
      </c>
      <c r="P923">
        <v>4938</v>
      </c>
      <c r="Q923">
        <v>967138</v>
      </c>
      <c r="R923">
        <v>21</v>
      </c>
      <c r="S923">
        <v>234</v>
      </c>
      <c r="T923">
        <v>4775</v>
      </c>
      <c r="U923">
        <v>1117100</v>
      </c>
      <c r="V923">
        <v>2</v>
      </c>
      <c r="W923">
        <v>265</v>
      </c>
      <c r="X923">
        <v>4300</v>
      </c>
      <c r="Y923">
        <v>1141500</v>
      </c>
      <c r="AD923">
        <v>1</v>
      </c>
      <c r="AE923">
        <v>343</v>
      </c>
      <c r="AF923">
        <v>4500</v>
      </c>
      <c r="AG923">
        <v>1543500</v>
      </c>
      <c r="AP923">
        <v>2</v>
      </c>
      <c r="AQ923">
        <v>386</v>
      </c>
      <c r="AR923">
        <v>3400</v>
      </c>
      <c r="AS923">
        <v>1312800</v>
      </c>
      <c r="AT923">
        <v>4</v>
      </c>
      <c r="AU923">
        <v>113</v>
      </c>
    </row>
    <row r="924" spans="1:47" x14ac:dyDescent="0.2">
      <c r="A924" s="43">
        <v>42871</v>
      </c>
      <c r="B924">
        <v>79</v>
      </c>
      <c r="C924">
        <v>115</v>
      </c>
      <c r="D924">
        <v>5341</v>
      </c>
      <c r="E924">
        <v>612603</v>
      </c>
      <c r="F924">
        <v>27</v>
      </c>
      <c r="G924">
        <v>140</v>
      </c>
      <c r="H924">
        <v>5275</v>
      </c>
      <c r="I924">
        <v>737338</v>
      </c>
      <c r="J924">
        <v>33</v>
      </c>
      <c r="K924">
        <v>158</v>
      </c>
      <c r="L924">
        <v>4933</v>
      </c>
      <c r="M924">
        <v>782875</v>
      </c>
      <c r="N924">
        <v>43</v>
      </c>
      <c r="O924">
        <v>200</v>
      </c>
      <c r="P924">
        <v>4906</v>
      </c>
      <c r="Q924">
        <v>979019</v>
      </c>
      <c r="R924">
        <v>8</v>
      </c>
      <c r="S924">
        <v>232</v>
      </c>
      <c r="T924">
        <v>4940</v>
      </c>
      <c r="U924">
        <v>1143460</v>
      </c>
      <c r="V924">
        <v>18</v>
      </c>
      <c r="W924">
        <v>271</v>
      </c>
      <c r="X924">
        <v>4930</v>
      </c>
      <c r="Y924">
        <v>1336030</v>
      </c>
      <c r="Z924">
        <v>57</v>
      </c>
      <c r="AA924">
        <v>302</v>
      </c>
      <c r="AB924">
        <v>4750</v>
      </c>
      <c r="AC924">
        <v>1435967</v>
      </c>
      <c r="AD924">
        <v>4</v>
      </c>
      <c r="AE924">
        <v>331</v>
      </c>
      <c r="AF924">
        <v>4450</v>
      </c>
      <c r="AG924">
        <v>1472950</v>
      </c>
      <c r="AH924">
        <v>1</v>
      </c>
      <c r="AI924">
        <v>380</v>
      </c>
      <c r="AJ924">
        <v>4300</v>
      </c>
      <c r="AK924">
        <v>1634000</v>
      </c>
      <c r="AP924">
        <v>11</v>
      </c>
      <c r="AQ924">
        <v>585</v>
      </c>
      <c r="AR924">
        <v>4268</v>
      </c>
      <c r="AS924">
        <v>2488520</v>
      </c>
      <c r="AU924">
        <v>161</v>
      </c>
    </row>
    <row r="925" spans="1:47" x14ac:dyDescent="0.2">
      <c r="A925" s="43">
        <v>42878</v>
      </c>
      <c r="B925">
        <v>13</v>
      </c>
      <c r="C925">
        <v>114</v>
      </c>
      <c r="D925">
        <v>5403</v>
      </c>
      <c r="E925">
        <v>614159</v>
      </c>
      <c r="F925">
        <v>45</v>
      </c>
      <c r="G925">
        <v>138</v>
      </c>
      <c r="H925">
        <v>5303</v>
      </c>
      <c r="I925">
        <v>730092</v>
      </c>
      <c r="J925">
        <v>144</v>
      </c>
      <c r="K925">
        <v>166</v>
      </c>
      <c r="L925">
        <v>5161</v>
      </c>
      <c r="M925">
        <v>859155</v>
      </c>
      <c r="N925">
        <v>86</v>
      </c>
      <c r="O925">
        <v>194</v>
      </c>
      <c r="P925">
        <v>4946</v>
      </c>
      <c r="Q925">
        <v>956919</v>
      </c>
      <c r="R925">
        <v>13</v>
      </c>
      <c r="S925">
        <v>231</v>
      </c>
      <c r="T925">
        <v>4850</v>
      </c>
      <c r="U925">
        <v>1120350</v>
      </c>
      <c r="V925">
        <v>51</v>
      </c>
      <c r="W925">
        <v>263</v>
      </c>
      <c r="X925">
        <v>4572</v>
      </c>
      <c r="Y925">
        <v>1204128</v>
      </c>
      <c r="Z925">
        <v>12</v>
      </c>
      <c r="AA925">
        <v>296</v>
      </c>
      <c r="AB925">
        <v>4500</v>
      </c>
      <c r="AC925">
        <v>1331950</v>
      </c>
      <c r="AD925">
        <v>2</v>
      </c>
      <c r="AE925">
        <v>332</v>
      </c>
      <c r="AF925">
        <v>4680</v>
      </c>
      <c r="AG925">
        <v>1551420</v>
      </c>
      <c r="AH925">
        <v>2</v>
      </c>
      <c r="AI925">
        <v>371</v>
      </c>
      <c r="AJ925">
        <v>4405</v>
      </c>
      <c r="AK925">
        <v>1633360</v>
      </c>
      <c r="AL925">
        <v>1</v>
      </c>
      <c r="AM925">
        <v>448</v>
      </c>
      <c r="AN925">
        <v>3800</v>
      </c>
      <c r="AO925">
        <v>1702400</v>
      </c>
      <c r="AP925">
        <v>13</v>
      </c>
      <c r="AQ925">
        <v>506</v>
      </c>
      <c r="AR925">
        <v>4011</v>
      </c>
      <c r="AS925">
        <v>2025293</v>
      </c>
      <c r="AT925">
        <v>38</v>
      </c>
      <c r="AU925">
        <v>138</v>
      </c>
    </row>
    <row r="926" spans="1:47" x14ac:dyDescent="0.2">
      <c r="A926" s="43">
        <v>42885</v>
      </c>
      <c r="B926">
        <v>16</v>
      </c>
      <c r="C926">
        <v>118</v>
      </c>
      <c r="D926">
        <v>5388</v>
      </c>
      <c r="E926">
        <v>635850</v>
      </c>
      <c r="F926">
        <v>34</v>
      </c>
      <c r="G926">
        <v>137</v>
      </c>
      <c r="H926">
        <v>5121</v>
      </c>
      <c r="I926">
        <v>701350</v>
      </c>
      <c r="J926">
        <v>82</v>
      </c>
      <c r="K926">
        <v>161</v>
      </c>
      <c r="L926">
        <v>4914</v>
      </c>
      <c r="M926">
        <v>790267</v>
      </c>
      <c r="N926">
        <v>3</v>
      </c>
      <c r="O926">
        <v>198</v>
      </c>
      <c r="P926">
        <v>4800</v>
      </c>
      <c r="Q926">
        <v>950400</v>
      </c>
      <c r="R926">
        <v>30</v>
      </c>
      <c r="S926">
        <v>231</v>
      </c>
      <c r="T926">
        <v>4630</v>
      </c>
      <c r="U926">
        <v>1069366</v>
      </c>
      <c r="Z926">
        <v>4</v>
      </c>
      <c r="AA926">
        <v>294</v>
      </c>
      <c r="AB926">
        <v>4660</v>
      </c>
      <c r="AC926">
        <v>1367513</v>
      </c>
      <c r="AD926">
        <v>6</v>
      </c>
      <c r="AE926">
        <v>336</v>
      </c>
      <c r="AF926">
        <v>4425</v>
      </c>
      <c r="AG926">
        <v>1485325</v>
      </c>
      <c r="AH926">
        <v>4</v>
      </c>
      <c r="AI926">
        <v>388</v>
      </c>
      <c r="AJ926">
        <v>4502</v>
      </c>
      <c r="AK926">
        <v>1744700</v>
      </c>
      <c r="AL926">
        <v>1</v>
      </c>
      <c r="AM926">
        <v>465</v>
      </c>
      <c r="AN926">
        <v>4300</v>
      </c>
      <c r="AO926">
        <v>1999500</v>
      </c>
      <c r="AT926" s="1"/>
      <c r="AU926">
        <v>107</v>
      </c>
    </row>
    <row r="927" spans="1:47" x14ac:dyDescent="0.2">
      <c r="A927" s="43">
        <v>42856</v>
      </c>
    </row>
    <row r="928" spans="1:47" x14ac:dyDescent="0.2">
      <c r="A928" s="43">
        <v>42863</v>
      </c>
      <c r="B928">
        <v>9</v>
      </c>
      <c r="C928">
        <v>99</v>
      </c>
      <c r="D928">
        <v>4255</v>
      </c>
      <c r="E928">
        <v>420933</v>
      </c>
      <c r="F928">
        <v>75</v>
      </c>
      <c r="G928">
        <v>143</v>
      </c>
      <c r="H928">
        <v>4945</v>
      </c>
      <c r="I928">
        <v>710024</v>
      </c>
      <c r="J928">
        <v>67</v>
      </c>
      <c r="K928">
        <v>156</v>
      </c>
      <c r="L928">
        <v>4692</v>
      </c>
      <c r="M928">
        <v>753087</v>
      </c>
      <c r="N928">
        <v>141</v>
      </c>
      <c r="O928">
        <v>197</v>
      </c>
      <c r="P928">
        <v>4715</v>
      </c>
      <c r="Q928">
        <v>955391</v>
      </c>
      <c r="R928">
        <v>36</v>
      </c>
      <c r="S928">
        <v>230</v>
      </c>
      <c r="T928">
        <v>4688</v>
      </c>
      <c r="U928">
        <v>1105534</v>
      </c>
      <c r="V928">
        <v>23</v>
      </c>
      <c r="W928">
        <v>259</v>
      </c>
      <c r="X928">
        <v>4644</v>
      </c>
      <c r="Y928">
        <v>1239417</v>
      </c>
      <c r="Z928">
        <v>23</v>
      </c>
      <c r="AA928">
        <v>297</v>
      </c>
      <c r="AB928">
        <v>4693</v>
      </c>
      <c r="AC928">
        <v>1388780</v>
      </c>
      <c r="AD928">
        <v>5</v>
      </c>
      <c r="AE928">
        <v>333</v>
      </c>
      <c r="AF928">
        <v>4450</v>
      </c>
      <c r="AG928">
        <v>1481850</v>
      </c>
      <c r="AH928">
        <v>1</v>
      </c>
      <c r="AI928">
        <v>398</v>
      </c>
      <c r="AJ928">
        <v>4550</v>
      </c>
      <c r="AK928">
        <v>1810900</v>
      </c>
      <c r="AP928">
        <v>10</v>
      </c>
      <c r="AQ928">
        <v>558</v>
      </c>
      <c r="AR928">
        <v>4231</v>
      </c>
      <c r="AS928">
        <v>2353528</v>
      </c>
      <c r="AT928">
        <v>3</v>
      </c>
    </row>
    <row r="929" spans="1:47" x14ac:dyDescent="0.2">
      <c r="A929" s="43">
        <v>42870</v>
      </c>
      <c r="B929">
        <v>16</v>
      </c>
      <c r="C929">
        <v>114</v>
      </c>
      <c r="D929">
        <v>4666</v>
      </c>
      <c r="E929">
        <v>525544</v>
      </c>
      <c r="F929">
        <v>36</v>
      </c>
      <c r="G929">
        <v>147</v>
      </c>
      <c r="H929">
        <v>4968</v>
      </c>
      <c r="I929">
        <v>767773</v>
      </c>
      <c r="J929">
        <v>76</v>
      </c>
      <c r="K929">
        <v>168</v>
      </c>
      <c r="L929">
        <v>4797</v>
      </c>
      <c r="M929">
        <v>822878</v>
      </c>
      <c r="N929">
        <v>28</v>
      </c>
      <c r="O929">
        <v>195</v>
      </c>
      <c r="P929">
        <v>4806</v>
      </c>
      <c r="Q929">
        <v>943128</v>
      </c>
      <c r="R929">
        <v>99</v>
      </c>
      <c r="S929">
        <v>232</v>
      </c>
      <c r="T929">
        <v>4826</v>
      </c>
      <c r="U929">
        <v>1157421</v>
      </c>
      <c r="V929">
        <v>131</v>
      </c>
      <c r="W929">
        <v>266</v>
      </c>
      <c r="X929">
        <v>4770</v>
      </c>
      <c r="Y929">
        <v>1288149</v>
      </c>
      <c r="Z929">
        <v>27</v>
      </c>
      <c r="AA929">
        <v>295</v>
      </c>
      <c r="AB929">
        <v>4694</v>
      </c>
      <c r="AC929">
        <v>1381791</v>
      </c>
      <c r="AD929">
        <v>5</v>
      </c>
      <c r="AE929">
        <v>348</v>
      </c>
      <c r="AF929">
        <v>4700</v>
      </c>
      <c r="AG929">
        <v>1635600</v>
      </c>
      <c r="AH929">
        <v>1</v>
      </c>
      <c r="AI929">
        <v>392</v>
      </c>
      <c r="AJ929">
        <v>4400</v>
      </c>
      <c r="AK929">
        <v>1724800</v>
      </c>
      <c r="AP929">
        <v>10</v>
      </c>
      <c r="AQ929">
        <v>586</v>
      </c>
      <c r="AR929">
        <v>4372</v>
      </c>
      <c r="AS929">
        <v>2553148</v>
      </c>
    </row>
    <row r="930" spans="1:47" ht="15.6" customHeight="1" x14ac:dyDescent="0.2">
      <c r="A930" s="43">
        <v>42877</v>
      </c>
      <c r="B930">
        <v>70</v>
      </c>
      <c r="C930">
        <v>115</v>
      </c>
      <c r="D930">
        <v>4956</v>
      </c>
      <c r="E930">
        <v>572439</v>
      </c>
      <c r="F930">
        <v>54</v>
      </c>
      <c r="G930">
        <v>139</v>
      </c>
      <c r="H930">
        <v>5015</v>
      </c>
      <c r="I930">
        <v>708811</v>
      </c>
      <c r="J930">
        <v>67</v>
      </c>
      <c r="K930">
        <v>160</v>
      </c>
      <c r="L930">
        <v>4907</v>
      </c>
      <c r="M930">
        <v>753627</v>
      </c>
      <c r="N930">
        <v>71</v>
      </c>
      <c r="O930">
        <v>199</v>
      </c>
      <c r="P930">
        <v>4808</v>
      </c>
      <c r="Q930">
        <v>988164</v>
      </c>
      <c r="R930">
        <v>18</v>
      </c>
      <c r="S930">
        <v>232</v>
      </c>
      <c r="T930">
        <v>4772</v>
      </c>
      <c r="U930">
        <v>1086959</v>
      </c>
      <c r="V930">
        <v>41</v>
      </c>
      <c r="W930">
        <v>257</v>
      </c>
      <c r="X930">
        <v>4775</v>
      </c>
      <c r="Y930">
        <v>1244328</v>
      </c>
      <c r="Z930">
        <v>11</v>
      </c>
      <c r="AA930">
        <v>297</v>
      </c>
      <c r="AB930">
        <v>4646</v>
      </c>
      <c r="AC930">
        <v>1388747</v>
      </c>
      <c r="AD930">
        <v>2</v>
      </c>
      <c r="AE930">
        <v>346</v>
      </c>
      <c r="AF930">
        <v>4035</v>
      </c>
      <c r="AG930">
        <v>1391820</v>
      </c>
      <c r="AP930">
        <v>5</v>
      </c>
      <c r="AQ930">
        <v>567</v>
      </c>
      <c r="AR930">
        <v>4138</v>
      </c>
      <c r="AS930">
        <v>2347816</v>
      </c>
      <c r="AT930">
        <v>5</v>
      </c>
    </row>
    <row r="931" spans="1:47" hidden="1" x14ac:dyDescent="0.2">
      <c r="A931" s="43"/>
      <c r="AT931" s="1"/>
    </row>
    <row r="932" spans="1:47" hidden="1" x14ac:dyDescent="0.2">
      <c r="A932" s="43">
        <v>42899</v>
      </c>
      <c r="B932">
        <v>42</v>
      </c>
      <c r="C932">
        <v>113</v>
      </c>
      <c r="D932">
        <v>5429</v>
      </c>
      <c r="E932">
        <v>614614</v>
      </c>
      <c r="F932">
        <v>36</v>
      </c>
      <c r="G932">
        <v>135</v>
      </c>
      <c r="H932">
        <v>5280</v>
      </c>
      <c r="I932">
        <v>712150</v>
      </c>
      <c r="J932">
        <v>83</v>
      </c>
      <c r="K932">
        <v>163</v>
      </c>
      <c r="L932">
        <v>5215</v>
      </c>
      <c r="M932">
        <v>848510</v>
      </c>
      <c r="N932">
        <v>18</v>
      </c>
      <c r="O932">
        <v>189</v>
      </c>
      <c r="P932">
        <v>4942</v>
      </c>
      <c r="Q932">
        <v>932642</v>
      </c>
      <c r="R932">
        <v>11</v>
      </c>
      <c r="S932">
        <v>238</v>
      </c>
      <c r="T932">
        <v>4650</v>
      </c>
      <c r="U932">
        <v>1060588</v>
      </c>
      <c r="V932">
        <v>4</v>
      </c>
      <c r="W932">
        <v>264</v>
      </c>
      <c r="X932">
        <v>4517</v>
      </c>
      <c r="Y932">
        <v>1191950</v>
      </c>
      <c r="Z932">
        <v>3</v>
      </c>
      <c r="AA932">
        <v>284</v>
      </c>
      <c r="AB932">
        <v>4625</v>
      </c>
      <c r="AC932">
        <v>1313500</v>
      </c>
      <c r="AP932">
        <v>11</v>
      </c>
      <c r="AQ932">
        <v>542</v>
      </c>
      <c r="AR932">
        <v>4306</v>
      </c>
      <c r="AS932">
        <v>2338425</v>
      </c>
      <c r="AT932" s="1"/>
      <c r="AU932">
        <v>130</v>
      </c>
    </row>
    <row r="933" spans="1:47" hidden="1" x14ac:dyDescent="0.2">
      <c r="A933" s="43"/>
      <c r="AT933" s="1"/>
    </row>
    <row r="934" spans="1:47" x14ac:dyDescent="0.2">
      <c r="A934" s="43">
        <v>42892</v>
      </c>
      <c r="B934">
        <v>6</v>
      </c>
      <c r="C934">
        <v>102</v>
      </c>
      <c r="D934">
        <v>5993</v>
      </c>
      <c r="E934">
        <v>609357</v>
      </c>
      <c r="F934">
        <v>46</v>
      </c>
      <c r="G934">
        <v>142</v>
      </c>
      <c r="H934">
        <v>5557</v>
      </c>
      <c r="I934">
        <v>791129</v>
      </c>
      <c r="J934">
        <v>83</v>
      </c>
      <c r="K934">
        <v>161</v>
      </c>
      <c r="L934">
        <v>5370</v>
      </c>
      <c r="M934">
        <v>861835</v>
      </c>
      <c r="N934">
        <v>48</v>
      </c>
      <c r="O934">
        <v>203</v>
      </c>
      <c r="P934">
        <v>4972</v>
      </c>
      <c r="Q934">
        <v>1008368</v>
      </c>
      <c r="R934">
        <v>2</v>
      </c>
      <c r="S934">
        <v>238</v>
      </c>
      <c r="T934">
        <v>4865</v>
      </c>
      <c r="U934">
        <v>1155520</v>
      </c>
      <c r="V934">
        <v>5</v>
      </c>
      <c r="W934">
        <v>263</v>
      </c>
      <c r="X934">
        <v>4517</v>
      </c>
      <c r="Y934">
        <v>1186317</v>
      </c>
      <c r="Z934">
        <v>1</v>
      </c>
      <c r="AA934">
        <v>300</v>
      </c>
      <c r="AB934">
        <v>4450</v>
      </c>
      <c r="AC934">
        <v>1335000</v>
      </c>
      <c r="AD934">
        <v>2</v>
      </c>
      <c r="AE934">
        <v>338</v>
      </c>
      <c r="AF934">
        <v>4500</v>
      </c>
      <c r="AG934">
        <v>1522200</v>
      </c>
      <c r="AH934">
        <v>1</v>
      </c>
      <c r="AI934">
        <v>398</v>
      </c>
      <c r="AJ934">
        <v>4480</v>
      </c>
      <c r="AK934">
        <v>1783040</v>
      </c>
      <c r="AL934">
        <v>2</v>
      </c>
      <c r="AM934">
        <v>412</v>
      </c>
      <c r="AN934">
        <v>4465</v>
      </c>
      <c r="AO934">
        <v>1839655</v>
      </c>
      <c r="AP934">
        <v>10</v>
      </c>
      <c r="AQ934">
        <v>577</v>
      </c>
      <c r="AR934">
        <v>4205</v>
      </c>
      <c r="AS934">
        <v>2419018</v>
      </c>
      <c r="AT934" s="1"/>
      <c r="AU934">
        <v>227</v>
      </c>
    </row>
    <row r="935" spans="1:47" x14ac:dyDescent="0.2">
      <c r="A935" s="43">
        <v>42899</v>
      </c>
      <c r="B935">
        <v>42</v>
      </c>
      <c r="C935">
        <v>113</v>
      </c>
      <c r="D935">
        <v>5429</v>
      </c>
      <c r="E935">
        <v>614614</v>
      </c>
      <c r="F935">
        <v>36</v>
      </c>
      <c r="G935">
        <v>135</v>
      </c>
      <c r="H935">
        <v>5280</v>
      </c>
      <c r="I935">
        <v>712150</v>
      </c>
      <c r="J935">
        <v>83</v>
      </c>
      <c r="K935">
        <v>163</v>
      </c>
      <c r="L935">
        <v>5215</v>
      </c>
      <c r="M935">
        <v>848510</v>
      </c>
      <c r="N935">
        <v>18</v>
      </c>
      <c r="O935">
        <v>189</v>
      </c>
      <c r="P935">
        <v>4942</v>
      </c>
      <c r="Q935">
        <v>932642</v>
      </c>
      <c r="R935">
        <v>11</v>
      </c>
      <c r="S935">
        <v>238</v>
      </c>
      <c r="T935">
        <v>4650</v>
      </c>
      <c r="U935">
        <v>1060588</v>
      </c>
      <c r="V935">
        <v>4</v>
      </c>
      <c r="W935">
        <v>264</v>
      </c>
      <c r="X935">
        <v>4517</v>
      </c>
      <c r="Y935">
        <v>1191950</v>
      </c>
      <c r="Z935">
        <v>3</v>
      </c>
      <c r="AA935">
        <v>284</v>
      </c>
      <c r="AB935">
        <v>4625</v>
      </c>
      <c r="AC935">
        <v>1313500</v>
      </c>
      <c r="AP935">
        <v>11</v>
      </c>
      <c r="AQ935">
        <v>542</v>
      </c>
      <c r="AR935">
        <v>4306</v>
      </c>
      <c r="AS935">
        <v>2338425</v>
      </c>
      <c r="AT935" s="1"/>
      <c r="AU935">
        <v>130</v>
      </c>
    </row>
    <row r="936" spans="1:47" x14ac:dyDescent="0.2">
      <c r="A936" s="43">
        <v>42906</v>
      </c>
      <c r="B936">
        <v>27</v>
      </c>
      <c r="C936">
        <v>118</v>
      </c>
      <c r="D936">
        <v>5233</v>
      </c>
      <c r="E936">
        <v>625783</v>
      </c>
      <c r="F936">
        <v>31</v>
      </c>
      <c r="G936">
        <v>143</v>
      </c>
      <c r="H936">
        <v>5228</v>
      </c>
      <c r="I936">
        <v>748722</v>
      </c>
      <c r="J936">
        <v>105</v>
      </c>
      <c r="K936">
        <v>162</v>
      </c>
      <c r="L936">
        <v>5084</v>
      </c>
      <c r="M936">
        <v>824007</v>
      </c>
      <c r="N936">
        <v>69</v>
      </c>
      <c r="O936">
        <v>196</v>
      </c>
      <c r="P936">
        <v>5116</v>
      </c>
      <c r="Q936">
        <v>1002137</v>
      </c>
      <c r="R936">
        <v>10</v>
      </c>
      <c r="S936">
        <v>226</v>
      </c>
      <c r="T936">
        <v>4765</v>
      </c>
      <c r="U936">
        <v>1074980</v>
      </c>
      <c r="V936">
        <v>1</v>
      </c>
      <c r="W936">
        <v>272</v>
      </c>
      <c r="X936">
        <v>4450</v>
      </c>
      <c r="Y936">
        <v>1210400</v>
      </c>
      <c r="Z936">
        <v>7</v>
      </c>
      <c r="AA936">
        <v>286</v>
      </c>
      <c r="AB936">
        <v>4700</v>
      </c>
      <c r="AC936">
        <v>1344200</v>
      </c>
      <c r="AD936">
        <v>9</v>
      </c>
      <c r="AE936">
        <v>351</v>
      </c>
      <c r="AF936">
        <v>4667</v>
      </c>
      <c r="AG936">
        <v>1636347</v>
      </c>
      <c r="AH936">
        <v>1</v>
      </c>
      <c r="AI936">
        <v>378</v>
      </c>
      <c r="AJ936">
        <v>4700</v>
      </c>
      <c r="AK936">
        <v>1776600</v>
      </c>
      <c r="AP936">
        <v>14</v>
      </c>
      <c r="AQ936">
        <v>559</v>
      </c>
      <c r="AR936">
        <v>4255</v>
      </c>
      <c r="AS936">
        <v>2372777</v>
      </c>
      <c r="AT936" s="1"/>
      <c r="AU936">
        <v>138</v>
      </c>
    </row>
    <row r="937" spans="1:47" x14ac:dyDescent="0.2">
      <c r="A937" s="43">
        <v>42913</v>
      </c>
      <c r="B937">
        <v>26</v>
      </c>
      <c r="C937">
        <v>116</v>
      </c>
      <c r="D937">
        <v>5208</v>
      </c>
      <c r="E937">
        <v>602367</v>
      </c>
      <c r="F937">
        <v>14</v>
      </c>
      <c r="G937">
        <v>143</v>
      </c>
      <c r="H937">
        <v>5242</v>
      </c>
      <c r="I937">
        <v>751195</v>
      </c>
      <c r="J937">
        <v>13</v>
      </c>
      <c r="K937">
        <v>165</v>
      </c>
      <c r="L937">
        <v>5132</v>
      </c>
      <c r="M937">
        <v>848088</v>
      </c>
      <c r="N937">
        <v>49</v>
      </c>
      <c r="O937">
        <v>197</v>
      </c>
      <c r="P937">
        <v>4967</v>
      </c>
      <c r="Q937">
        <v>981104</v>
      </c>
      <c r="R937">
        <v>3</v>
      </c>
      <c r="S937">
        <v>242</v>
      </c>
      <c r="T937">
        <v>4800</v>
      </c>
      <c r="U937">
        <v>1161600</v>
      </c>
      <c r="V937">
        <v>19</v>
      </c>
      <c r="W937">
        <v>264</v>
      </c>
      <c r="X937">
        <v>4750</v>
      </c>
      <c r="Y937">
        <v>1254770</v>
      </c>
      <c r="Z937">
        <v>43</v>
      </c>
      <c r="AA937">
        <v>287</v>
      </c>
      <c r="AB937">
        <v>4833</v>
      </c>
      <c r="AC937">
        <v>1388873</v>
      </c>
      <c r="AH937">
        <v>2</v>
      </c>
      <c r="AI937">
        <v>384</v>
      </c>
      <c r="AJ937">
        <v>4540</v>
      </c>
      <c r="AK937">
        <v>1745720</v>
      </c>
      <c r="AL937">
        <v>1</v>
      </c>
      <c r="AM937">
        <v>492</v>
      </c>
      <c r="AN937">
        <v>4230</v>
      </c>
      <c r="AO937">
        <v>2081160</v>
      </c>
      <c r="AP937">
        <v>1</v>
      </c>
      <c r="AQ937">
        <v>499</v>
      </c>
      <c r="AR937">
        <v>4130</v>
      </c>
      <c r="AS937">
        <v>2060870</v>
      </c>
      <c r="AT937" s="1"/>
      <c r="AU937">
        <v>129</v>
      </c>
    </row>
    <row r="938" spans="1:47" x14ac:dyDescent="0.2">
      <c r="A938" s="43">
        <v>42891</v>
      </c>
      <c r="B938">
        <v>61</v>
      </c>
      <c r="C938">
        <v>117</v>
      </c>
      <c r="D938">
        <v>5009</v>
      </c>
      <c r="E938">
        <v>604310</v>
      </c>
      <c r="F938">
        <v>53</v>
      </c>
      <c r="G938">
        <v>139</v>
      </c>
      <c r="H938">
        <v>5027</v>
      </c>
      <c r="I938">
        <v>708628</v>
      </c>
      <c r="J938">
        <v>101</v>
      </c>
      <c r="K938">
        <v>164</v>
      </c>
      <c r="L938">
        <v>4904</v>
      </c>
      <c r="M938">
        <v>823658</v>
      </c>
      <c r="N938">
        <v>82</v>
      </c>
      <c r="O938">
        <v>197</v>
      </c>
      <c r="P938">
        <v>4945</v>
      </c>
      <c r="Q938">
        <v>969346</v>
      </c>
      <c r="R938">
        <v>52</v>
      </c>
      <c r="S938">
        <v>237</v>
      </c>
      <c r="T938">
        <v>4822</v>
      </c>
      <c r="U938">
        <v>1172999</v>
      </c>
      <c r="V938">
        <v>9</v>
      </c>
      <c r="W938">
        <v>267</v>
      </c>
      <c r="X938">
        <v>4685</v>
      </c>
      <c r="Y938">
        <v>1244156</v>
      </c>
      <c r="Z938">
        <v>32</v>
      </c>
      <c r="AA938">
        <v>291</v>
      </c>
      <c r="AB938">
        <v>4697</v>
      </c>
      <c r="AC938">
        <v>1373232</v>
      </c>
      <c r="AD938">
        <v>10</v>
      </c>
      <c r="AE938">
        <v>369</v>
      </c>
      <c r="AF938">
        <v>4580</v>
      </c>
      <c r="AG938">
        <v>1688646</v>
      </c>
      <c r="AP938">
        <v>13</v>
      </c>
      <c r="AQ938">
        <v>497</v>
      </c>
      <c r="AR938">
        <v>3931</v>
      </c>
      <c r="AS938">
        <v>1986008</v>
      </c>
      <c r="AT938" s="1"/>
      <c r="AU938">
        <v>1</v>
      </c>
    </row>
    <row r="939" spans="1:47" x14ac:dyDescent="0.2">
      <c r="A939" s="43">
        <v>42898</v>
      </c>
      <c r="B939">
        <v>18</v>
      </c>
      <c r="C939">
        <v>110</v>
      </c>
      <c r="D939">
        <v>4855</v>
      </c>
      <c r="E939">
        <v>534449</v>
      </c>
      <c r="F939">
        <v>27</v>
      </c>
      <c r="G939">
        <v>141</v>
      </c>
      <c r="H939">
        <v>5038</v>
      </c>
      <c r="I939">
        <v>680641</v>
      </c>
      <c r="J939">
        <v>44</v>
      </c>
      <c r="K939">
        <v>164</v>
      </c>
      <c r="L939">
        <v>4747</v>
      </c>
      <c r="M939">
        <v>784537</v>
      </c>
      <c r="N939">
        <v>91</v>
      </c>
      <c r="O939">
        <v>200</v>
      </c>
      <c r="P939">
        <v>4652</v>
      </c>
      <c r="Q939">
        <v>959492</v>
      </c>
      <c r="R939">
        <v>45</v>
      </c>
      <c r="S939">
        <v>231</v>
      </c>
      <c r="T939">
        <v>4790</v>
      </c>
      <c r="U939">
        <v>1098759</v>
      </c>
      <c r="V939">
        <v>21</v>
      </c>
      <c r="W939">
        <v>260</v>
      </c>
      <c r="X939">
        <v>4335</v>
      </c>
      <c r="Y939">
        <v>1189379</v>
      </c>
      <c r="Z939">
        <v>38</v>
      </c>
      <c r="AA939">
        <v>312</v>
      </c>
      <c r="AB939">
        <v>4455</v>
      </c>
      <c r="AC939">
        <v>1412282</v>
      </c>
      <c r="AD939">
        <v>3</v>
      </c>
      <c r="AE939">
        <v>347</v>
      </c>
      <c r="AF939">
        <v>4850</v>
      </c>
      <c r="AG939">
        <v>1682250</v>
      </c>
      <c r="AH939">
        <v>2</v>
      </c>
      <c r="AI939">
        <v>384</v>
      </c>
      <c r="AJ939">
        <v>4510</v>
      </c>
      <c r="AK939">
        <v>1731840</v>
      </c>
      <c r="AP939">
        <v>3</v>
      </c>
      <c r="AQ939">
        <v>565</v>
      </c>
      <c r="AR939">
        <v>3920</v>
      </c>
      <c r="AS939">
        <v>2204627</v>
      </c>
      <c r="AT939" s="1"/>
      <c r="AU939">
        <v>1</v>
      </c>
    </row>
    <row r="940" spans="1:47" x14ac:dyDescent="0.2">
      <c r="A940" s="43">
        <v>42905</v>
      </c>
      <c r="B940">
        <v>39</v>
      </c>
      <c r="C940">
        <v>119</v>
      </c>
      <c r="D940">
        <v>4738</v>
      </c>
      <c r="E940">
        <v>555794</v>
      </c>
      <c r="F940">
        <v>6</v>
      </c>
      <c r="G940">
        <v>139</v>
      </c>
      <c r="H940">
        <v>4675</v>
      </c>
      <c r="I940">
        <v>661008</v>
      </c>
      <c r="J940">
        <v>54</v>
      </c>
      <c r="K940">
        <v>166</v>
      </c>
      <c r="L940">
        <v>5144</v>
      </c>
      <c r="M940">
        <v>865869</v>
      </c>
      <c r="N940">
        <v>41</v>
      </c>
      <c r="O940">
        <v>193</v>
      </c>
      <c r="P940">
        <v>4534</v>
      </c>
      <c r="Q940">
        <v>898771</v>
      </c>
      <c r="R940">
        <v>35</v>
      </c>
      <c r="S940">
        <v>235</v>
      </c>
      <c r="T940">
        <v>4585</v>
      </c>
      <c r="U940">
        <v>1016212</v>
      </c>
      <c r="V940">
        <v>51</v>
      </c>
      <c r="W940">
        <v>271</v>
      </c>
      <c r="X940">
        <v>4438</v>
      </c>
      <c r="Y940">
        <v>1293021</v>
      </c>
      <c r="Z940">
        <v>4</v>
      </c>
      <c r="AA940">
        <v>308</v>
      </c>
      <c r="AB940">
        <v>4435</v>
      </c>
      <c r="AC940">
        <v>1363325</v>
      </c>
      <c r="AD940">
        <v>1</v>
      </c>
      <c r="AE940">
        <v>323</v>
      </c>
      <c r="AF940">
        <v>3640</v>
      </c>
      <c r="AG940">
        <v>1175720</v>
      </c>
      <c r="AP940">
        <v>7</v>
      </c>
      <c r="AQ940">
        <v>527</v>
      </c>
      <c r="AR940">
        <v>4137</v>
      </c>
      <c r="AS940">
        <v>2177017</v>
      </c>
      <c r="AT940" s="1"/>
      <c r="AU940">
        <v>3</v>
      </c>
    </row>
    <row r="941" spans="1:47" x14ac:dyDescent="0.2">
      <c r="A941" s="43">
        <v>42912</v>
      </c>
      <c r="B941">
        <v>9</v>
      </c>
      <c r="C941">
        <v>115</v>
      </c>
      <c r="D941">
        <v>4630</v>
      </c>
      <c r="E941">
        <v>510558</v>
      </c>
      <c r="F941">
        <v>45</v>
      </c>
      <c r="G941">
        <v>146</v>
      </c>
      <c r="H941">
        <v>4936</v>
      </c>
      <c r="I941">
        <v>764906</v>
      </c>
      <c r="J941">
        <v>194</v>
      </c>
      <c r="K941">
        <v>161</v>
      </c>
      <c r="L941">
        <v>4951</v>
      </c>
      <c r="M941">
        <v>841197</v>
      </c>
      <c r="N941">
        <v>48</v>
      </c>
      <c r="O941">
        <v>199</v>
      </c>
      <c r="P941">
        <v>4845</v>
      </c>
      <c r="Q941">
        <v>1006635</v>
      </c>
      <c r="R941">
        <v>47</v>
      </c>
      <c r="S941">
        <v>243</v>
      </c>
      <c r="T941">
        <v>4625</v>
      </c>
      <c r="U941">
        <v>1184006</v>
      </c>
      <c r="V941">
        <v>18</v>
      </c>
      <c r="W941">
        <v>264</v>
      </c>
      <c r="X941">
        <v>4490</v>
      </c>
      <c r="Y941">
        <v>1237888</v>
      </c>
      <c r="Z941">
        <v>30</v>
      </c>
      <c r="AA941">
        <v>284</v>
      </c>
      <c r="AB941">
        <v>4737</v>
      </c>
      <c r="AC941">
        <v>1363107</v>
      </c>
      <c r="AD941">
        <v>2</v>
      </c>
      <c r="AE941">
        <v>350</v>
      </c>
      <c r="AF941">
        <v>4595</v>
      </c>
      <c r="AG941">
        <v>1605430</v>
      </c>
      <c r="AH941">
        <v>4</v>
      </c>
      <c r="AI941">
        <v>382</v>
      </c>
      <c r="AJ941">
        <v>4355</v>
      </c>
      <c r="AK941">
        <v>1664185</v>
      </c>
      <c r="AP941">
        <v>16</v>
      </c>
      <c r="AQ941">
        <v>526</v>
      </c>
      <c r="AR941">
        <v>4159</v>
      </c>
      <c r="AS941">
        <v>2186409</v>
      </c>
      <c r="AT941" s="1"/>
      <c r="AU941">
        <v>7</v>
      </c>
    </row>
    <row r="942" spans="1:47" x14ac:dyDescent="0.2">
      <c r="A942" s="43"/>
      <c r="AT942" s="1"/>
    </row>
    <row r="943" spans="1:47" x14ac:dyDescent="0.2">
      <c r="A943" s="43">
        <v>42920</v>
      </c>
      <c r="B943">
        <v>47</v>
      </c>
      <c r="C943">
        <v>114</v>
      </c>
      <c r="D943">
        <v>5461</v>
      </c>
      <c r="E943">
        <v>619119</v>
      </c>
      <c r="F943">
        <v>10</v>
      </c>
      <c r="G943">
        <v>140</v>
      </c>
      <c r="H943">
        <v>5367</v>
      </c>
      <c r="I943">
        <v>753150</v>
      </c>
      <c r="J943">
        <v>76</v>
      </c>
      <c r="K943">
        <v>164</v>
      </c>
      <c r="L943">
        <v>5169</v>
      </c>
      <c r="M943">
        <v>847753</v>
      </c>
      <c r="N943">
        <v>35</v>
      </c>
      <c r="O943">
        <v>200</v>
      </c>
      <c r="P943">
        <v>4836</v>
      </c>
      <c r="Q943">
        <v>968551</v>
      </c>
      <c r="R943">
        <v>29</v>
      </c>
      <c r="S943">
        <v>230</v>
      </c>
      <c r="T943">
        <v>4772</v>
      </c>
      <c r="U943">
        <v>1096177</v>
      </c>
      <c r="V943">
        <v>2</v>
      </c>
      <c r="W943">
        <v>255</v>
      </c>
      <c r="X943">
        <v>4680</v>
      </c>
      <c r="Y943">
        <v>1193400</v>
      </c>
      <c r="Z943">
        <v>2</v>
      </c>
      <c r="AA943">
        <v>293</v>
      </c>
      <c r="AB943">
        <v>4600</v>
      </c>
      <c r="AC943">
        <v>1347800</v>
      </c>
      <c r="AD943">
        <v>1</v>
      </c>
      <c r="AE943">
        <v>321</v>
      </c>
      <c r="AF943">
        <v>4400</v>
      </c>
      <c r="AG943">
        <v>1412400</v>
      </c>
      <c r="AH943">
        <v>2</v>
      </c>
      <c r="AI943">
        <v>370</v>
      </c>
      <c r="AJ943">
        <v>4540</v>
      </c>
      <c r="AK943">
        <v>1680160</v>
      </c>
      <c r="AL943">
        <v>1</v>
      </c>
      <c r="AM943">
        <v>417</v>
      </c>
      <c r="AN943">
        <v>4700</v>
      </c>
      <c r="AO943">
        <v>1959900</v>
      </c>
      <c r="AP943">
        <v>7</v>
      </c>
      <c r="AQ943">
        <v>556</v>
      </c>
      <c r="AR943">
        <v>4081</v>
      </c>
      <c r="AS943">
        <v>2260594</v>
      </c>
      <c r="AT943" s="1"/>
      <c r="AU943">
        <v>150</v>
      </c>
    </row>
    <row r="944" spans="1:47" x14ac:dyDescent="0.2">
      <c r="A944" s="135">
        <v>42927</v>
      </c>
      <c r="B944">
        <v>25</v>
      </c>
      <c r="C944">
        <v>118</v>
      </c>
      <c r="D944">
        <v>5375</v>
      </c>
      <c r="E944">
        <v>635558</v>
      </c>
      <c r="F944">
        <v>30</v>
      </c>
      <c r="G944">
        <v>142</v>
      </c>
      <c r="H944">
        <v>5051</v>
      </c>
      <c r="I944">
        <v>718757</v>
      </c>
      <c r="J944">
        <v>69</v>
      </c>
      <c r="K944">
        <v>170</v>
      </c>
      <c r="L944">
        <v>5104</v>
      </c>
      <c r="M944">
        <v>868634</v>
      </c>
      <c r="N944">
        <v>69</v>
      </c>
      <c r="O944">
        <v>196</v>
      </c>
      <c r="P944">
        <v>4756</v>
      </c>
      <c r="Q944">
        <v>930912</v>
      </c>
      <c r="R944">
        <v>4</v>
      </c>
      <c r="S944">
        <v>242</v>
      </c>
      <c r="T944">
        <v>4593</v>
      </c>
      <c r="U944">
        <v>1109823</v>
      </c>
      <c r="V944">
        <v>19</v>
      </c>
      <c r="W944">
        <v>264</v>
      </c>
      <c r="X944">
        <v>4603</v>
      </c>
      <c r="Y944">
        <v>1214230</v>
      </c>
      <c r="Z944">
        <v>1</v>
      </c>
      <c r="AA944">
        <v>304</v>
      </c>
      <c r="AB944">
        <v>4430</v>
      </c>
      <c r="AC944">
        <v>1346720</v>
      </c>
      <c r="AD944">
        <v>3</v>
      </c>
      <c r="AE944">
        <v>333</v>
      </c>
      <c r="AF944">
        <v>4243</v>
      </c>
      <c r="AG944">
        <v>1412597</v>
      </c>
      <c r="AH944">
        <v>1</v>
      </c>
      <c r="AI944">
        <v>392</v>
      </c>
      <c r="AJ944">
        <v>4240</v>
      </c>
      <c r="AK944">
        <v>1662080</v>
      </c>
      <c r="AL944">
        <v>1</v>
      </c>
      <c r="AM944">
        <v>550</v>
      </c>
      <c r="AN944">
        <v>4100</v>
      </c>
      <c r="AO944">
        <v>2255000</v>
      </c>
      <c r="AP944">
        <v>8</v>
      </c>
      <c r="AQ944">
        <v>551</v>
      </c>
      <c r="AR944">
        <v>4091</v>
      </c>
      <c r="AS944">
        <v>2246306</v>
      </c>
      <c r="AT944" s="1"/>
      <c r="AU944">
        <v>166</v>
      </c>
    </row>
    <row r="945" spans="1:47" x14ac:dyDescent="0.2">
      <c r="A945" s="135">
        <v>42934</v>
      </c>
      <c r="B945">
        <v>12</v>
      </c>
      <c r="C945">
        <v>115</v>
      </c>
      <c r="D945">
        <v>5338</v>
      </c>
      <c r="E945">
        <v>610398</v>
      </c>
      <c r="F945">
        <v>36</v>
      </c>
      <c r="G945">
        <v>138</v>
      </c>
      <c r="H945">
        <v>5000</v>
      </c>
      <c r="I945">
        <v>690300</v>
      </c>
      <c r="J945">
        <v>59</v>
      </c>
      <c r="K945">
        <v>162</v>
      </c>
      <c r="L945">
        <v>4850</v>
      </c>
      <c r="M945">
        <v>782731</v>
      </c>
      <c r="N945">
        <v>45</v>
      </c>
      <c r="O945">
        <v>192</v>
      </c>
      <c r="P945">
        <v>4746</v>
      </c>
      <c r="Q945">
        <v>912449</v>
      </c>
      <c r="R945">
        <v>29</v>
      </c>
      <c r="S945">
        <v>233</v>
      </c>
      <c r="T945">
        <v>4727</v>
      </c>
      <c r="U945">
        <v>1102387</v>
      </c>
      <c r="Z945">
        <v>18</v>
      </c>
      <c r="AA945">
        <v>300</v>
      </c>
      <c r="AB945">
        <v>4380</v>
      </c>
      <c r="AC945">
        <v>1313360</v>
      </c>
      <c r="AD945">
        <v>1</v>
      </c>
      <c r="AE945">
        <v>346</v>
      </c>
      <c r="AF945">
        <v>3630</v>
      </c>
      <c r="AG945">
        <v>1255980</v>
      </c>
      <c r="AH945">
        <v>1</v>
      </c>
      <c r="AI945">
        <v>363</v>
      </c>
      <c r="AJ945">
        <v>4450</v>
      </c>
      <c r="AK945">
        <v>1615350</v>
      </c>
      <c r="AL945">
        <v>2</v>
      </c>
      <c r="AM945">
        <v>443</v>
      </c>
      <c r="AN945">
        <v>4000</v>
      </c>
      <c r="AO945">
        <v>1772800</v>
      </c>
      <c r="AP945">
        <v>6</v>
      </c>
      <c r="AQ945">
        <v>600</v>
      </c>
      <c r="AR945">
        <v>4003</v>
      </c>
      <c r="AS945">
        <v>2389457</v>
      </c>
      <c r="AT945" s="1">
        <v>2</v>
      </c>
      <c r="AU945">
        <v>253</v>
      </c>
    </row>
    <row r="946" spans="1:47" x14ac:dyDescent="0.2">
      <c r="A946" s="43">
        <v>42941</v>
      </c>
      <c r="B946">
        <v>9</v>
      </c>
      <c r="C946">
        <v>107</v>
      </c>
      <c r="D946">
        <v>5312</v>
      </c>
      <c r="E946">
        <v>568188</v>
      </c>
      <c r="F946">
        <v>40</v>
      </c>
      <c r="G946">
        <v>140</v>
      </c>
      <c r="H946">
        <v>5225</v>
      </c>
      <c r="I946">
        <v>733000</v>
      </c>
      <c r="J946">
        <v>22</v>
      </c>
      <c r="K946">
        <v>164</v>
      </c>
      <c r="L946">
        <v>4908</v>
      </c>
      <c r="M946">
        <v>806876</v>
      </c>
      <c r="N946">
        <v>35</v>
      </c>
      <c r="O946">
        <v>202</v>
      </c>
      <c r="P946">
        <v>4700</v>
      </c>
      <c r="Q946">
        <v>946274</v>
      </c>
      <c r="R946">
        <v>2</v>
      </c>
      <c r="S946">
        <v>234</v>
      </c>
      <c r="T946">
        <v>4515</v>
      </c>
      <c r="U946">
        <v>1057800</v>
      </c>
      <c r="V946">
        <v>3</v>
      </c>
      <c r="W946">
        <v>270</v>
      </c>
      <c r="X946">
        <v>4560</v>
      </c>
      <c r="Y946">
        <v>1229260</v>
      </c>
      <c r="Z946">
        <v>4</v>
      </c>
      <c r="AA946">
        <v>301</v>
      </c>
      <c r="AB946">
        <v>4603</v>
      </c>
      <c r="AC946">
        <v>1387397</v>
      </c>
      <c r="AD946">
        <v>2</v>
      </c>
      <c r="AE946">
        <v>340</v>
      </c>
      <c r="AF946">
        <v>4145</v>
      </c>
      <c r="AG946">
        <v>1407085</v>
      </c>
      <c r="AH946">
        <v>1</v>
      </c>
      <c r="AI946">
        <v>391</v>
      </c>
      <c r="AJ946">
        <v>4560</v>
      </c>
      <c r="AK946">
        <v>1626560</v>
      </c>
      <c r="AP946">
        <v>9</v>
      </c>
      <c r="AQ946">
        <v>585</v>
      </c>
      <c r="AR946">
        <v>3853</v>
      </c>
      <c r="AS946">
        <v>2259384</v>
      </c>
      <c r="AT946" s="1"/>
      <c r="AU946">
        <v>103</v>
      </c>
    </row>
    <row r="947" spans="1:47" x14ac:dyDescent="0.2">
      <c r="A947" s="43">
        <v>42919</v>
      </c>
      <c r="B947">
        <v>34</v>
      </c>
      <c r="C947">
        <v>118</v>
      </c>
      <c r="D947">
        <v>5143</v>
      </c>
      <c r="E947">
        <v>627774</v>
      </c>
      <c r="F947">
        <v>22</v>
      </c>
      <c r="G947">
        <v>140</v>
      </c>
      <c r="H947">
        <v>4905</v>
      </c>
      <c r="I947">
        <v>693359</v>
      </c>
      <c r="J947">
        <v>82</v>
      </c>
      <c r="K947">
        <v>162</v>
      </c>
      <c r="L947">
        <v>4952</v>
      </c>
      <c r="M947">
        <v>828206</v>
      </c>
      <c r="N947">
        <v>51</v>
      </c>
      <c r="O947">
        <v>194</v>
      </c>
      <c r="P947">
        <v>4684</v>
      </c>
      <c r="Q947">
        <v>944818</v>
      </c>
      <c r="R947">
        <v>28</v>
      </c>
      <c r="S947">
        <v>240</v>
      </c>
      <c r="T947">
        <v>4609</v>
      </c>
      <c r="U947">
        <v>1119016</v>
      </c>
      <c r="V947">
        <v>12</v>
      </c>
      <c r="W947">
        <v>261</v>
      </c>
      <c r="X947">
        <v>4240</v>
      </c>
      <c r="Y947">
        <v>1101537</v>
      </c>
      <c r="Z947">
        <v>9</v>
      </c>
      <c r="AA947">
        <v>288</v>
      </c>
      <c r="AB947">
        <v>4247</v>
      </c>
      <c r="AC947">
        <v>1257973</v>
      </c>
      <c r="AD947">
        <v>2</v>
      </c>
      <c r="AE947">
        <v>335</v>
      </c>
      <c r="AF947">
        <v>4140</v>
      </c>
      <c r="AG947">
        <v>1386060</v>
      </c>
      <c r="AH947">
        <v>4</v>
      </c>
      <c r="AI947">
        <v>380</v>
      </c>
      <c r="AJ947">
        <v>3900</v>
      </c>
      <c r="AK947">
        <v>1485705</v>
      </c>
      <c r="AP947">
        <v>11</v>
      </c>
      <c r="AQ947">
        <v>533</v>
      </c>
      <c r="AR947">
        <v>3952</v>
      </c>
      <c r="AS947">
        <v>2112506</v>
      </c>
      <c r="AT947" s="1"/>
    </row>
    <row r="948" spans="1:47" x14ac:dyDescent="0.2">
      <c r="A948" s="43">
        <v>42926</v>
      </c>
      <c r="B948">
        <v>25</v>
      </c>
      <c r="C948">
        <v>116</v>
      </c>
      <c r="D948">
        <v>4996</v>
      </c>
      <c r="E948">
        <v>582498</v>
      </c>
      <c r="F948">
        <v>37</v>
      </c>
      <c r="G948">
        <v>141</v>
      </c>
      <c r="H948">
        <v>5089</v>
      </c>
      <c r="I948">
        <v>709293</v>
      </c>
      <c r="J948">
        <v>30</v>
      </c>
      <c r="K948">
        <v>168</v>
      </c>
      <c r="L948">
        <v>4743</v>
      </c>
      <c r="M948">
        <v>781523</v>
      </c>
      <c r="N948">
        <v>29</v>
      </c>
      <c r="O948">
        <v>202</v>
      </c>
      <c r="P948">
        <v>4678</v>
      </c>
      <c r="Q948">
        <v>954494</v>
      </c>
      <c r="R948">
        <v>38</v>
      </c>
      <c r="S948">
        <v>233</v>
      </c>
      <c r="T948">
        <v>4615</v>
      </c>
      <c r="U948">
        <v>1073030</v>
      </c>
      <c r="V948">
        <v>31</v>
      </c>
      <c r="W948">
        <v>265</v>
      </c>
      <c r="X948">
        <v>4810</v>
      </c>
      <c r="Y948">
        <v>1273237</v>
      </c>
      <c r="Z948">
        <v>7</v>
      </c>
      <c r="AA948">
        <v>294</v>
      </c>
      <c r="AB948">
        <v>4165</v>
      </c>
      <c r="AC948">
        <v>1242179</v>
      </c>
      <c r="AD948">
        <v>10</v>
      </c>
      <c r="AE948">
        <v>327</v>
      </c>
      <c r="AF948">
        <v>4176</v>
      </c>
      <c r="AG948">
        <v>1337620</v>
      </c>
      <c r="AH948">
        <v>2</v>
      </c>
      <c r="AI948">
        <v>393</v>
      </c>
      <c r="AJ948">
        <v>4185</v>
      </c>
      <c r="AK948">
        <v>1644670</v>
      </c>
      <c r="AL948">
        <v>7</v>
      </c>
      <c r="AM948">
        <v>415</v>
      </c>
      <c r="AN948">
        <v>4080</v>
      </c>
      <c r="AO948">
        <v>1692034</v>
      </c>
      <c r="AP948">
        <v>15</v>
      </c>
      <c r="AQ948">
        <v>577</v>
      </c>
      <c r="AR948">
        <v>3992</v>
      </c>
      <c r="AS948">
        <v>2321167</v>
      </c>
      <c r="AT948" s="1"/>
      <c r="AU948">
        <v>3</v>
      </c>
    </row>
    <row r="949" spans="1:47" x14ac:dyDescent="0.2">
      <c r="A949" s="43">
        <v>42933</v>
      </c>
      <c r="B949">
        <v>27</v>
      </c>
      <c r="C949">
        <v>115</v>
      </c>
      <c r="D949">
        <v>4933</v>
      </c>
      <c r="E949">
        <v>572774</v>
      </c>
      <c r="F949">
        <v>12</v>
      </c>
      <c r="G949">
        <v>138</v>
      </c>
      <c r="H949">
        <v>4914</v>
      </c>
      <c r="I949">
        <v>667666</v>
      </c>
      <c r="J949">
        <v>102</v>
      </c>
      <c r="K949">
        <v>157</v>
      </c>
      <c r="L949">
        <v>4675</v>
      </c>
      <c r="M949">
        <v>737620</v>
      </c>
      <c r="N949">
        <v>91</v>
      </c>
      <c r="O949">
        <v>200</v>
      </c>
      <c r="P949">
        <v>4267</v>
      </c>
      <c r="Q949">
        <v>867313</v>
      </c>
      <c r="R949">
        <v>14</v>
      </c>
      <c r="S949">
        <v>238</v>
      </c>
      <c r="T949">
        <v>4025</v>
      </c>
      <c r="U949">
        <v>1001143</v>
      </c>
      <c r="V949">
        <v>39</v>
      </c>
      <c r="W949">
        <v>258</v>
      </c>
      <c r="X949">
        <v>3971</v>
      </c>
      <c r="Y949">
        <v>1079992</v>
      </c>
      <c r="Z949">
        <v>28</v>
      </c>
      <c r="AA949">
        <v>285</v>
      </c>
      <c r="AB949">
        <v>3800</v>
      </c>
      <c r="AC949">
        <v>1249472</v>
      </c>
      <c r="AD949">
        <v>1</v>
      </c>
      <c r="AE949">
        <v>350</v>
      </c>
      <c r="AF949">
        <v>4000</v>
      </c>
      <c r="AG949">
        <v>1400000</v>
      </c>
      <c r="AH949">
        <v>1</v>
      </c>
      <c r="AI949">
        <v>361</v>
      </c>
      <c r="AJ949">
        <v>4000</v>
      </c>
      <c r="AK949">
        <v>1444000</v>
      </c>
      <c r="AP949">
        <v>7</v>
      </c>
      <c r="AQ949">
        <v>476</v>
      </c>
      <c r="AR949">
        <v>3844</v>
      </c>
      <c r="AS949">
        <v>1822314</v>
      </c>
      <c r="AT949" s="1"/>
      <c r="AU949">
        <v>2</v>
      </c>
    </row>
    <row r="950" spans="1:47" x14ac:dyDescent="0.2">
      <c r="A950" s="43">
        <v>42940</v>
      </c>
      <c r="B950">
        <v>6</v>
      </c>
      <c r="C950">
        <v>111</v>
      </c>
      <c r="D950">
        <v>4247</v>
      </c>
      <c r="E950">
        <v>525670</v>
      </c>
      <c r="F950">
        <v>13</v>
      </c>
      <c r="G950">
        <v>135</v>
      </c>
      <c r="H950">
        <v>4750</v>
      </c>
      <c r="I950">
        <v>665135</v>
      </c>
      <c r="J950">
        <v>28</v>
      </c>
      <c r="K950">
        <v>159</v>
      </c>
      <c r="L950">
        <v>4929</v>
      </c>
      <c r="M950">
        <v>808209</v>
      </c>
      <c r="N950">
        <v>28</v>
      </c>
      <c r="O950">
        <v>200</v>
      </c>
      <c r="P950">
        <v>4628</v>
      </c>
      <c r="Q950">
        <v>921602</v>
      </c>
      <c r="R950">
        <v>16</v>
      </c>
      <c r="S950">
        <v>238</v>
      </c>
      <c r="T950">
        <v>4520</v>
      </c>
      <c r="U950">
        <v>1102759</v>
      </c>
      <c r="V950">
        <v>8</v>
      </c>
      <c r="W950">
        <v>251</v>
      </c>
      <c r="X950">
        <v>4205</v>
      </c>
      <c r="Y950">
        <v>1047038</v>
      </c>
      <c r="Z950">
        <v>37</v>
      </c>
      <c r="AA950">
        <v>282</v>
      </c>
      <c r="AB950">
        <v>4530</v>
      </c>
      <c r="AC950">
        <v>1303860</v>
      </c>
      <c r="AD950">
        <v>2</v>
      </c>
      <c r="AE950">
        <v>330</v>
      </c>
      <c r="AF950">
        <v>4220</v>
      </c>
      <c r="AG950">
        <v>1392600</v>
      </c>
      <c r="AH950">
        <v>2</v>
      </c>
      <c r="AI950">
        <v>361</v>
      </c>
      <c r="AJ950">
        <v>4200</v>
      </c>
      <c r="AK950">
        <v>1516200</v>
      </c>
      <c r="AP950">
        <v>13</v>
      </c>
      <c r="AQ950">
        <v>481</v>
      </c>
      <c r="AR950">
        <v>3952</v>
      </c>
      <c r="AS950">
        <v>1905633</v>
      </c>
      <c r="AT950" s="1"/>
      <c r="AU950">
        <v>2</v>
      </c>
    </row>
    <row r="951" spans="1:47" x14ac:dyDescent="0.2">
      <c r="A951" s="38">
        <v>42947</v>
      </c>
      <c r="B951" s="1">
        <v>20</v>
      </c>
      <c r="C951" s="1">
        <v>116</v>
      </c>
      <c r="D951" s="1">
        <v>4782</v>
      </c>
      <c r="E951" s="4">
        <v>552719</v>
      </c>
      <c r="F951" s="4">
        <v>15</v>
      </c>
      <c r="G951" s="4">
        <v>139</v>
      </c>
      <c r="H951" s="4">
        <v>4987</v>
      </c>
      <c r="I951" s="4">
        <v>676509</v>
      </c>
      <c r="J951" s="4">
        <v>41</v>
      </c>
      <c r="K951" s="4">
        <v>165</v>
      </c>
      <c r="L951" s="4">
        <v>4935</v>
      </c>
      <c r="M951" s="4">
        <v>800306</v>
      </c>
      <c r="N951" s="4">
        <v>77</v>
      </c>
      <c r="O951" s="4">
        <v>203</v>
      </c>
      <c r="P951" s="4">
        <v>4645</v>
      </c>
      <c r="Q951" s="4">
        <v>939745</v>
      </c>
      <c r="R951" s="4">
        <v>19</v>
      </c>
      <c r="S951" s="4">
        <v>237</v>
      </c>
      <c r="T951" s="4">
        <v>4337</v>
      </c>
      <c r="U951" s="4">
        <v>1028568</v>
      </c>
      <c r="V951" s="4">
        <v>13</v>
      </c>
      <c r="W951" s="4">
        <v>261</v>
      </c>
      <c r="X951" s="4">
        <v>4058</v>
      </c>
      <c r="Y951" s="4">
        <v>1128960</v>
      </c>
      <c r="Z951" s="4">
        <v>13</v>
      </c>
      <c r="AA951" s="4">
        <v>282</v>
      </c>
      <c r="AB951" s="4">
        <v>4500</v>
      </c>
      <c r="AC951" s="4">
        <v>1266923</v>
      </c>
      <c r="AD951" s="4">
        <v>4</v>
      </c>
      <c r="AE951" s="4">
        <v>330</v>
      </c>
      <c r="AF951" s="4">
        <v>4425</v>
      </c>
      <c r="AG951" s="4">
        <v>1457880</v>
      </c>
      <c r="AH951" s="1"/>
      <c r="AI951" s="1"/>
      <c r="AJ951" s="1"/>
      <c r="AK951" s="1"/>
      <c r="AL951" s="1"/>
      <c r="AM951" s="1"/>
      <c r="AN951" s="1"/>
      <c r="AO951" s="1"/>
      <c r="AP951" s="1">
        <v>5</v>
      </c>
      <c r="AQ951" s="1">
        <v>603</v>
      </c>
      <c r="AR951" s="1">
        <v>4048</v>
      </c>
      <c r="AS951" s="4">
        <v>2434064</v>
      </c>
      <c r="AT951" s="1"/>
      <c r="AU951" s="1"/>
    </row>
    <row r="952" spans="1:47" x14ac:dyDescent="0.2">
      <c r="A952" s="38"/>
      <c r="B952" s="1"/>
      <c r="C952" s="1"/>
      <c r="D952" s="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4"/>
      <c r="AT952" s="1"/>
      <c r="AU952" s="1"/>
    </row>
    <row r="953" spans="1:47" x14ac:dyDescent="0.2">
      <c r="A953" s="43">
        <v>42948</v>
      </c>
      <c r="B953">
        <v>11</v>
      </c>
      <c r="C953">
        <v>115</v>
      </c>
      <c r="D953">
        <v>5067</v>
      </c>
      <c r="E953">
        <v>579133</v>
      </c>
      <c r="F953">
        <v>10</v>
      </c>
      <c r="G953">
        <v>141</v>
      </c>
      <c r="H953">
        <v>5100</v>
      </c>
      <c r="I953">
        <v>718933</v>
      </c>
      <c r="J953">
        <v>44</v>
      </c>
      <c r="K953">
        <v>166</v>
      </c>
      <c r="L953">
        <v>4893</v>
      </c>
      <c r="M953">
        <v>811052</v>
      </c>
      <c r="N953">
        <v>83</v>
      </c>
      <c r="O953">
        <v>197</v>
      </c>
      <c r="P953">
        <v>4714</v>
      </c>
      <c r="Q953">
        <v>926837</v>
      </c>
      <c r="R953">
        <v>8</v>
      </c>
      <c r="S953">
        <v>236</v>
      </c>
      <c r="T953">
        <v>4560</v>
      </c>
      <c r="U953">
        <v>1073680</v>
      </c>
      <c r="AH953">
        <v>1</v>
      </c>
      <c r="AI953">
        <v>381</v>
      </c>
      <c r="AJ953">
        <v>4200</v>
      </c>
      <c r="AK953">
        <v>1600200</v>
      </c>
      <c r="AL953">
        <v>2</v>
      </c>
      <c r="AM953">
        <v>408</v>
      </c>
      <c r="AN953">
        <v>4100</v>
      </c>
      <c r="AO953">
        <v>1676720</v>
      </c>
      <c r="AP953">
        <v>14</v>
      </c>
      <c r="AQ953">
        <v>606</v>
      </c>
      <c r="AR953">
        <v>4000</v>
      </c>
      <c r="AS953">
        <v>2430906</v>
      </c>
      <c r="AT953" s="1"/>
      <c r="AU953">
        <v>147</v>
      </c>
    </row>
    <row r="954" spans="1:47" x14ac:dyDescent="0.2">
      <c r="A954" s="43">
        <v>42955</v>
      </c>
      <c r="B954">
        <v>1</v>
      </c>
      <c r="C954">
        <v>118</v>
      </c>
      <c r="D954">
        <v>5450</v>
      </c>
      <c r="E954">
        <v>643100</v>
      </c>
      <c r="F954">
        <v>23</v>
      </c>
      <c r="G954">
        <v>144</v>
      </c>
      <c r="H954">
        <v>5135</v>
      </c>
      <c r="I954">
        <v>738133</v>
      </c>
      <c r="J954">
        <v>37</v>
      </c>
      <c r="K954">
        <v>167</v>
      </c>
      <c r="L954">
        <v>5050</v>
      </c>
      <c r="M954">
        <v>843433</v>
      </c>
      <c r="N954">
        <v>27</v>
      </c>
      <c r="O954">
        <v>196</v>
      </c>
      <c r="P954">
        <v>4729</v>
      </c>
      <c r="Q954">
        <v>927470</v>
      </c>
      <c r="R954">
        <v>25</v>
      </c>
      <c r="S954">
        <v>236</v>
      </c>
      <c r="T954">
        <v>4652</v>
      </c>
      <c r="U954">
        <v>1098898</v>
      </c>
      <c r="V954">
        <v>2</v>
      </c>
      <c r="W954">
        <v>254</v>
      </c>
      <c r="X954">
        <v>4200</v>
      </c>
      <c r="Y954">
        <v>1066800</v>
      </c>
      <c r="AP954">
        <v>2</v>
      </c>
      <c r="AQ954">
        <v>620</v>
      </c>
      <c r="AR954">
        <v>4090</v>
      </c>
      <c r="AS954">
        <v>2541310</v>
      </c>
      <c r="AT954" s="1"/>
      <c r="AU954">
        <v>75</v>
      </c>
    </row>
    <row r="955" spans="1:47" x14ac:dyDescent="0.2">
      <c r="A955" s="43">
        <v>42962</v>
      </c>
      <c r="B955">
        <v>20</v>
      </c>
      <c r="C955">
        <v>115</v>
      </c>
      <c r="D955">
        <v>4940</v>
      </c>
      <c r="E955">
        <v>565030</v>
      </c>
      <c r="F955">
        <v>32</v>
      </c>
      <c r="G955">
        <v>140</v>
      </c>
      <c r="H955">
        <v>4933</v>
      </c>
      <c r="I955">
        <v>690692</v>
      </c>
      <c r="J955">
        <v>75</v>
      </c>
      <c r="K955">
        <v>166</v>
      </c>
      <c r="L955">
        <v>4749</v>
      </c>
      <c r="M955">
        <v>788509</v>
      </c>
      <c r="N955">
        <v>30</v>
      </c>
      <c r="O955">
        <v>199</v>
      </c>
      <c r="P955">
        <v>4715</v>
      </c>
      <c r="Q955">
        <v>938470</v>
      </c>
      <c r="R955">
        <v>14</v>
      </c>
      <c r="S955">
        <v>238</v>
      </c>
      <c r="T955">
        <v>4450</v>
      </c>
      <c r="U955">
        <v>1059450</v>
      </c>
      <c r="V955">
        <v>6</v>
      </c>
      <c r="W955">
        <v>262</v>
      </c>
      <c r="X955">
        <v>4500</v>
      </c>
      <c r="Y955">
        <v>1176720</v>
      </c>
      <c r="Z955">
        <v>1</v>
      </c>
      <c r="AA955">
        <v>310</v>
      </c>
      <c r="AB955">
        <v>4400</v>
      </c>
      <c r="AC955">
        <v>1364400</v>
      </c>
      <c r="AD955">
        <v>2</v>
      </c>
      <c r="AE955">
        <v>330</v>
      </c>
      <c r="AF955">
        <v>4050</v>
      </c>
      <c r="AG955">
        <v>1338550</v>
      </c>
      <c r="AH955">
        <v>1</v>
      </c>
      <c r="AI955">
        <v>383</v>
      </c>
      <c r="AJ955">
        <v>4100</v>
      </c>
      <c r="AK955">
        <v>1570300</v>
      </c>
      <c r="AL955">
        <v>3</v>
      </c>
      <c r="AM955">
        <v>434</v>
      </c>
      <c r="AN955">
        <v>4053</v>
      </c>
      <c r="AO955">
        <v>1761100</v>
      </c>
      <c r="AP955">
        <v>7</v>
      </c>
      <c r="AQ955">
        <v>517</v>
      </c>
      <c r="AR955">
        <v>4071</v>
      </c>
      <c r="AS955">
        <v>2107829</v>
      </c>
      <c r="AT955" s="1">
        <v>3</v>
      </c>
      <c r="AU955">
        <v>187</v>
      </c>
    </row>
    <row r="956" spans="1:47" x14ac:dyDescent="0.2">
      <c r="A956" s="43">
        <v>42969</v>
      </c>
      <c r="B956">
        <v>15</v>
      </c>
      <c r="C956">
        <v>110</v>
      </c>
      <c r="D956">
        <v>5250</v>
      </c>
      <c r="E956">
        <v>575210</v>
      </c>
      <c r="F956">
        <v>3</v>
      </c>
      <c r="G956">
        <v>148</v>
      </c>
      <c r="H956">
        <v>5025</v>
      </c>
      <c r="I956">
        <v>743875</v>
      </c>
      <c r="J956">
        <v>20</v>
      </c>
      <c r="K956">
        <v>162</v>
      </c>
      <c r="L956">
        <v>5028</v>
      </c>
      <c r="M956">
        <v>812380</v>
      </c>
      <c r="N956">
        <v>47</v>
      </c>
      <c r="O956">
        <v>204</v>
      </c>
      <c r="P956">
        <v>4772</v>
      </c>
      <c r="Q956">
        <v>975256</v>
      </c>
      <c r="R956">
        <v>22</v>
      </c>
      <c r="S956">
        <v>228</v>
      </c>
      <c r="T956">
        <v>4550</v>
      </c>
      <c r="U956">
        <v>1040100</v>
      </c>
      <c r="V956">
        <v>2</v>
      </c>
      <c r="W956">
        <v>259</v>
      </c>
      <c r="X956">
        <v>4360</v>
      </c>
      <c r="Y956">
        <v>1129440</v>
      </c>
      <c r="Z956">
        <v>1</v>
      </c>
      <c r="AA956">
        <v>296</v>
      </c>
      <c r="AB956">
        <v>4400</v>
      </c>
      <c r="AC956">
        <v>1302400</v>
      </c>
      <c r="AP956">
        <v>4</v>
      </c>
      <c r="AQ956">
        <v>511</v>
      </c>
      <c r="AR956">
        <v>4088</v>
      </c>
      <c r="AS956">
        <v>2091102</v>
      </c>
      <c r="AT956" s="1"/>
      <c r="AU956">
        <v>84</v>
      </c>
    </row>
    <row r="957" spans="1:47" x14ac:dyDescent="0.2">
      <c r="A957" s="43">
        <v>42976</v>
      </c>
      <c r="B957">
        <v>8</v>
      </c>
      <c r="C957">
        <v>110</v>
      </c>
      <c r="D957">
        <v>5200</v>
      </c>
      <c r="E957">
        <v>575167</v>
      </c>
      <c r="F957">
        <v>15</v>
      </c>
      <c r="G957">
        <v>136</v>
      </c>
      <c r="H957">
        <v>5110</v>
      </c>
      <c r="I957">
        <v>693930</v>
      </c>
      <c r="J957">
        <v>13</v>
      </c>
      <c r="K957">
        <v>162</v>
      </c>
      <c r="L957">
        <v>4820</v>
      </c>
      <c r="M957">
        <v>780550</v>
      </c>
      <c r="N957">
        <v>10</v>
      </c>
      <c r="O957">
        <v>190</v>
      </c>
      <c r="P957">
        <v>4662</v>
      </c>
      <c r="Q957">
        <v>887338</v>
      </c>
      <c r="V957">
        <v>4</v>
      </c>
      <c r="W957">
        <v>264</v>
      </c>
      <c r="X957">
        <v>4262</v>
      </c>
      <c r="Y957">
        <v>1125725</v>
      </c>
      <c r="Z957">
        <v>1</v>
      </c>
      <c r="AA957">
        <v>312</v>
      </c>
      <c r="AB957">
        <v>4520</v>
      </c>
      <c r="AC957">
        <v>1410240</v>
      </c>
      <c r="AL957">
        <v>9</v>
      </c>
      <c r="AM957">
        <v>473</v>
      </c>
      <c r="AN957">
        <v>3972</v>
      </c>
      <c r="AO957">
        <v>1876586</v>
      </c>
      <c r="AP957">
        <v>8</v>
      </c>
      <c r="AQ957">
        <v>598</v>
      </c>
      <c r="AR957">
        <v>3952</v>
      </c>
      <c r="AS957">
        <v>2365939</v>
      </c>
      <c r="AT957" s="1"/>
      <c r="AU957">
        <v>243</v>
      </c>
    </row>
    <row r="958" spans="1:47" x14ac:dyDescent="0.2">
      <c r="A958" s="43">
        <v>42954</v>
      </c>
      <c r="B958">
        <v>31</v>
      </c>
      <c r="C958">
        <v>113</v>
      </c>
      <c r="D958">
        <v>4891</v>
      </c>
      <c r="E958">
        <v>575327</v>
      </c>
      <c r="F958">
        <v>33</v>
      </c>
      <c r="G958">
        <v>141</v>
      </c>
      <c r="H958">
        <v>4814</v>
      </c>
      <c r="I958">
        <v>683325</v>
      </c>
      <c r="J958">
        <v>35</v>
      </c>
      <c r="K958">
        <v>169</v>
      </c>
      <c r="L958">
        <v>4738</v>
      </c>
      <c r="M958">
        <v>808237</v>
      </c>
      <c r="N958">
        <v>125</v>
      </c>
      <c r="O958">
        <v>199</v>
      </c>
      <c r="P958">
        <v>4588</v>
      </c>
      <c r="Q958">
        <v>941850</v>
      </c>
      <c r="R958">
        <v>29</v>
      </c>
      <c r="S958">
        <v>237</v>
      </c>
      <c r="T958">
        <v>4570</v>
      </c>
      <c r="U958">
        <v>1083238</v>
      </c>
      <c r="V958">
        <v>21</v>
      </c>
      <c r="W958">
        <v>265</v>
      </c>
      <c r="X958">
        <v>4363</v>
      </c>
      <c r="Y958">
        <v>1166830</v>
      </c>
      <c r="Z958">
        <v>2</v>
      </c>
      <c r="AA958">
        <v>319</v>
      </c>
      <c r="AB958">
        <v>4120</v>
      </c>
      <c r="AC958">
        <v>1314280</v>
      </c>
      <c r="AD958">
        <v>16</v>
      </c>
      <c r="AE958">
        <v>333</v>
      </c>
      <c r="AF958">
        <v>4175</v>
      </c>
      <c r="AG958">
        <v>1429519</v>
      </c>
      <c r="AH958">
        <v>4</v>
      </c>
      <c r="AI958">
        <v>372</v>
      </c>
      <c r="AJ958">
        <v>3300</v>
      </c>
      <c r="AK958">
        <v>1256475</v>
      </c>
      <c r="AP958">
        <v>9</v>
      </c>
      <c r="AQ958">
        <v>545</v>
      </c>
      <c r="AR958">
        <v>3923</v>
      </c>
      <c r="AS958">
        <v>2152604</v>
      </c>
      <c r="AT958" s="1"/>
      <c r="AU958">
        <v>2</v>
      </c>
    </row>
    <row r="959" spans="1:47" x14ac:dyDescent="0.2">
      <c r="A959" s="43">
        <v>42961</v>
      </c>
      <c r="B959">
        <v>28</v>
      </c>
      <c r="C959">
        <v>111</v>
      </c>
      <c r="D959">
        <v>4559</v>
      </c>
      <c r="E959">
        <v>512785</v>
      </c>
      <c r="F959">
        <v>42</v>
      </c>
      <c r="G959">
        <v>141</v>
      </c>
      <c r="H959">
        <v>4513</v>
      </c>
      <c r="I959">
        <v>659293</v>
      </c>
      <c r="J959">
        <v>77</v>
      </c>
      <c r="K959">
        <v>166</v>
      </c>
      <c r="L959">
        <v>4770</v>
      </c>
      <c r="M959">
        <v>814317</v>
      </c>
      <c r="N959">
        <v>140</v>
      </c>
      <c r="O959">
        <v>203</v>
      </c>
      <c r="P959">
        <v>4825</v>
      </c>
      <c r="Q959">
        <v>995904</v>
      </c>
      <c r="R959">
        <v>15</v>
      </c>
      <c r="S959">
        <v>226</v>
      </c>
      <c r="T959">
        <v>4950</v>
      </c>
      <c r="U959">
        <v>1118370</v>
      </c>
      <c r="V959">
        <v>10</v>
      </c>
      <c r="W959">
        <v>273</v>
      </c>
      <c r="X959">
        <v>4383</v>
      </c>
      <c r="Y959">
        <v>1299598</v>
      </c>
      <c r="Z959">
        <v>34</v>
      </c>
      <c r="AA959">
        <v>292</v>
      </c>
      <c r="AB959">
        <v>4229</v>
      </c>
      <c r="AC959">
        <v>1256755</v>
      </c>
      <c r="AD959">
        <v>15</v>
      </c>
      <c r="AE959">
        <v>327</v>
      </c>
      <c r="AF959">
        <v>4300</v>
      </c>
      <c r="AG959">
        <v>1416579</v>
      </c>
      <c r="AH959">
        <v>6</v>
      </c>
      <c r="AI959">
        <v>372</v>
      </c>
      <c r="AJ959">
        <v>4320</v>
      </c>
      <c r="AK959">
        <v>1605600</v>
      </c>
      <c r="AP959">
        <v>16</v>
      </c>
      <c r="AQ959">
        <v>476</v>
      </c>
      <c r="AR959">
        <v>3991</v>
      </c>
      <c r="AS959">
        <v>1891849</v>
      </c>
      <c r="AT959" s="1"/>
      <c r="AU959">
        <v>3</v>
      </c>
    </row>
    <row r="960" spans="1:47" x14ac:dyDescent="0.2">
      <c r="A960" s="43">
        <v>42968</v>
      </c>
      <c r="B960">
        <v>26</v>
      </c>
      <c r="C960">
        <v>117</v>
      </c>
      <c r="D960">
        <v>4641</v>
      </c>
      <c r="E960">
        <v>540580</v>
      </c>
      <c r="F960">
        <v>18</v>
      </c>
      <c r="G960">
        <v>141</v>
      </c>
      <c r="H960">
        <v>4728</v>
      </c>
      <c r="I960">
        <v>683711</v>
      </c>
      <c r="J960">
        <v>9</v>
      </c>
      <c r="K960">
        <v>165</v>
      </c>
      <c r="L960">
        <v>4640</v>
      </c>
      <c r="M960">
        <v>757502</v>
      </c>
      <c r="N960">
        <v>41</v>
      </c>
      <c r="O960">
        <v>188</v>
      </c>
      <c r="P960">
        <v>4412</v>
      </c>
      <c r="Q960">
        <v>918470</v>
      </c>
      <c r="R960">
        <v>22</v>
      </c>
      <c r="S960">
        <v>245</v>
      </c>
      <c r="T960">
        <v>4794</v>
      </c>
      <c r="U960">
        <v>1158381</v>
      </c>
      <c r="V960">
        <v>23</v>
      </c>
      <c r="W960">
        <v>259</v>
      </c>
      <c r="X960">
        <v>3953</v>
      </c>
      <c r="Y960">
        <v>1149321</v>
      </c>
      <c r="Z960">
        <v>29</v>
      </c>
      <c r="AA960">
        <v>293</v>
      </c>
      <c r="AB960">
        <v>4218</v>
      </c>
      <c r="AC960">
        <v>1308562</v>
      </c>
      <c r="AD960">
        <v>1</v>
      </c>
      <c r="AE960">
        <v>353</v>
      </c>
      <c r="AF960">
        <v>3940</v>
      </c>
      <c r="AG960">
        <v>1390820</v>
      </c>
      <c r="AP960">
        <v>3</v>
      </c>
      <c r="AQ960">
        <v>451</v>
      </c>
      <c r="AR960">
        <v>4203</v>
      </c>
      <c r="AS960">
        <v>1890283</v>
      </c>
      <c r="AT960" s="1"/>
      <c r="AU960">
        <v>2</v>
      </c>
    </row>
    <row r="961" spans="1:47" x14ac:dyDescent="0.2">
      <c r="A961" s="43">
        <v>42975</v>
      </c>
      <c r="B961">
        <v>34</v>
      </c>
      <c r="C961">
        <v>111</v>
      </c>
      <c r="D961">
        <v>5054</v>
      </c>
      <c r="E961">
        <v>581004</v>
      </c>
      <c r="F961">
        <v>20</v>
      </c>
      <c r="G961">
        <v>142</v>
      </c>
      <c r="H961">
        <v>4702</v>
      </c>
      <c r="I961">
        <v>684285</v>
      </c>
      <c r="J961">
        <v>137</v>
      </c>
      <c r="K961">
        <v>164</v>
      </c>
      <c r="L961">
        <v>4790</v>
      </c>
      <c r="M961">
        <v>794916</v>
      </c>
      <c r="N961">
        <v>72</v>
      </c>
      <c r="O961">
        <v>200</v>
      </c>
      <c r="P961">
        <v>4583</v>
      </c>
      <c r="Q961">
        <v>950312</v>
      </c>
      <c r="R961">
        <v>38</v>
      </c>
      <c r="S961">
        <v>236</v>
      </c>
      <c r="T961">
        <v>4483</v>
      </c>
      <c r="U961">
        <v>1113142</v>
      </c>
      <c r="V961">
        <v>36</v>
      </c>
      <c r="W961">
        <v>258</v>
      </c>
      <c r="X961">
        <v>4174</v>
      </c>
      <c r="Y961">
        <v>1132479</v>
      </c>
      <c r="Z961">
        <v>4</v>
      </c>
      <c r="AA961">
        <v>291</v>
      </c>
      <c r="AB961">
        <v>4160</v>
      </c>
      <c r="AC961">
        <v>1237480</v>
      </c>
      <c r="AD961">
        <v>7</v>
      </c>
      <c r="AE961">
        <v>336</v>
      </c>
      <c r="AF961">
        <v>4290</v>
      </c>
      <c r="AG961">
        <v>1439907</v>
      </c>
      <c r="AP961">
        <v>6</v>
      </c>
      <c r="AQ961">
        <v>564</v>
      </c>
      <c r="AR961">
        <v>4158</v>
      </c>
      <c r="AS961">
        <v>2331188</v>
      </c>
      <c r="AT961" s="1"/>
      <c r="AU961">
        <v>2</v>
      </c>
    </row>
    <row r="962" spans="1:47" x14ac:dyDescent="0.2">
      <c r="A962" s="43"/>
      <c r="AT962" s="1"/>
    </row>
    <row r="963" spans="1:47" x14ac:dyDescent="0.2">
      <c r="A963" s="43">
        <v>42983</v>
      </c>
      <c r="B963">
        <v>6</v>
      </c>
      <c r="C963">
        <v>116</v>
      </c>
      <c r="D963">
        <v>5112</v>
      </c>
      <c r="E963">
        <v>593300</v>
      </c>
      <c r="F963">
        <v>42</v>
      </c>
      <c r="G963">
        <v>141</v>
      </c>
      <c r="H963">
        <v>5247</v>
      </c>
      <c r="I963">
        <v>739392</v>
      </c>
      <c r="J963">
        <v>20</v>
      </c>
      <c r="K963">
        <v>165</v>
      </c>
      <c r="L963">
        <v>4894</v>
      </c>
      <c r="M963">
        <v>809262</v>
      </c>
      <c r="N963">
        <v>34</v>
      </c>
      <c r="O963">
        <v>191</v>
      </c>
      <c r="P963">
        <v>4733</v>
      </c>
      <c r="Q963">
        <v>902918</v>
      </c>
      <c r="R963">
        <v>16</v>
      </c>
      <c r="S963">
        <v>231</v>
      </c>
      <c r="T963">
        <v>4538</v>
      </c>
      <c r="U963">
        <v>1047300</v>
      </c>
      <c r="V963">
        <v>8</v>
      </c>
      <c r="W963">
        <v>260</v>
      </c>
      <c r="X963">
        <v>4278</v>
      </c>
      <c r="Y963">
        <v>1108975</v>
      </c>
      <c r="Z963">
        <v>10</v>
      </c>
      <c r="AA963">
        <v>304</v>
      </c>
      <c r="AB963">
        <v>4060</v>
      </c>
      <c r="AC963">
        <v>1235220</v>
      </c>
      <c r="AH963">
        <v>1</v>
      </c>
      <c r="AI963">
        <v>398</v>
      </c>
      <c r="AJ963">
        <v>4250</v>
      </c>
      <c r="AK963">
        <v>1691500</v>
      </c>
      <c r="AL963">
        <v>2</v>
      </c>
      <c r="AM963">
        <v>418</v>
      </c>
      <c r="AN963">
        <v>3650</v>
      </c>
      <c r="AO963">
        <v>1530925</v>
      </c>
      <c r="AP963">
        <v>8</v>
      </c>
      <c r="AQ963">
        <v>602</v>
      </c>
      <c r="AR963">
        <v>3922</v>
      </c>
      <c r="AS963">
        <v>2355659</v>
      </c>
      <c r="AT963" s="1"/>
      <c r="AU963">
        <v>112</v>
      </c>
    </row>
    <row r="964" spans="1:47" x14ac:dyDescent="0.2">
      <c r="A964" s="43">
        <v>42990</v>
      </c>
      <c r="B964">
        <v>15</v>
      </c>
      <c r="C964">
        <v>122</v>
      </c>
      <c r="D964">
        <v>4950</v>
      </c>
      <c r="E964">
        <v>605300</v>
      </c>
      <c r="F964">
        <v>10</v>
      </c>
      <c r="G964">
        <v>137</v>
      </c>
      <c r="H964">
        <v>4888</v>
      </c>
      <c r="I964">
        <v>671050</v>
      </c>
      <c r="J964">
        <v>83</v>
      </c>
      <c r="K964">
        <v>162</v>
      </c>
      <c r="L964">
        <v>5071</v>
      </c>
      <c r="M964">
        <v>823008</v>
      </c>
      <c r="N964">
        <v>61</v>
      </c>
      <c r="O964">
        <v>194</v>
      </c>
      <c r="P964">
        <v>4762</v>
      </c>
      <c r="Q964">
        <v>925212</v>
      </c>
      <c r="R964">
        <v>9</v>
      </c>
      <c r="S964">
        <v>235</v>
      </c>
      <c r="T964">
        <v>4417</v>
      </c>
      <c r="U964">
        <v>1036000</v>
      </c>
      <c r="V964">
        <v>2</v>
      </c>
      <c r="W964">
        <v>258</v>
      </c>
      <c r="X964">
        <v>4330</v>
      </c>
      <c r="Y964">
        <v>1117140</v>
      </c>
      <c r="Z964">
        <v>3</v>
      </c>
      <c r="AA964">
        <v>301</v>
      </c>
      <c r="AB964">
        <v>3933</v>
      </c>
      <c r="AC964">
        <v>1179867</v>
      </c>
      <c r="AL964">
        <v>2</v>
      </c>
      <c r="AM964">
        <v>420</v>
      </c>
      <c r="AN964">
        <v>4020</v>
      </c>
      <c r="AO964">
        <v>1684520</v>
      </c>
      <c r="AP964">
        <v>5</v>
      </c>
      <c r="AQ964">
        <v>579</v>
      </c>
      <c r="AR964">
        <v>3970</v>
      </c>
      <c r="AS964">
        <v>2294510</v>
      </c>
      <c r="AT964" s="1"/>
      <c r="AU964">
        <v>206</v>
      </c>
    </row>
    <row r="965" spans="1:47" x14ac:dyDescent="0.2">
      <c r="A965" s="43">
        <v>42997</v>
      </c>
      <c r="B965">
        <v>39</v>
      </c>
      <c r="C965">
        <v>116</v>
      </c>
      <c r="D965">
        <v>4892</v>
      </c>
      <c r="E965">
        <v>565908</v>
      </c>
      <c r="F965">
        <v>16</v>
      </c>
      <c r="G965">
        <v>140</v>
      </c>
      <c r="H965">
        <v>4800</v>
      </c>
      <c r="I965">
        <v>673275</v>
      </c>
      <c r="J965">
        <v>28</v>
      </c>
      <c r="K965">
        <v>166</v>
      </c>
      <c r="L965">
        <v>4986</v>
      </c>
      <c r="M965">
        <v>828693</v>
      </c>
      <c r="N965">
        <v>22</v>
      </c>
      <c r="O965">
        <v>201</v>
      </c>
      <c r="P965">
        <v>4800</v>
      </c>
      <c r="Q965">
        <v>963558</v>
      </c>
      <c r="R965">
        <v>3</v>
      </c>
      <c r="S965">
        <v>237</v>
      </c>
      <c r="T965">
        <v>4600</v>
      </c>
      <c r="U965">
        <v>1090200</v>
      </c>
      <c r="V965">
        <v>8</v>
      </c>
      <c r="W965">
        <v>258</v>
      </c>
      <c r="X965">
        <v>4500</v>
      </c>
      <c r="Y965">
        <v>1160625</v>
      </c>
      <c r="AD965">
        <v>1</v>
      </c>
      <c r="AE965">
        <v>359</v>
      </c>
      <c r="AF965">
        <v>4050</v>
      </c>
      <c r="AG965">
        <v>1453950</v>
      </c>
      <c r="AH965">
        <v>2</v>
      </c>
      <c r="AI965">
        <v>386</v>
      </c>
      <c r="AJ965">
        <v>4225</v>
      </c>
      <c r="AK965">
        <v>1632825</v>
      </c>
      <c r="AL965">
        <v>1</v>
      </c>
      <c r="AM965">
        <v>450</v>
      </c>
      <c r="AN965">
        <v>4260</v>
      </c>
      <c r="AO965">
        <v>1917000</v>
      </c>
      <c r="AT965" s="1"/>
      <c r="AU965">
        <v>95</v>
      </c>
    </row>
    <row r="966" spans="1:47" x14ac:dyDescent="0.2">
      <c r="A966" s="43">
        <v>43004</v>
      </c>
      <c r="B966">
        <v>26</v>
      </c>
      <c r="C966">
        <v>119</v>
      </c>
      <c r="D966">
        <v>4967</v>
      </c>
      <c r="E966">
        <v>593267</v>
      </c>
      <c r="F966">
        <v>18</v>
      </c>
      <c r="G966">
        <v>136</v>
      </c>
      <c r="H966">
        <v>4917</v>
      </c>
      <c r="I966">
        <v>668833</v>
      </c>
      <c r="J966">
        <v>38</v>
      </c>
      <c r="K966">
        <v>160</v>
      </c>
      <c r="L966">
        <v>5031</v>
      </c>
      <c r="M966">
        <v>804481</v>
      </c>
      <c r="N966">
        <v>7</v>
      </c>
      <c r="O966">
        <v>192</v>
      </c>
      <c r="P966">
        <v>4700</v>
      </c>
      <c r="Q966">
        <v>902400</v>
      </c>
      <c r="R966">
        <v>40</v>
      </c>
      <c r="S966">
        <v>229</v>
      </c>
      <c r="T966">
        <v>4592</v>
      </c>
      <c r="U966">
        <v>1050983</v>
      </c>
      <c r="V966">
        <v>3</v>
      </c>
      <c r="W966">
        <v>268</v>
      </c>
      <c r="X966">
        <v>4215</v>
      </c>
      <c r="Y966">
        <v>1126960</v>
      </c>
      <c r="Z966">
        <v>2</v>
      </c>
      <c r="AA966">
        <v>298</v>
      </c>
      <c r="AB966">
        <v>4290</v>
      </c>
      <c r="AC966">
        <v>1282230</v>
      </c>
      <c r="AD966">
        <v>3</v>
      </c>
      <c r="AE966">
        <v>339</v>
      </c>
      <c r="AF966">
        <v>4010</v>
      </c>
      <c r="AG966">
        <v>360350</v>
      </c>
      <c r="AH966">
        <v>1</v>
      </c>
      <c r="AI966">
        <v>393</v>
      </c>
      <c r="AJ966">
        <v>4240</v>
      </c>
      <c r="AK966">
        <v>1666320</v>
      </c>
      <c r="AL966">
        <v>1</v>
      </c>
      <c r="AM966">
        <v>453</v>
      </c>
      <c r="AN966">
        <v>4220</v>
      </c>
      <c r="AO966">
        <v>1953860</v>
      </c>
      <c r="AP966">
        <v>6</v>
      </c>
      <c r="AQ966">
        <v>509</v>
      </c>
      <c r="AR966">
        <v>4193</v>
      </c>
      <c r="AS966">
        <v>2134037</v>
      </c>
      <c r="AT966" s="1"/>
      <c r="AU966">
        <v>208</v>
      </c>
    </row>
    <row r="967" spans="1:47" x14ac:dyDescent="0.2">
      <c r="A967" s="43">
        <v>42982</v>
      </c>
      <c r="B967">
        <v>19</v>
      </c>
      <c r="C967">
        <v>125</v>
      </c>
      <c r="D967">
        <v>4475</v>
      </c>
      <c r="E967">
        <v>590674</v>
      </c>
      <c r="F967">
        <v>39</v>
      </c>
      <c r="G967">
        <v>134</v>
      </c>
      <c r="H967">
        <v>4889</v>
      </c>
      <c r="I967">
        <v>681616</v>
      </c>
      <c r="J967">
        <v>90</v>
      </c>
      <c r="K967">
        <v>169</v>
      </c>
      <c r="L967">
        <v>4674</v>
      </c>
      <c r="M967">
        <v>822008</v>
      </c>
      <c r="N967">
        <v>52</v>
      </c>
      <c r="O967">
        <v>196</v>
      </c>
      <c r="P967">
        <v>4628</v>
      </c>
      <c r="Q967">
        <v>935848</v>
      </c>
      <c r="R967">
        <v>25</v>
      </c>
      <c r="S967">
        <v>239</v>
      </c>
      <c r="T967">
        <v>4524</v>
      </c>
      <c r="U967">
        <v>1086882</v>
      </c>
      <c r="V967">
        <v>44</v>
      </c>
      <c r="W967">
        <v>266</v>
      </c>
      <c r="X967">
        <v>4384</v>
      </c>
      <c r="Y967">
        <v>1206977</v>
      </c>
      <c r="Z967">
        <v>6</v>
      </c>
      <c r="AA967">
        <v>296</v>
      </c>
      <c r="AB967">
        <v>4400</v>
      </c>
      <c r="AC967">
        <v>1293913</v>
      </c>
      <c r="AD967">
        <v>7</v>
      </c>
      <c r="AE967">
        <v>331</v>
      </c>
      <c r="AF967">
        <v>4120</v>
      </c>
      <c r="AG967">
        <v>1370840</v>
      </c>
      <c r="AP967">
        <v>11</v>
      </c>
      <c r="AQ967">
        <v>529</v>
      </c>
      <c r="AR967">
        <v>4014</v>
      </c>
      <c r="AS967">
        <v>2119856</v>
      </c>
      <c r="AT967" s="1"/>
      <c r="AU967">
        <v>6</v>
      </c>
    </row>
    <row r="968" spans="1:47" x14ac:dyDescent="0.2">
      <c r="A968" s="43">
        <v>42989</v>
      </c>
      <c r="B968">
        <v>25</v>
      </c>
      <c r="C968">
        <v>113</v>
      </c>
      <c r="D968">
        <v>4871</v>
      </c>
      <c r="E968">
        <v>549961</v>
      </c>
      <c r="F968">
        <v>27</v>
      </c>
      <c r="G968">
        <v>140</v>
      </c>
      <c r="H968">
        <v>5005</v>
      </c>
      <c r="I968">
        <v>731860</v>
      </c>
      <c r="J968">
        <v>133</v>
      </c>
      <c r="K968">
        <v>161</v>
      </c>
      <c r="L968">
        <v>4780</v>
      </c>
      <c r="M968">
        <v>772845</v>
      </c>
      <c r="N968">
        <v>82</v>
      </c>
      <c r="O968">
        <v>207</v>
      </c>
      <c r="P968">
        <v>4740</v>
      </c>
      <c r="Q968">
        <v>1011415</v>
      </c>
      <c r="R968">
        <v>63</v>
      </c>
      <c r="S968">
        <v>232</v>
      </c>
      <c r="T968">
        <v>4549</v>
      </c>
      <c r="U968">
        <v>1060924</v>
      </c>
      <c r="V968">
        <v>10</v>
      </c>
      <c r="W968">
        <v>274</v>
      </c>
      <c r="X968">
        <v>4367</v>
      </c>
      <c r="Y968">
        <v>1256882</v>
      </c>
      <c r="Z968">
        <v>14</v>
      </c>
      <c r="AA968">
        <v>299</v>
      </c>
      <c r="AB968">
        <v>4210</v>
      </c>
      <c r="AC968">
        <v>1298979</v>
      </c>
      <c r="AH968">
        <v>2</v>
      </c>
      <c r="AI968">
        <v>384</v>
      </c>
      <c r="AJ968">
        <v>4230</v>
      </c>
      <c r="AK968">
        <v>1621960</v>
      </c>
      <c r="AP968">
        <v>5</v>
      </c>
      <c r="AQ968">
        <v>655</v>
      </c>
      <c r="AR968">
        <v>4004</v>
      </c>
      <c r="AS968">
        <v>2633356</v>
      </c>
      <c r="AT968" s="1"/>
      <c r="AU968">
        <v>6</v>
      </c>
    </row>
    <row r="969" spans="1:47" hidden="1" x14ac:dyDescent="0.2">
      <c r="A969" s="43">
        <v>42996</v>
      </c>
      <c r="B969">
        <v>12</v>
      </c>
      <c r="C969">
        <v>119</v>
      </c>
      <c r="D969">
        <v>4488</v>
      </c>
      <c r="E969">
        <v>537299</v>
      </c>
      <c r="F969">
        <v>34</v>
      </c>
      <c r="G969">
        <v>142</v>
      </c>
      <c r="H969">
        <v>4867</v>
      </c>
      <c r="I969">
        <v>678569</v>
      </c>
      <c r="J969">
        <v>132</v>
      </c>
      <c r="K969">
        <v>168</v>
      </c>
      <c r="L969">
        <v>4886</v>
      </c>
      <c r="M969">
        <v>821477</v>
      </c>
      <c r="N969">
        <v>73</v>
      </c>
      <c r="O969">
        <v>190</v>
      </c>
      <c r="P969">
        <v>4385</v>
      </c>
      <c r="Q969">
        <v>875032</v>
      </c>
      <c r="R969">
        <v>25</v>
      </c>
      <c r="S969">
        <v>229</v>
      </c>
      <c r="T969">
        <v>4720</v>
      </c>
      <c r="U969">
        <v>1079530</v>
      </c>
      <c r="V969">
        <v>5</v>
      </c>
      <c r="W969">
        <v>260</v>
      </c>
      <c r="X969">
        <v>4363</v>
      </c>
      <c r="Y969">
        <v>1190792</v>
      </c>
      <c r="Z969">
        <v>3</v>
      </c>
      <c r="AA969">
        <v>298</v>
      </c>
      <c r="AB969">
        <v>3607</v>
      </c>
      <c r="AC969">
        <v>1176413</v>
      </c>
      <c r="AD969">
        <v>10</v>
      </c>
      <c r="AE969">
        <v>353</v>
      </c>
      <c r="AF969">
        <v>4150</v>
      </c>
      <c r="AG969">
        <v>1534880</v>
      </c>
      <c r="AH969">
        <v>7</v>
      </c>
      <c r="AI969">
        <v>366</v>
      </c>
      <c r="AJ969">
        <v>4130</v>
      </c>
      <c r="AK969">
        <v>1583677</v>
      </c>
      <c r="AP969">
        <v>5</v>
      </c>
      <c r="AQ969">
        <v>556</v>
      </c>
      <c r="AR969">
        <v>4052</v>
      </c>
      <c r="AS969">
        <v>2238608</v>
      </c>
      <c r="AT969" s="1"/>
      <c r="AU969">
        <v>6</v>
      </c>
    </row>
    <row r="970" spans="1:47" x14ac:dyDescent="0.2">
      <c r="A970" s="43">
        <v>43003</v>
      </c>
      <c r="B970">
        <v>52</v>
      </c>
      <c r="C970">
        <v>112</v>
      </c>
      <c r="D970">
        <v>4069</v>
      </c>
      <c r="E970">
        <v>469164</v>
      </c>
      <c r="F970">
        <v>27</v>
      </c>
      <c r="G970">
        <v>138</v>
      </c>
      <c r="H970">
        <v>4640</v>
      </c>
      <c r="I970">
        <v>648290</v>
      </c>
      <c r="J970">
        <v>79</v>
      </c>
      <c r="K970">
        <v>167</v>
      </c>
      <c r="L970">
        <v>4434</v>
      </c>
      <c r="M970">
        <v>752380</v>
      </c>
      <c r="N970">
        <v>126</v>
      </c>
      <c r="O970">
        <v>195</v>
      </c>
      <c r="P970">
        <v>4375</v>
      </c>
      <c r="Q970">
        <v>892794</v>
      </c>
      <c r="R970">
        <v>22</v>
      </c>
      <c r="S970">
        <v>240</v>
      </c>
      <c r="T970">
        <v>4269</v>
      </c>
      <c r="U970">
        <v>1058089</v>
      </c>
      <c r="V970">
        <v>8</v>
      </c>
      <c r="W970">
        <v>269</v>
      </c>
      <c r="X970">
        <v>4238</v>
      </c>
      <c r="Y970">
        <v>1153460</v>
      </c>
      <c r="Z970">
        <v>53</v>
      </c>
      <c r="AA970">
        <v>292</v>
      </c>
      <c r="AB970">
        <v>4137</v>
      </c>
      <c r="AC970">
        <v>1322177</v>
      </c>
      <c r="AD970">
        <v>6</v>
      </c>
      <c r="AE970">
        <v>342</v>
      </c>
      <c r="AF970">
        <v>3785</v>
      </c>
      <c r="AG970">
        <v>1298860</v>
      </c>
      <c r="AH970">
        <v>20</v>
      </c>
      <c r="AI970">
        <v>374</v>
      </c>
      <c r="AJ970">
        <v>4187</v>
      </c>
      <c r="AK970">
        <v>1575678</v>
      </c>
      <c r="AP970">
        <v>9</v>
      </c>
      <c r="AQ970">
        <v>531</v>
      </c>
      <c r="AR970">
        <v>4101</v>
      </c>
      <c r="AS970">
        <v>2176630</v>
      </c>
      <c r="AT970" s="1"/>
      <c r="AU970">
        <v>2</v>
      </c>
    </row>
    <row r="971" spans="1:47" x14ac:dyDescent="0.2">
      <c r="A971" s="43"/>
      <c r="AT971" s="1"/>
    </row>
    <row r="972" spans="1:47" x14ac:dyDescent="0.2">
      <c r="A972" s="43">
        <v>43011</v>
      </c>
      <c r="B972">
        <v>8</v>
      </c>
      <c r="C972">
        <v>124</v>
      </c>
      <c r="D972">
        <v>4900</v>
      </c>
      <c r="E972">
        <v>608088</v>
      </c>
      <c r="F972">
        <v>29</v>
      </c>
      <c r="G972">
        <v>142</v>
      </c>
      <c r="H972">
        <v>5225</v>
      </c>
      <c r="I972">
        <v>740662</v>
      </c>
      <c r="J972">
        <v>28</v>
      </c>
      <c r="K972">
        <v>165</v>
      </c>
      <c r="L972">
        <v>4875</v>
      </c>
      <c r="M972">
        <v>802506</v>
      </c>
      <c r="N972">
        <v>51</v>
      </c>
      <c r="O972">
        <v>204</v>
      </c>
      <c r="P972">
        <v>4733</v>
      </c>
      <c r="Q972">
        <v>964828</v>
      </c>
      <c r="R972">
        <v>23</v>
      </c>
      <c r="S972">
        <v>230</v>
      </c>
      <c r="T972">
        <v>4452</v>
      </c>
      <c r="U972">
        <v>1024472</v>
      </c>
      <c r="V972">
        <v>8</v>
      </c>
      <c r="W972">
        <v>250</v>
      </c>
      <c r="X972">
        <v>4480</v>
      </c>
      <c r="Y972">
        <v>1120000</v>
      </c>
      <c r="Z972">
        <v>22</v>
      </c>
      <c r="AA972">
        <v>301</v>
      </c>
      <c r="AB972">
        <v>4310</v>
      </c>
      <c r="AC972">
        <v>1298533</v>
      </c>
      <c r="AP972">
        <v>8</v>
      </c>
      <c r="AQ972">
        <v>640</v>
      </c>
      <c r="AR972">
        <v>4044</v>
      </c>
      <c r="AS972">
        <v>2587069</v>
      </c>
      <c r="AT972">
        <v>1</v>
      </c>
      <c r="AU972">
        <v>200</v>
      </c>
    </row>
    <row r="973" spans="1:47" x14ac:dyDescent="0.2">
      <c r="A973" s="43">
        <v>43018</v>
      </c>
      <c r="B973">
        <v>12</v>
      </c>
      <c r="C973">
        <v>103</v>
      </c>
      <c r="D973">
        <v>5112</v>
      </c>
      <c r="E973">
        <v>525200</v>
      </c>
      <c r="F973">
        <v>20</v>
      </c>
      <c r="G973">
        <v>142</v>
      </c>
      <c r="H973">
        <v>5133</v>
      </c>
      <c r="I973">
        <v>727033</v>
      </c>
      <c r="J973">
        <v>29</v>
      </c>
      <c r="K973">
        <v>163</v>
      </c>
      <c r="L973">
        <v>4764</v>
      </c>
      <c r="M973">
        <v>775314</v>
      </c>
      <c r="N973">
        <v>47</v>
      </c>
      <c r="O973">
        <v>201</v>
      </c>
      <c r="P973">
        <v>4830</v>
      </c>
      <c r="Q973">
        <v>969690</v>
      </c>
      <c r="R973">
        <v>18</v>
      </c>
      <c r="S973">
        <v>240</v>
      </c>
      <c r="T973">
        <v>4460</v>
      </c>
      <c r="U973">
        <v>1070960</v>
      </c>
      <c r="V973">
        <v>4</v>
      </c>
      <c r="W973">
        <v>255</v>
      </c>
      <c r="X973">
        <v>4230</v>
      </c>
      <c r="Y973">
        <v>1078650</v>
      </c>
      <c r="Z973">
        <v>3</v>
      </c>
      <c r="AA973">
        <v>299</v>
      </c>
      <c r="AB973">
        <v>4300</v>
      </c>
      <c r="AC973">
        <v>1285700</v>
      </c>
      <c r="AP973">
        <v>6</v>
      </c>
      <c r="AQ973">
        <v>571</v>
      </c>
      <c r="AR973">
        <v>4080</v>
      </c>
      <c r="AS973">
        <v>2344802</v>
      </c>
      <c r="AT973">
        <v>7</v>
      </c>
      <c r="AU973">
        <v>194</v>
      </c>
    </row>
    <row r="974" spans="1:47" x14ac:dyDescent="0.2">
      <c r="A974" s="43">
        <v>43025</v>
      </c>
      <c r="B974">
        <v>7</v>
      </c>
      <c r="C974">
        <v>128</v>
      </c>
      <c r="D974">
        <v>4825</v>
      </c>
      <c r="E974">
        <v>615100</v>
      </c>
      <c r="F974">
        <v>20</v>
      </c>
      <c r="G974">
        <v>167</v>
      </c>
      <c r="H974">
        <v>5033</v>
      </c>
      <c r="I974">
        <v>842867</v>
      </c>
      <c r="J974">
        <v>20</v>
      </c>
      <c r="K974">
        <v>214</v>
      </c>
      <c r="L974">
        <v>4850</v>
      </c>
      <c r="M974">
        <v>1037900</v>
      </c>
      <c r="N974">
        <v>14</v>
      </c>
      <c r="O974">
        <v>238</v>
      </c>
      <c r="P974">
        <v>4450</v>
      </c>
      <c r="Q974">
        <v>1059100</v>
      </c>
      <c r="R974">
        <v>10</v>
      </c>
      <c r="S974">
        <v>258</v>
      </c>
      <c r="T974">
        <v>4500</v>
      </c>
      <c r="U974">
        <v>1161000</v>
      </c>
      <c r="AD974">
        <v>1</v>
      </c>
      <c r="AE974">
        <v>335</v>
      </c>
      <c r="AF974">
        <v>4130</v>
      </c>
      <c r="AG974">
        <v>1383550</v>
      </c>
      <c r="AH974">
        <v>2</v>
      </c>
      <c r="AI974">
        <v>365</v>
      </c>
      <c r="AJ974">
        <v>3800</v>
      </c>
      <c r="AK974">
        <v>1387000</v>
      </c>
      <c r="AP974">
        <v>7</v>
      </c>
      <c r="AQ974">
        <v>538</v>
      </c>
      <c r="AR974">
        <v>4057</v>
      </c>
      <c r="AS974">
        <v>2183250</v>
      </c>
      <c r="AU974">
        <v>151</v>
      </c>
    </row>
    <row r="975" spans="1:47" x14ac:dyDescent="0.2">
      <c r="A975" s="43">
        <v>43032</v>
      </c>
      <c r="B975">
        <v>17</v>
      </c>
      <c r="C975">
        <v>114</v>
      </c>
      <c r="D975">
        <v>4830</v>
      </c>
      <c r="E975">
        <v>550760</v>
      </c>
      <c r="F975">
        <v>21</v>
      </c>
      <c r="G975">
        <v>136</v>
      </c>
      <c r="H975">
        <v>4980</v>
      </c>
      <c r="I975">
        <v>677680</v>
      </c>
      <c r="J975">
        <v>32</v>
      </c>
      <c r="K975">
        <v>162</v>
      </c>
      <c r="L975">
        <v>4867</v>
      </c>
      <c r="M975">
        <v>789308</v>
      </c>
      <c r="N975">
        <v>54</v>
      </c>
      <c r="O975">
        <v>194</v>
      </c>
      <c r="P975">
        <v>4779</v>
      </c>
      <c r="Q975">
        <v>928014</v>
      </c>
      <c r="R975">
        <v>13</v>
      </c>
      <c r="S975">
        <v>224</v>
      </c>
      <c r="T975">
        <v>4655</v>
      </c>
      <c r="U975">
        <v>1042695</v>
      </c>
      <c r="Z975">
        <v>16</v>
      </c>
      <c r="AA975">
        <v>305</v>
      </c>
      <c r="AB975">
        <v>4250</v>
      </c>
      <c r="AC975">
        <v>1296250</v>
      </c>
      <c r="AD975">
        <v>1</v>
      </c>
      <c r="AE975">
        <v>345</v>
      </c>
      <c r="AF975">
        <v>3850</v>
      </c>
      <c r="AG975">
        <v>1328250</v>
      </c>
      <c r="AP975">
        <v>9</v>
      </c>
      <c r="AQ975">
        <v>565</v>
      </c>
      <c r="AR975">
        <v>4130</v>
      </c>
      <c r="AS975">
        <v>2334648</v>
      </c>
      <c r="AT975">
        <v>1</v>
      </c>
      <c r="AU975">
        <v>186</v>
      </c>
    </row>
    <row r="976" spans="1:47" x14ac:dyDescent="0.2">
      <c r="A976" s="43">
        <v>43039</v>
      </c>
      <c r="B976">
        <v>14</v>
      </c>
      <c r="C976">
        <v>124</v>
      </c>
      <c r="D976">
        <v>5000</v>
      </c>
      <c r="E976">
        <v>620000</v>
      </c>
      <c r="F976">
        <v>41</v>
      </c>
      <c r="G976">
        <v>139</v>
      </c>
      <c r="H976">
        <v>4861</v>
      </c>
      <c r="I976">
        <v>675222</v>
      </c>
      <c r="J976">
        <v>29</v>
      </c>
      <c r="K976">
        <v>168</v>
      </c>
      <c r="L976">
        <v>5067</v>
      </c>
      <c r="M976">
        <v>853067</v>
      </c>
      <c r="N976">
        <v>20</v>
      </c>
      <c r="O976">
        <v>203</v>
      </c>
      <c r="P976">
        <v>4743</v>
      </c>
      <c r="Q976">
        <v>965130</v>
      </c>
      <c r="AD976">
        <v>6</v>
      </c>
      <c r="AE976">
        <v>336</v>
      </c>
      <c r="AF976">
        <v>4140</v>
      </c>
      <c r="AG976">
        <v>1390440</v>
      </c>
      <c r="AP976">
        <v>1</v>
      </c>
      <c r="AQ976">
        <v>607</v>
      </c>
      <c r="AR976">
        <v>4180</v>
      </c>
      <c r="AS976">
        <v>2537260</v>
      </c>
      <c r="AT976" s="1"/>
      <c r="AU976">
        <v>211</v>
      </c>
    </row>
    <row r="977" spans="1:47" x14ac:dyDescent="0.2">
      <c r="A977" s="43">
        <v>43010</v>
      </c>
      <c r="B977">
        <v>38</v>
      </c>
      <c r="C977">
        <v>110</v>
      </c>
      <c r="D977">
        <v>4690</v>
      </c>
      <c r="E977">
        <v>524144</v>
      </c>
      <c r="F977">
        <v>13</v>
      </c>
      <c r="G977">
        <v>141</v>
      </c>
      <c r="H977">
        <v>5060</v>
      </c>
      <c r="I977">
        <v>715946</v>
      </c>
      <c r="J977">
        <v>79</v>
      </c>
      <c r="K977">
        <v>162</v>
      </c>
      <c r="L977">
        <v>4866</v>
      </c>
      <c r="M977">
        <v>805311</v>
      </c>
      <c r="N977">
        <v>74</v>
      </c>
      <c r="O977">
        <v>203</v>
      </c>
      <c r="P977">
        <v>4609</v>
      </c>
      <c r="Q977">
        <v>947530</v>
      </c>
      <c r="R977">
        <v>68</v>
      </c>
      <c r="S977">
        <v>238</v>
      </c>
      <c r="T977">
        <v>4375</v>
      </c>
      <c r="U977">
        <v>1071264</v>
      </c>
      <c r="V977">
        <v>19</v>
      </c>
      <c r="W977">
        <v>267</v>
      </c>
      <c r="X977">
        <v>4237</v>
      </c>
      <c r="Y977">
        <v>1137886</v>
      </c>
      <c r="Z977">
        <v>43</v>
      </c>
      <c r="AA977">
        <v>300</v>
      </c>
      <c r="AB977">
        <v>4129</v>
      </c>
      <c r="AC977">
        <v>1308653</v>
      </c>
      <c r="AD977">
        <v>20</v>
      </c>
      <c r="AE977">
        <v>334</v>
      </c>
      <c r="AF977">
        <v>4323</v>
      </c>
      <c r="AG977">
        <v>1464057</v>
      </c>
      <c r="AH977">
        <v>17</v>
      </c>
      <c r="AI977">
        <v>387</v>
      </c>
      <c r="AJ977">
        <v>4240</v>
      </c>
      <c r="AK977">
        <v>1650729</v>
      </c>
      <c r="AP977">
        <v>14</v>
      </c>
      <c r="AQ977">
        <v>514</v>
      </c>
      <c r="AR977">
        <v>4130</v>
      </c>
      <c r="AS977">
        <v>2116823</v>
      </c>
      <c r="AT977" s="1"/>
      <c r="AU977">
        <v>4</v>
      </c>
    </row>
    <row r="978" spans="1:47" x14ac:dyDescent="0.2">
      <c r="A978" s="43">
        <v>43017</v>
      </c>
      <c r="B978">
        <v>8</v>
      </c>
      <c r="C978">
        <v>101</v>
      </c>
      <c r="D978">
        <v>4618</v>
      </c>
      <c r="E978">
        <v>469595</v>
      </c>
      <c r="F978">
        <v>55</v>
      </c>
      <c r="G978">
        <v>138</v>
      </c>
      <c r="H978">
        <v>5077</v>
      </c>
      <c r="I978">
        <v>729561</v>
      </c>
      <c r="J978">
        <v>14</v>
      </c>
      <c r="K978">
        <v>164</v>
      </c>
      <c r="L978">
        <v>4495</v>
      </c>
      <c r="M978">
        <v>730925</v>
      </c>
      <c r="N978">
        <v>43</v>
      </c>
      <c r="O978">
        <v>199</v>
      </c>
      <c r="P978">
        <v>4589</v>
      </c>
      <c r="Q978">
        <v>924248</v>
      </c>
      <c r="R978">
        <v>32</v>
      </c>
      <c r="S978">
        <v>230</v>
      </c>
      <c r="T978">
        <v>4237</v>
      </c>
      <c r="U978">
        <v>1006466</v>
      </c>
      <c r="V978">
        <v>7</v>
      </c>
      <c r="W978">
        <v>257</v>
      </c>
      <c r="X978">
        <v>4270</v>
      </c>
      <c r="Y978">
        <v>1103920</v>
      </c>
      <c r="Z978">
        <v>33</v>
      </c>
      <c r="AA978">
        <v>296</v>
      </c>
      <c r="AB978">
        <v>4287</v>
      </c>
      <c r="AC978">
        <v>1280431</v>
      </c>
      <c r="AD978">
        <v>3</v>
      </c>
      <c r="AE978">
        <v>339</v>
      </c>
      <c r="AF978">
        <v>4200</v>
      </c>
      <c r="AG978">
        <v>1443867</v>
      </c>
      <c r="AP978">
        <v>14</v>
      </c>
      <c r="AQ978">
        <v>548</v>
      </c>
      <c r="AR978">
        <v>4077</v>
      </c>
      <c r="AS978">
        <v>2232766</v>
      </c>
      <c r="AT978" s="1"/>
      <c r="AU978">
        <v>3</v>
      </c>
    </row>
    <row r="979" spans="1:47" x14ac:dyDescent="0.2">
      <c r="A979" s="43">
        <v>43024</v>
      </c>
      <c r="B979">
        <v>12</v>
      </c>
      <c r="C979">
        <v>109</v>
      </c>
      <c r="D979">
        <v>4348</v>
      </c>
      <c r="E979">
        <v>477370</v>
      </c>
      <c r="F979">
        <v>25</v>
      </c>
      <c r="G979">
        <v>136</v>
      </c>
      <c r="H979">
        <v>4658</v>
      </c>
      <c r="I979">
        <v>681336</v>
      </c>
      <c r="J979">
        <v>76</v>
      </c>
      <c r="K979">
        <v>168</v>
      </c>
      <c r="L979">
        <v>4517</v>
      </c>
      <c r="M979">
        <v>797217</v>
      </c>
      <c r="N979">
        <v>73</v>
      </c>
      <c r="O979">
        <v>208</v>
      </c>
      <c r="P979">
        <v>4738</v>
      </c>
      <c r="Q979">
        <v>1011727</v>
      </c>
      <c r="R979">
        <v>13</v>
      </c>
      <c r="S979">
        <v>234</v>
      </c>
      <c r="T979">
        <v>4560</v>
      </c>
      <c r="U979">
        <v>1080602</v>
      </c>
      <c r="V979">
        <v>18</v>
      </c>
      <c r="W979">
        <v>259</v>
      </c>
      <c r="X979">
        <v>4467</v>
      </c>
      <c r="Y979">
        <v>1156573</v>
      </c>
      <c r="Z979">
        <v>10</v>
      </c>
      <c r="AA979">
        <v>296</v>
      </c>
      <c r="AB979">
        <v>4144</v>
      </c>
      <c r="AC979">
        <v>1272190</v>
      </c>
      <c r="AD979">
        <v>5</v>
      </c>
      <c r="AE979">
        <v>336</v>
      </c>
      <c r="AF979">
        <v>4333</v>
      </c>
      <c r="AG979">
        <v>1462048</v>
      </c>
      <c r="AH979">
        <v>2</v>
      </c>
      <c r="AI979">
        <v>374</v>
      </c>
      <c r="AJ979">
        <v>4465</v>
      </c>
      <c r="AK979">
        <v>1665000</v>
      </c>
      <c r="AP979">
        <v>10</v>
      </c>
      <c r="AQ979">
        <v>472</v>
      </c>
      <c r="AR979">
        <v>4235</v>
      </c>
      <c r="AS979">
        <v>2003518</v>
      </c>
      <c r="AT979" s="1"/>
      <c r="AU979">
        <v>3</v>
      </c>
    </row>
    <row r="980" spans="1:47" x14ac:dyDescent="0.2">
      <c r="A980" s="43">
        <v>43031</v>
      </c>
      <c r="B980">
        <v>44</v>
      </c>
      <c r="C980">
        <v>122</v>
      </c>
      <c r="D980">
        <v>4579</v>
      </c>
      <c r="E980">
        <v>561136</v>
      </c>
      <c r="F980">
        <v>96</v>
      </c>
      <c r="G980">
        <v>142</v>
      </c>
      <c r="H980">
        <v>4786</v>
      </c>
      <c r="I980">
        <v>689459</v>
      </c>
      <c r="J980">
        <v>161</v>
      </c>
      <c r="K980">
        <v>164</v>
      </c>
      <c r="L980">
        <v>4632</v>
      </c>
      <c r="M980">
        <v>769925</v>
      </c>
      <c r="N980">
        <v>82</v>
      </c>
      <c r="O980">
        <v>194</v>
      </c>
      <c r="P980">
        <v>4547</v>
      </c>
      <c r="Q980">
        <v>901593</v>
      </c>
      <c r="R980">
        <v>65</v>
      </c>
      <c r="S980">
        <v>232</v>
      </c>
      <c r="T980">
        <v>4611</v>
      </c>
      <c r="U980">
        <v>1106358</v>
      </c>
      <c r="V980">
        <v>45</v>
      </c>
      <c r="W980">
        <v>262</v>
      </c>
      <c r="X980">
        <v>4334</v>
      </c>
      <c r="Y980">
        <v>1122931</v>
      </c>
      <c r="Z980">
        <v>15</v>
      </c>
      <c r="AA980">
        <v>298</v>
      </c>
      <c r="AB980">
        <v>4210</v>
      </c>
      <c r="AC980">
        <v>1257468</v>
      </c>
      <c r="AD980">
        <v>113</v>
      </c>
      <c r="AE980">
        <v>340</v>
      </c>
      <c r="AF980">
        <v>4283</v>
      </c>
      <c r="AG980">
        <v>1519008</v>
      </c>
      <c r="AH980">
        <v>1</v>
      </c>
      <c r="AI980">
        <v>368</v>
      </c>
      <c r="AJ980">
        <v>3880</v>
      </c>
      <c r="AK980">
        <v>1427840</v>
      </c>
      <c r="AP980">
        <v>10</v>
      </c>
      <c r="AQ980">
        <v>535</v>
      </c>
      <c r="AR980">
        <v>4115</v>
      </c>
      <c r="AS980">
        <v>2210164</v>
      </c>
      <c r="AT980" s="1"/>
      <c r="AU980">
        <v>3</v>
      </c>
    </row>
    <row r="981" spans="1:47" x14ac:dyDescent="0.2">
      <c r="A981" s="43">
        <v>43038</v>
      </c>
    </row>
    <row r="982" spans="1:47" x14ac:dyDescent="0.2">
      <c r="A982" s="43"/>
    </row>
    <row r="983" spans="1:47" x14ac:dyDescent="0.2">
      <c r="A983" s="43">
        <v>43046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</row>
    <row r="984" spans="1:47" x14ac:dyDescent="0.2">
      <c r="A984" s="43">
        <v>43053</v>
      </c>
      <c r="B984">
        <v>17</v>
      </c>
      <c r="C984">
        <v>105</v>
      </c>
      <c r="D984">
        <v>5000</v>
      </c>
      <c r="E984">
        <v>528733</v>
      </c>
      <c r="F984">
        <v>21</v>
      </c>
      <c r="G984">
        <v>137</v>
      </c>
      <c r="H984">
        <v>5200</v>
      </c>
      <c r="I984">
        <v>713721</v>
      </c>
      <c r="J984">
        <v>50</v>
      </c>
      <c r="K984">
        <v>166</v>
      </c>
      <c r="L984">
        <v>5036</v>
      </c>
      <c r="M984">
        <v>832436</v>
      </c>
      <c r="N984">
        <v>1</v>
      </c>
      <c r="O984">
        <v>213</v>
      </c>
      <c r="P984">
        <v>4600</v>
      </c>
      <c r="Q984">
        <v>979800</v>
      </c>
      <c r="R984">
        <v>6</v>
      </c>
      <c r="S984">
        <v>229</v>
      </c>
      <c r="T984">
        <v>4750</v>
      </c>
      <c r="U984">
        <v>1089067</v>
      </c>
      <c r="V984">
        <v>1</v>
      </c>
      <c r="W984">
        <v>268</v>
      </c>
      <c r="X984">
        <v>4100</v>
      </c>
      <c r="Y984">
        <v>1098800</v>
      </c>
      <c r="Z984">
        <v>1</v>
      </c>
      <c r="AA984">
        <v>284</v>
      </c>
      <c r="AB984">
        <v>4400</v>
      </c>
      <c r="AC984">
        <v>1249600</v>
      </c>
      <c r="AD984">
        <v>2</v>
      </c>
      <c r="AE984">
        <v>335</v>
      </c>
      <c r="AF984">
        <v>4200</v>
      </c>
      <c r="AG984">
        <v>1407000</v>
      </c>
      <c r="AH984">
        <v>1</v>
      </c>
      <c r="AI984">
        <v>374</v>
      </c>
      <c r="AJ984">
        <v>4150</v>
      </c>
      <c r="AK984">
        <v>1552100</v>
      </c>
      <c r="AP984">
        <v>7</v>
      </c>
      <c r="AQ984">
        <v>535</v>
      </c>
      <c r="AR984">
        <v>4207</v>
      </c>
      <c r="AS984">
        <v>2252029</v>
      </c>
      <c r="AT984" s="1"/>
      <c r="AU984">
        <v>127</v>
      </c>
    </row>
    <row r="985" spans="1:47" x14ac:dyDescent="0.2">
      <c r="A985" s="43">
        <v>43060</v>
      </c>
      <c r="B985">
        <v>14</v>
      </c>
      <c r="C985">
        <v>124</v>
      </c>
      <c r="D985">
        <v>5150</v>
      </c>
      <c r="E985">
        <v>638933</v>
      </c>
      <c r="F985">
        <v>16</v>
      </c>
      <c r="G985">
        <v>146</v>
      </c>
      <c r="H985">
        <v>4816</v>
      </c>
      <c r="I985">
        <v>701620</v>
      </c>
      <c r="J985">
        <v>57</v>
      </c>
      <c r="K985">
        <v>163</v>
      </c>
      <c r="L985">
        <v>4801</v>
      </c>
      <c r="M985">
        <v>783741</v>
      </c>
      <c r="N985">
        <v>10</v>
      </c>
      <c r="O985">
        <v>202</v>
      </c>
      <c r="P985">
        <v>4615</v>
      </c>
      <c r="Q985">
        <v>931645</v>
      </c>
      <c r="R985">
        <v>18</v>
      </c>
      <c r="S985">
        <v>236</v>
      </c>
      <c r="T985">
        <v>4030</v>
      </c>
      <c r="U985">
        <v>950940</v>
      </c>
      <c r="V985">
        <v>1</v>
      </c>
      <c r="W985">
        <v>269</v>
      </c>
      <c r="X985">
        <v>4100</v>
      </c>
      <c r="Y985">
        <v>1102900</v>
      </c>
      <c r="Z985">
        <v>2</v>
      </c>
      <c r="AA985">
        <v>299</v>
      </c>
      <c r="AB985">
        <v>4180</v>
      </c>
      <c r="AC985">
        <v>1249820</v>
      </c>
      <c r="AD985">
        <v>8</v>
      </c>
      <c r="AE985">
        <v>336</v>
      </c>
      <c r="AF985">
        <v>4050</v>
      </c>
      <c r="AG985">
        <v>1362850</v>
      </c>
      <c r="AL985">
        <v>4</v>
      </c>
      <c r="AM985">
        <v>409</v>
      </c>
      <c r="AN985">
        <v>4067</v>
      </c>
      <c r="AO985">
        <v>1663100</v>
      </c>
      <c r="AP985">
        <v>10</v>
      </c>
      <c r="AQ985">
        <v>547</v>
      </c>
      <c r="AR985">
        <v>4103</v>
      </c>
      <c r="AS985">
        <v>2248534</v>
      </c>
      <c r="AT985" s="1">
        <v>1</v>
      </c>
      <c r="AU985">
        <v>186</v>
      </c>
    </row>
    <row r="986" spans="1:47" x14ac:dyDescent="0.2">
      <c r="A986" s="43">
        <v>43067</v>
      </c>
      <c r="B986">
        <v>13</v>
      </c>
      <c r="C986">
        <v>122</v>
      </c>
      <c r="D986">
        <v>4738</v>
      </c>
      <c r="E986">
        <v>579875</v>
      </c>
      <c r="F986">
        <v>32</v>
      </c>
      <c r="G986">
        <v>142</v>
      </c>
      <c r="H986">
        <v>4850</v>
      </c>
      <c r="I986">
        <v>690900</v>
      </c>
      <c r="J986">
        <v>19</v>
      </c>
      <c r="K986">
        <v>162</v>
      </c>
      <c r="L986">
        <v>4917</v>
      </c>
      <c r="M986">
        <v>797050</v>
      </c>
      <c r="N986">
        <v>24</v>
      </c>
      <c r="O986">
        <v>194</v>
      </c>
      <c r="P986">
        <v>4612</v>
      </c>
      <c r="Q986">
        <v>896475</v>
      </c>
      <c r="R986">
        <v>11</v>
      </c>
      <c r="S986">
        <v>238</v>
      </c>
      <c r="T986">
        <v>4360</v>
      </c>
      <c r="U986">
        <v>1037360</v>
      </c>
      <c r="V986">
        <v>10</v>
      </c>
      <c r="W986">
        <v>267</v>
      </c>
      <c r="X986">
        <v>4182</v>
      </c>
      <c r="Y986">
        <v>1117938</v>
      </c>
      <c r="Z986">
        <v>27</v>
      </c>
      <c r="AA986">
        <v>292</v>
      </c>
      <c r="AB986">
        <v>4327</v>
      </c>
      <c r="AC986">
        <v>1263690</v>
      </c>
      <c r="AD986">
        <v>6</v>
      </c>
      <c r="AE986">
        <v>342</v>
      </c>
      <c r="AF986">
        <v>3782</v>
      </c>
      <c r="AG986">
        <v>1293933</v>
      </c>
      <c r="AH986">
        <v>1</v>
      </c>
      <c r="AI986">
        <v>390</v>
      </c>
      <c r="AJ986">
        <v>4200</v>
      </c>
      <c r="AK986">
        <v>1638000</v>
      </c>
      <c r="AP986">
        <v>8</v>
      </c>
      <c r="AQ986">
        <v>520</v>
      </c>
      <c r="AR986">
        <v>4196</v>
      </c>
      <c r="AS986">
        <v>2181989</v>
      </c>
      <c r="AT986" s="1"/>
      <c r="AU986">
        <v>171</v>
      </c>
    </row>
    <row r="987" spans="1:47" ht="15" x14ac:dyDescent="0.25">
      <c r="A987" s="43">
        <v>43045</v>
      </c>
      <c r="B987" s="133">
        <v>33</v>
      </c>
      <c r="C987">
        <v>117</v>
      </c>
      <c r="D987">
        <v>4708</v>
      </c>
      <c r="E987">
        <v>554050</v>
      </c>
      <c r="F987">
        <v>25</v>
      </c>
      <c r="G987">
        <v>136</v>
      </c>
      <c r="H987">
        <v>4781</v>
      </c>
      <c r="I987">
        <v>647519</v>
      </c>
      <c r="J987">
        <v>58</v>
      </c>
      <c r="K987">
        <v>167</v>
      </c>
      <c r="L987">
        <v>4659</v>
      </c>
      <c r="M987">
        <v>775891</v>
      </c>
      <c r="N987">
        <v>41</v>
      </c>
      <c r="O987">
        <v>199</v>
      </c>
      <c r="P987">
        <v>4630</v>
      </c>
      <c r="Q987">
        <v>921759</v>
      </c>
      <c r="R987">
        <v>6</v>
      </c>
      <c r="S987">
        <v>240</v>
      </c>
      <c r="T987">
        <v>4093</v>
      </c>
      <c r="U987">
        <v>981500</v>
      </c>
      <c r="V987">
        <v>4</v>
      </c>
      <c r="W987">
        <v>260</v>
      </c>
      <c r="X987">
        <v>4040</v>
      </c>
      <c r="Y987">
        <v>1048640</v>
      </c>
      <c r="Z987">
        <v>1</v>
      </c>
      <c r="AA987">
        <v>287</v>
      </c>
      <c r="AB987">
        <v>4350</v>
      </c>
      <c r="AC987">
        <v>1248450</v>
      </c>
      <c r="AD987">
        <v>12</v>
      </c>
      <c r="AE987">
        <v>328</v>
      </c>
      <c r="AF987">
        <v>4223</v>
      </c>
      <c r="AG987">
        <v>1386577</v>
      </c>
      <c r="AH987">
        <v>1</v>
      </c>
      <c r="AI987">
        <v>385</v>
      </c>
      <c r="AJ987">
        <v>4100</v>
      </c>
      <c r="AK987">
        <v>1578500</v>
      </c>
      <c r="AP987">
        <v>1</v>
      </c>
      <c r="AQ987">
        <v>388</v>
      </c>
      <c r="AR987">
        <v>4200</v>
      </c>
      <c r="AS987">
        <v>1629600</v>
      </c>
      <c r="AT987" s="1"/>
      <c r="AU987">
        <v>250</v>
      </c>
    </row>
    <row r="988" spans="1:47" x14ac:dyDescent="0.2">
      <c r="A988" s="43">
        <v>43052</v>
      </c>
      <c r="B988">
        <v>3</v>
      </c>
      <c r="C988">
        <v>117</v>
      </c>
      <c r="D988">
        <v>4275</v>
      </c>
      <c r="E988">
        <v>509983</v>
      </c>
      <c r="F988">
        <v>29</v>
      </c>
      <c r="G988">
        <v>138</v>
      </c>
      <c r="H988">
        <v>4652</v>
      </c>
      <c r="I988">
        <v>638703</v>
      </c>
      <c r="J988">
        <v>101</v>
      </c>
      <c r="K988">
        <v>171</v>
      </c>
      <c r="L988">
        <v>4812</v>
      </c>
      <c r="M988">
        <v>858039</v>
      </c>
      <c r="N988">
        <v>115</v>
      </c>
      <c r="O988">
        <v>200</v>
      </c>
      <c r="P988">
        <v>4647</v>
      </c>
      <c r="Q988">
        <v>947042</v>
      </c>
      <c r="R988">
        <v>46</v>
      </c>
      <c r="S988">
        <v>236</v>
      </c>
      <c r="T988">
        <v>4676</v>
      </c>
      <c r="U988">
        <v>1108630</v>
      </c>
      <c r="V988">
        <v>45</v>
      </c>
      <c r="W988">
        <v>261</v>
      </c>
      <c r="X988">
        <v>4384</v>
      </c>
      <c r="Y988">
        <v>1171469</v>
      </c>
      <c r="Z988">
        <v>11</v>
      </c>
      <c r="AA988">
        <v>290</v>
      </c>
      <c r="AB988">
        <v>3950</v>
      </c>
      <c r="AC988">
        <v>1189873</v>
      </c>
      <c r="AD988">
        <v>1</v>
      </c>
      <c r="AE988">
        <v>339</v>
      </c>
      <c r="AF988">
        <v>4180</v>
      </c>
      <c r="AG988">
        <v>1417020</v>
      </c>
      <c r="AH988">
        <v>2</v>
      </c>
      <c r="AI988">
        <v>382</v>
      </c>
      <c r="AJ988">
        <v>4065</v>
      </c>
      <c r="AK988">
        <v>1550855</v>
      </c>
      <c r="AP988">
        <v>16</v>
      </c>
      <c r="AQ988">
        <v>510</v>
      </c>
      <c r="AR988">
        <v>4383</v>
      </c>
      <c r="AS988">
        <v>2220536</v>
      </c>
      <c r="AT988" s="1"/>
      <c r="AU988">
        <v>1</v>
      </c>
    </row>
    <row r="989" spans="1:47" x14ac:dyDescent="0.2">
      <c r="A989" s="43">
        <v>43059</v>
      </c>
      <c r="B989">
        <v>42</v>
      </c>
      <c r="C989">
        <v>115</v>
      </c>
      <c r="D989">
        <v>4226</v>
      </c>
      <c r="E989">
        <v>480082</v>
      </c>
      <c r="F989">
        <v>56</v>
      </c>
      <c r="G989">
        <v>142</v>
      </c>
      <c r="H989">
        <v>4333</v>
      </c>
      <c r="I989">
        <v>630695</v>
      </c>
      <c r="J989">
        <v>49</v>
      </c>
      <c r="K989">
        <v>164</v>
      </c>
      <c r="L989">
        <v>4611</v>
      </c>
      <c r="M989">
        <v>777027</v>
      </c>
      <c r="N989">
        <v>104</v>
      </c>
      <c r="O989">
        <v>195</v>
      </c>
      <c r="P989">
        <v>4493</v>
      </c>
      <c r="Q989">
        <v>880601</v>
      </c>
      <c r="R989">
        <v>31</v>
      </c>
      <c r="S989">
        <v>237</v>
      </c>
      <c r="T989">
        <v>4369</v>
      </c>
      <c r="U989">
        <v>1041562</v>
      </c>
      <c r="V989">
        <v>16</v>
      </c>
      <c r="W989">
        <v>267</v>
      </c>
      <c r="X989">
        <v>4076</v>
      </c>
      <c r="Y989">
        <v>1143731</v>
      </c>
      <c r="Z989">
        <v>23</v>
      </c>
      <c r="AA989">
        <v>291</v>
      </c>
      <c r="AB989">
        <v>4151</v>
      </c>
      <c r="AC989">
        <v>1230727</v>
      </c>
      <c r="AD989">
        <v>11</v>
      </c>
      <c r="AE989">
        <v>343</v>
      </c>
      <c r="AF989">
        <v>4085</v>
      </c>
      <c r="AG989">
        <v>1485565</v>
      </c>
      <c r="AH989">
        <v>4</v>
      </c>
      <c r="AI989">
        <v>364</v>
      </c>
      <c r="AJ989">
        <v>3754</v>
      </c>
      <c r="AK989">
        <v>1394565</v>
      </c>
      <c r="AP989">
        <v>9</v>
      </c>
      <c r="AQ989">
        <v>551</v>
      </c>
      <c r="AR989">
        <v>3961</v>
      </c>
      <c r="AS989">
        <v>2203081</v>
      </c>
      <c r="AT989" s="1"/>
    </row>
    <row r="990" spans="1:47" x14ac:dyDescent="0.2">
      <c r="A990" s="43">
        <v>43066</v>
      </c>
      <c r="B990">
        <v>20</v>
      </c>
      <c r="C990">
        <v>111</v>
      </c>
      <c r="D990">
        <v>4375</v>
      </c>
      <c r="E990">
        <v>513445</v>
      </c>
      <c r="F990">
        <v>15</v>
      </c>
      <c r="G990">
        <v>143</v>
      </c>
      <c r="H990">
        <v>4472</v>
      </c>
      <c r="I990">
        <f>H990*G990</f>
        <v>639496</v>
      </c>
      <c r="J990">
        <v>36</v>
      </c>
      <c r="K990">
        <v>163</v>
      </c>
      <c r="L990">
        <v>4463</v>
      </c>
      <c r="M990">
        <v>734446</v>
      </c>
      <c r="N990">
        <v>95</v>
      </c>
      <c r="O990">
        <v>197</v>
      </c>
      <c r="P990">
        <v>4527</v>
      </c>
      <c r="Q990">
        <v>912644</v>
      </c>
      <c r="R990">
        <v>36</v>
      </c>
      <c r="S990">
        <v>232</v>
      </c>
      <c r="T990">
        <v>4396</v>
      </c>
      <c r="U990">
        <v>1048417</v>
      </c>
      <c r="V990">
        <v>56</v>
      </c>
      <c r="W990">
        <v>263</v>
      </c>
      <c r="X990">
        <v>4208</v>
      </c>
      <c r="Y990">
        <v>1189424</v>
      </c>
      <c r="Z990">
        <v>5</v>
      </c>
      <c r="AA990">
        <v>303</v>
      </c>
      <c r="AB990">
        <v>4310</v>
      </c>
      <c r="AC990">
        <v>1311404</v>
      </c>
      <c r="AD990">
        <v>2</v>
      </c>
      <c r="AE990">
        <v>332</v>
      </c>
      <c r="AF990">
        <v>3885</v>
      </c>
      <c r="AG990">
        <v>1289750</v>
      </c>
      <c r="AL990" s="1"/>
      <c r="AM990" s="1"/>
      <c r="AN990" s="1"/>
      <c r="AO990" s="1"/>
      <c r="AP990">
        <v>12</v>
      </c>
      <c r="AQ990">
        <v>631</v>
      </c>
      <c r="AR990">
        <v>4315</v>
      </c>
      <c r="AS990">
        <v>2721925</v>
      </c>
      <c r="AT990" s="1"/>
    </row>
    <row r="991" spans="1:47" x14ac:dyDescent="0.2">
      <c r="A991" s="43"/>
      <c r="AL991" s="1"/>
      <c r="AM991" s="1"/>
      <c r="AN991" s="1"/>
      <c r="AO991" s="1"/>
      <c r="AT991" s="1"/>
    </row>
    <row r="992" spans="1:47" x14ac:dyDescent="0.2">
      <c r="A992" s="38">
        <v>43074</v>
      </c>
      <c r="B992" s="4">
        <v>10</v>
      </c>
      <c r="C992" s="4">
        <v>101</v>
      </c>
      <c r="D992" s="4">
        <v>4150</v>
      </c>
      <c r="E992" s="4">
        <v>422588</v>
      </c>
      <c r="F992" s="4">
        <v>20</v>
      </c>
      <c r="G992" s="4">
        <v>138</v>
      </c>
      <c r="H992" s="4">
        <v>4657</v>
      </c>
      <c r="I992" s="4">
        <v>642179</v>
      </c>
      <c r="J992" s="4">
        <v>14</v>
      </c>
      <c r="K992" s="4">
        <v>162</v>
      </c>
      <c r="L992" s="4">
        <v>4767</v>
      </c>
      <c r="M992" s="4">
        <v>771083</v>
      </c>
      <c r="N992" s="4">
        <v>23</v>
      </c>
      <c r="O992" s="4">
        <v>199</v>
      </c>
      <c r="P992" s="4">
        <v>4651</v>
      </c>
      <c r="Q992" s="4">
        <v>925220</v>
      </c>
      <c r="R992" s="4">
        <v>15</v>
      </c>
      <c r="S992" s="4">
        <v>230</v>
      </c>
      <c r="T992" s="4">
        <v>4540</v>
      </c>
      <c r="U992" s="4">
        <v>1045232</v>
      </c>
      <c r="V992" s="4">
        <v>27</v>
      </c>
      <c r="W992" s="4">
        <v>266</v>
      </c>
      <c r="X992" s="4">
        <v>4333</v>
      </c>
      <c r="Y992" s="4">
        <v>1152933</v>
      </c>
      <c r="Z992" s="4">
        <v>9</v>
      </c>
      <c r="AA992" s="4">
        <v>281</v>
      </c>
      <c r="AB992" s="4">
        <v>4200</v>
      </c>
      <c r="AC992" s="4">
        <v>1180200</v>
      </c>
      <c r="AD992" s="4">
        <v>10</v>
      </c>
      <c r="AE992" s="4">
        <v>343</v>
      </c>
      <c r="AF992" s="4">
        <v>4205</v>
      </c>
      <c r="AG992" s="4">
        <v>1443445</v>
      </c>
      <c r="AH992" s="4">
        <v>1</v>
      </c>
      <c r="AI992" s="4">
        <v>378</v>
      </c>
      <c r="AJ992" s="4">
        <v>4200</v>
      </c>
      <c r="AK992" s="4">
        <v>1587600</v>
      </c>
      <c r="AL992" s="1"/>
      <c r="AM992" s="1"/>
      <c r="AN992" s="1"/>
      <c r="AO992" s="1"/>
      <c r="AP992" s="4">
        <v>11</v>
      </c>
      <c r="AQ992" s="4">
        <v>562</v>
      </c>
      <c r="AR992" s="4">
        <v>4141</v>
      </c>
      <c r="AS992" s="4">
        <v>2321815</v>
      </c>
      <c r="AT992" s="1"/>
      <c r="AU992" s="4">
        <v>231</v>
      </c>
    </row>
    <row r="993" spans="1:47" x14ac:dyDescent="0.2">
      <c r="A993" s="38">
        <v>43081</v>
      </c>
      <c r="B993" s="4">
        <v>27</v>
      </c>
      <c r="C993" s="4">
        <v>111</v>
      </c>
      <c r="D993" s="4">
        <v>4733</v>
      </c>
      <c r="E993" s="4">
        <v>527750</v>
      </c>
      <c r="F993" s="4">
        <v>53</v>
      </c>
      <c r="G993" s="4">
        <v>141</v>
      </c>
      <c r="H993" s="4">
        <v>4765</v>
      </c>
      <c r="I993" s="4">
        <v>669790</v>
      </c>
      <c r="J993" s="4">
        <v>32</v>
      </c>
      <c r="K993" s="4">
        <v>162</v>
      </c>
      <c r="L993" s="4">
        <v>4800</v>
      </c>
      <c r="M993" s="4">
        <v>780450</v>
      </c>
      <c r="N993" s="4">
        <v>22</v>
      </c>
      <c r="O993" s="4">
        <v>197</v>
      </c>
      <c r="P993" s="4">
        <v>4696</v>
      </c>
      <c r="Q993" s="4">
        <v>924680</v>
      </c>
      <c r="R993" s="4">
        <v>21</v>
      </c>
      <c r="S993" s="4">
        <v>238</v>
      </c>
      <c r="T993" s="4">
        <v>4466</v>
      </c>
      <c r="U993" s="4">
        <v>1060770</v>
      </c>
      <c r="V993" s="4">
        <v>9</v>
      </c>
      <c r="W993" s="4">
        <v>263</v>
      </c>
      <c r="X993" s="4">
        <v>4153</v>
      </c>
      <c r="Y993" s="4">
        <v>1094053</v>
      </c>
      <c r="Z993" s="4">
        <v>5</v>
      </c>
      <c r="AA993" s="4">
        <v>297</v>
      </c>
      <c r="AB993" s="4">
        <v>4287</v>
      </c>
      <c r="AC993" s="4">
        <v>1271853</v>
      </c>
      <c r="AD993" s="4">
        <v>1</v>
      </c>
      <c r="AE993" s="4">
        <v>333</v>
      </c>
      <c r="AF993" s="4">
        <v>4200</v>
      </c>
      <c r="AG993" s="4">
        <v>1398600</v>
      </c>
      <c r="AH993" s="4">
        <v>4</v>
      </c>
      <c r="AI993" s="4">
        <v>384</v>
      </c>
      <c r="AJ993" s="4">
        <v>4235</v>
      </c>
      <c r="AK993" s="4">
        <v>1629240</v>
      </c>
      <c r="AL993" s="4"/>
      <c r="AM993" s="1"/>
      <c r="AN993" s="1"/>
      <c r="AO993" s="1"/>
      <c r="AP993" s="4">
        <v>10</v>
      </c>
      <c r="AQ993" s="4">
        <v>545</v>
      </c>
      <c r="AR993" s="4">
        <v>4210</v>
      </c>
      <c r="AS993" s="4">
        <v>2286228</v>
      </c>
      <c r="AT993" s="4">
        <v>2</v>
      </c>
      <c r="AU993" s="4">
        <v>258</v>
      </c>
    </row>
    <row r="994" spans="1:47" x14ac:dyDescent="0.2">
      <c r="A994" s="38">
        <v>43088</v>
      </c>
      <c r="B994" s="4">
        <v>8</v>
      </c>
      <c r="C994" s="4">
        <v>119</v>
      </c>
      <c r="D994" s="4">
        <v>4560</v>
      </c>
      <c r="E994" s="4">
        <v>543420</v>
      </c>
      <c r="F994" s="4">
        <v>29</v>
      </c>
      <c r="G994" s="4">
        <v>141</v>
      </c>
      <c r="H994" s="4">
        <v>4733</v>
      </c>
      <c r="I994" s="4">
        <v>665550</v>
      </c>
      <c r="J994" s="4">
        <v>20</v>
      </c>
      <c r="K994" s="4">
        <v>171</v>
      </c>
      <c r="L994" s="4">
        <v>4780</v>
      </c>
      <c r="M994" s="4">
        <v>826350</v>
      </c>
      <c r="N994" s="4">
        <v>42</v>
      </c>
      <c r="O994" s="4">
        <v>203</v>
      </c>
      <c r="P994" s="4">
        <v>4526</v>
      </c>
      <c r="Q994" s="4">
        <v>918021</v>
      </c>
      <c r="R994" s="4">
        <v>22</v>
      </c>
      <c r="S994" s="4">
        <v>238</v>
      </c>
      <c r="T994" s="4">
        <v>4367</v>
      </c>
      <c r="U994" s="4">
        <v>1040700</v>
      </c>
      <c r="V994" s="4">
        <v>24</v>
      </c>
      <c r="W994" s="4">
        <v>257</v>
      </c>
      <c r="X994" s="4">
        <v>4530</v>
      </c>
      <c r="Y994" s="4">
        <v>1164210</v>
      </c>
      <c r="Z994" s="4">
        <v>1</v>
      </c>
      <c r="AA994" s="4">
        <v>303</v>
      </c>
      <c r="AB994" s="4">
        <v>4280</v>
      </c>
      <c r="AC994" s="4">
        <v>1296840</v>
      </c>
      <c r="AD994" s="1"/>
      <c r="AE994" s="1"/>
      <c r="AF994" s="1"/>
      <c r="AG994" s="1"/>
      <c r="AH994" s="1">
        <v>2</v>
      </c>
      <c r="AI994" s="1">
        <v>394</v>
      </c>
      <c r="AJ994" s="1">
        <v>4075</v>
      </c>
      <c r="AK994" s="4">
        <v>1603850</v>
      </c>
      <c r="AL994" s="4">
        <v>3</v>
      </c>
      <c r="AM994" s="4">
        <v>442</v>
      </c>
      <c r="AN994" s="4">
        <v>4090</v>
      </c>
      <c r="AO994" s="4">
        <v>1804877</v>
      </c>
      <c r="AP994" s="4">
        <v>7</v>
      </c>
      <c r="AQ994" s="4">
        <v>520</v>
      </c>
      <c r="AR994" s="4">
        <v>4094</v>
      </c>
      <c r="AS994" s="4">
        <v>2128831</v>
      </c>
      <c r="AT994" s="1"/>
      <c r="AU994" s="4">
        <v>156</v>
      </c>
    </row>
    <row r="995" spans="1:47" x14ac:dyDescent="0.2">
      <c r="A995" s="38">
        <v>43073</v>
      </c>
      <c r="B995" s="4">
        <v>45</v>
      </c>
      <c r="C995" s="4">
        <v>117</v>
      </c>
      <c r="D995" s="4">
        <v>3765</v>
      </c>
      <c r="E995" s="4">
        <v>442060</v>
      </c>
      <c r="F995" s="4">
        <v>56</v>
      </c>
      <c r="G995" s="4">
        <v>142</v>
      </c>
      <c r="H995" s="4">
        <v>4335</v>
      </c>
      <c r="I995" s="4">
        <v>641053</v>
      </c>
      <c r="J995" s="4">
        <v>70</v>
      </c>
      <c r="K995" s="4">
        <v>165</v>
      </c>
      <c r="L995" s="4">
        <v>4356</v>
      </c>
      <c r="M995" s="4">
        <v>738570</v>
      </c>
      <c r="N995" s="4">
        <v>49</v>
      </c>
      <c r="O995" s="4">
        <v>198</v>
      </c>
      <c r="P995" s="4">
        <v>4219</v>
      </c>
      <c r="Q995" s="4">
        <v>861769</v>
      </c>
      <c r="R995" s="4">
        <v>23</v>
      </c>
      <c r="S995" s="4">
        <v>236</v>
      </c>
      <c r="T995" s="4">
        <v>4310</v>
      </c>
      <c r="U995" s="4">
        <v>1029891</v>
      </c>
      <c r="V995" s="4">
        <v>11</v>
      </c>
      <c r="W995" s="4">
        <v>264</v>
      </c>
      <c r="X995" s="4">
        <v>4332</v>
      </c>
      <c r="Y995" s="4">
        <v>1131665</v>
      </c>
      <c r="Z995" s="4">
        <v>37</v>
      </c>
      <c r="AA995" s="4">
        <v>300</v>
      </c>
      <c r="AB995" s="4">
        <v>4043</v>
      </c>
      <c r="AC995" s="4">
        <v>1266850</v>
      </c>
      <c r="AD995" s="4">
        <v>6</v>
      </c>
      <c r="AE995" s="4">
        <v>343</v>
      </c>
      <c r="AF995" s="4">
        <v>3877</v>
      </c>
      <c r="AG995" s="4">
        <v>1342660</v>
      </c>
      <c r="AH995" s="4">
        <v>2</v>
      </c>
      <c r="AI995" s="4">
        <v>388</v>
      </c>
      <c r="AJ995" s="4">
        <v>3735</v>
      </c>
      <c r="AK995" s="4">
        <v>1449980</v>
      </c>
      <c r="AL995" s="1"/>
      <c r="AM995" s="1"/>
      <c r="AN995" s="1"/>
      <c r="AO995" s="1"/>
      <c r="AP995" s="4">
        <v>12</v>
      </c>
      <c r="AQ995" s="4">
        <v>536</v>
      </c>
      <c r="AR995" s="4">
        <v>4110</v>
      </c>
      <c r="AS995" s="4">
        <v>2211331</v>
      </c>
      <c r="AT995" s="1"/>
      <c r="AU995" s="4">
        <v>4</v>
      </c>
    </row>
    <row r="996" spans="1:47" x14ac:dyDescent="0.2">
      <c r="A996" s="36">
        <v>43080</v>
      </c>
      <c r="B996" s="4">
        <v>61</v>
      </c>
      <c r="C996" s="4">
        <v>117</v>
      </c>
      <c r="D996" s="4">
        <v>4152</v>
      </c>
      <c r="E996" s="4">
        <v>483215</v>
      </c>
      <c r="F996" s="4">
        <v>82</v>
      </c>
      <c r="G996" s="4">
        <v>141</v>
      </c>
      <c r="H996" s="4">
        <v>4439</v>
      </c>
      <c r="I996" s="4">
        <v>672663</v>
      </c>
      <c r="J996" s="4">
        <v>84</v>
      </c>
      <c r="K996" s="4">
        <v>164</v>
      </c>
      <c r="L996" s="4">
        <v>4692</v>
      </c>
      <c r="M996" s="4">
        <v>832196</v>
      </c>
      <c r="N996" s="4">
        <v>37</v>
      </c>
      <c r="O996" s="4">
        <v>210</v>
      </c>
      <c r="P996" s="4">
        <v>4583</v>
      </c>
      <c r="Q996" s="4">
        <v>933952</v>
      </c>
      <c r="R996" s="4">
        <v>77</v>
      </c>
      <c r="S996" s="4">
        <v>232</v>
      </c>
      <c r="T996" s="4">
        <v>4480</v>
      </c>
      <c r="U996" s="4">
        <v>1089948</v>
      </c>
      <c r="V996" s="4">
        <v>7</v>
      </c>
      <c r="W996" s="4">
        <v>262</v>
      </c>
      <c r="X996" s="4">
        <v>4113</v>
      </c>
      <c r="Y996" s="4">
        <v>1076377</v>
      </c>
      <c r="Z996" s="4">
        <v>4</v>
      </c>
      <c r="AA996" s="4">
        <v>300</v>
      </c>
      <c r="AB996" s="4">
        <v>3890</v>
      </c>
      <c r="AC996" s="4">
        <v>1181900</v>
      </c>
      <c r="AD996" s="4">
        <v>7</v>
      </c>
      <c r="AE996" s="4">
        <v>332</v>
      </c>
      <c r="AF996" s="4">
        <v>4165</v>
      </c>
      <c r="AG996" s="4">
        <v>1359571</v>
      </c>
      <c r="AH996" s="4">
        <v>2</v>
      </c>
      <c r="AI996" s="4">
        <v>386</v>
      </c>
      <c r="AJ996" s="4">
        <v>3995</v>
      </c>
      <c r="AK996" s="4">
        <v>1539950</v>
      </c>
      <c r="AL996" s="1"/>
      <c r="AM996" s="1"/>
      <c r="AN996" s="1"/>
      <c r="AO996" s="1"/>
      <c r="AP996" s="4">
        <v>6</v>
      </c>
      <c r="AQ996" s="4">
        <v>572</v>
      </c>
      <c r="AR996" s="4">
        <v>4132</v>
      </c>
      <c r="AS996" s="4">
        <v>2363870</v>
      </c>
      <c r="AT996" s="1"/>
      <c r="AU996" s="4">
        <v>1</v>
      </c>
    </row>
    <row r="997" spans="1:47" x14ac:dyDescent="0.2">
      <c r="A997" s="36">
        <v>43087</v>
      </c>
      <c r="B997" s="4">
        <v>40</v>
      </c>
      <c r="C997" s="4">
        <v>114</v>
      </c>
      <c r="D997" s="4">
        <v>3789</v>
      </c>
      <c r="E997" s="4">
        <v>450387</v>
      </c>
      <c r="F997" s="4">
        <v>36</v>
      </c>
      <c r="G997" s="4">
        <v>135</v>
      </c>
      <c r="H997" s="4">
        <v>4006</v>
      </c>
      <c r="I997" s="4">
        <v>582614</v>
      </c>
      <c r="J997" s="4">
        <v>41</v>
      </c>
      <c r="K997" s="4">
        <v>166</v>
      </c>
      <c r="L997" s="4">
        <v>4083</v>
      </c>
      <c r="M997" s="4">
        <v>715987</v>
      </c>
      <c r="N997" s="4">
        <v>42</v>
      </c>
      <c r="O997" s="4">
        <v>200</v>
      </c>
      <c r="P997" s="4">
        <v>4275</v>
      </c>
      <c r="Q997" s="4">
        <v>865073</v>
      </c>
      <c r="R997" s="4">
        <v>12</v>
      </c>
      <c r="S997" s="4">
        <v>227</v>
      </c>
      <c r="T997" s="4">
        <v>4060</v>
      </c>
      <c r="U997" s="4">
        <v>936072</v>
      </c>
      <c r="V997" s="4">
        <v>34</v>
      </c>
      <c r="W997" s="4">
        <v>255</v>
      </c>
      <c r="X997" s="4">
        <v>4155</v>
      </c>
      <c r="Y997" s="4">
        <v>1111137</v>
      </c>
      <c r="Z997" s="4">
        <v>18</v>
      </c>
      <c r="AA997" s="4">
        <v>288</v>
      </c>
      <c r="AB997" s="4">
        <v>3928</v>
      </c>
      <c r="AC997" s="4">
        <v>1110993</v>
      </c>
      <c r="AD997" s="4">
        <v>53</v>
      </c>
      <c r="AE997" s="4">
        <v>326</v>
      </c>
      <c r="AF997" s="4">
        <v>4067</v>
      </c>
      <c r="AG997" s="4">
        <v>1373330</v>
      </c>
      <c r="AH997" s="4">
        <v>5</v>
      </c>
      <c r="AI997" s="4">
        <v>388</v>
      </c>
      <c r="AJ997" s="4">
        <v>3620</v>
      </c>
      <c r="AK997" s="4">
        <v>1379120</v>
      </c>
      <c r="AL997" s="1"/>
      <c r="AM997" s="1"/>
      <c r="AN997" s="1"/>
      <c r="AO997" s="1"/>
      <c r="AP997" s="4">
        <v>29</v>
      </c>
      <c r="AQ997" s="4">
        <v>529</v>
      </c>
      <c r="AR997" s="4">
        <v>4207</v>
      </c>
      <c r="AS997" s="4">
        <v>2230403</v>
      </c>
      <c r="AT997" s="1"/>
      <c r="AU997" s="4">
        <v>2</v>
      </c>
    </row>
    <row r="999" spans="1:47" x14ac:dyDescent="0.2">
      <c r="A999" s="43">
        <v>43109</v>
      </c>
      <c r="B999">
        <v>14</v>
      </c>
      <c r="C999">
        <v>109</v>
      </c>
      <c r="D999">
        <v>4650</v>
      </c>
      <c r="E999">
        <v>507200</v>
      </c>
      <c r="F999">
        <v>12</v>
      </c>
      <c r="G999">
        <v>139</v>
      </c>
      <c r="H999">
        <v>5000</v>
      </c>
      <c r="I999">
        <v>696233</v>
      </c>
      <c r="J999">
        <v>15</v>
      </c>
      <c r="K999">
        <v>161</v>
      </c>
      <c r="L999">
        <v>4600</v>
      </c>
      <c r="M999">
        <v>740250</v>
      </c>
      <c r="N999">
        <v>4</v>
      </c>
      <c r="O999">
        <v>194</v>
      </c>
      <c r="P999">
        <v>4500</v>
      </c>
      <c r="Q999">
        <v>867375</v>
      </c>
      <c r="R999">
        <v>6</v>
      </c>
      <c r="S999">
        <v>231</v>
      </c>
      <c r="T999">
        <v>4250</v>
      </c>
      <c r="U999">
        <v>981900</v>
      </c>
      <c r="V999">
        <v>1</v>
      </c>
      <c r="W999">
        <v>251</v>
      </c>
      <c r="X999">
        <v>4000</v>
      </c>
      <c r="Y999">
        <v>1004000</v>
      </c>
      <c r="AD999">
        <v>1</v>
      </c>
      <c r="AE999">
        <v>326</v>
      </c>
      <c r="AF999">
        <v>4050</v>
      </c>
      <c r="AG999">
        <v>1320300</v>
      </c>
      <c r="AP999">
        <v>12</v>
      </c>
      <c r="AQ999">
        <v>596</v>
      </c>
      <c r="AR999">
        <v>4088</v>
      </c>
      <c r="AS999">
        <v>2445562</v>
      </c>
      <c r="AU999">
        <v>74</v>
      </c>
    </row>
    <row r="1000" spans="1:47" x14ac:dyDescent="0.2">
      <c r="A1000" s="43">
        <v>43116</v>
      </c>
      <c r="B1000">
        <v>2</v>
      </c>
      <c r="C1000">
        <v>124</v>
      </c>
      <c r="D1000">
        <v>5000</v>
      </c>
      <c r="E1000">
        <v>620000</v>
      </c>
      <c r="F1000">
        <v>19</v>
      </c>
      <c r="G1000">
        <v>141</v>
      </c>
      <c r="H1000">
        <v>4817</v>
      </c>
      <c r="I1000">
        <v>676667</v>
      </c>
      <c r="J1000">
        <v>14</v>
      </c>
      <c r="K1000">
        <v>157</v>
      </c>
      <c r="L1000">
        <v>4833</v>
      </c>
      <c r="M1000">
        <v>758033</v>
      </c>
      <c r="N1000">
        <v>15</v>
      </c>
      <c r="O1000">
        <v>237</v>
      </c>
      <c r="P1000">
        <v>4410</v>
      </c>
      <c r="Q1000">
        <v>1045823</v>
      </c>
      <c r="R1000">
        <v>17</v>
      </c>
      <c r="S1000">
        <v>264</v>
      </c>
      <c r="T1000">
        <v>4393</v>
      </c>
      <c r="U1000">
        <v>1160040</v>
      </c>
      <c r="V1000">
        <v>28</v>
      </c>
      <c r="W1000">
        <v>291</v>
      </c>
      <c r="X1000">
        <v>4422</v>
      </c>
      <c r="Y1000">
        <v>1287240</v>
      </c>
      <c r="Z1000">
        <v>2</v>
      </c>
      <c r="AA1000">
        <v>348</v>
      </c>
      <c r="AB1000">
        <v>4225</v>
      </c>
      <c r="AC1000">
        <v>1470300</v>
      </c>
      <c r="AP1000">
        <v>6</v>
      </c>
      <c r="AQ1000">
        <v>600</v>
      </c>
      <c r="AR1000">
        <v>4247</v>
      </c>
      <c r="AS1000">
        <v>2540983</v>
      </c>
      <c r="AT1000" s="1">
        <v>7</v>
      </c>
      <c r="AU1000">
        <v>154</v>
      </c>
    </row>
    <row r="1001" spans="1:47" x14ac:dyDescent="0.2">
      <c r="A1001" s="43">
        <v>43123</v>
      </c>
      <c r="B1001">
        <v>16</v>
      </c>
      <c r="C1001">
        <v>120</v>
      </c>
      <c r="D1001">
        <v>4786</v>
      </c>
      <c r="E1001">
        <v>577028</v>
      </c>
      <c r="F1001">
        <v>14</v>
      </c>
      <c r="G1001">
        <v>141</v>
      </c>
      <c r="H1001">
        <v>4880</v>
      </c>
      <c r="I1001">
        <v>687270</v>
      </c>
      <c r="J1001">
        <v>18</v>
      </c>
      <c r="K1001">
        <v>163</v>
      </c>
      <c r="L1001">
        <v>5219</v>
      </c>
      <c r="M1001">
        <v>850838</v>
      </c>
      <c r="N1001">
        <v>26</v>
      </c>
      <c r="O1001">
        <v>193</v>
      </c>
      <c r="P1001">
        <v>4960</v>
      </c>
      <c r="Q1001">
        <v>954990</v>
      </c>
      <c r="R1001">
        <v>13</v>
      </c>
      <c r="S1001">
        <v>234</v>
      </c>
      <c r="T1001">
        <v>4490</v>
      </c>
      <c r="U1001">
        <v>1049578</v>
      </c>
      <c r="V1001">
        <v>3</v>
      </c>
      <c r="W1001">
        <v>271</v>
      </c>
      <c r="X1001">
        <v>4377</v>
      </c>
      <c r="Y1001">
        <v>1184707</v>
      </c>
      <c r="Z1001">
        <v>2</v>
      </c>
      <c r="AA1001">
        <v>304</v>
      </c>
      <c r="AB1001">
        <v>4320</v>
      </c>
      <c r="AC1001">
        <v>1312240</v>
      </c>
      <c r="AD1001">
        <v>64</v>
      </c>
      <c r="AE1001">
        <v>331</v>
      </c>
      <c r="AF1001">
        <v>4358</v>
      </c>
      <c r="AG1001">
        <v>1443090</v>
      </c>
      <c r="AH1001">
        <v>1</v>
      </c>
      <c r="AI1001">
        <v>382</v>
      </c>
      <c r="AJ1001">
        <v>4460</v>
      </c>
      <c r="AK1001">
        <v>1703720</v>
      </c>
      <c r="AP1001">
        <v>13</v>
      </c>
      <c r="AQ1001">
        <v>566</v>
      </c>
      <c r="AR1001">
        <v>4217</v>
      </c>
      <c r="AS1001">
        <v>2378918</v>
      </c>
      <c r="AT1001" s="1">
        <v>1</v>
      </c>
      <c r="AU1001">
        <v>99</v>
      </c>
    </row>
    <row r="1002" spans="1:47" x14ac:dyDescent="0.2">
      <c r="A1002" s="43">
        <v>43130</v>
      </c>
      <c r="B1002">
        <v>6</v>
      </c>
      <c r="C1002">
        <v>98</v>
      </c>
      <c r="D1002">
        <v>4333</v>
      </c>
      <c r="E1002">
        <v>428233</v>
      </c>
      <c r="F1002">
        <v>6</v>
      </c>
      <c r="G1002">
        <v>135</v>
      </c>
      <c r="H1002">
        <v>5150</v>
      </c>
      <c r="I1002">
        <v>693600</v>
      </c>
      <c r="J1002">
        <v>11</v>
      </c>
      <c r="K1002">
        <v>166</v>
      </c>
      <c r="L1002">
        <v>5000</v>
      </c>
      <c r="M1002">
        <v>829992</v>
      </c>
      <c r="N1002">
        <v>71</v>
      </c>
      <c r="O1002">
        <v>197</v>
      </c>
      <c r="P1002">
        <v>4862</v>
      </c>
      <c r="Q1002">
        <v>955031</v>
      </c>
      <c r="R1002">
        <v>12</v>
      </c>
      <c r="S1002">
        <v>240</v>
      </c>
      <c r="T1002">
        <v>4550</v>
      </c>
      <c r="U1002">
        <v>1089967</v>
      </c>
      <c r="V1002">
        <v>2</v>
      </c>
      <c r="W1002">
        <v>268</v>
      </c>
      <c r="X1002">
        <v>4100</v>
      </c>
      <c r="Y1002">
        <v>1094475</v>
      </c>
      <c r="Z1002">
        <v>8</v>
      </c>
      <c r="AA1002">
        <v>298</v>
      </c>
      <c r="AB1002">
        <v>4378</v>
      </c>
      <c r="AC1002">
        <v>1304295</v>
      </c>
      <c r="AL1002">
        <v>2</v>
      </c>
      <c r="AM1002">
        <v>448</v>
      </c>
      <c r="AN1002">
        <v>4220</v>
      </c>
      <c r="AO1002">
        <v>1890320</v>
      </c>
      <c r="AP1002">
        <v>10</v>
      </c>
      <c r="AQ1002">
        <v>572</v>
      </c>
      <c r="AR1002">
        <v>4303</v>
      </c>
      <c r="AS1002">
        <v>2455207</v>
      </c>
      <c r="AT1002" s="1"/>
      <c r="AU1002">
        <v>235</v>
      </c>
    </row>
    <row r="1003" spans="1:47" x14ac:dyDescent="0.2">
      <c r="A1003" s="43">
        <v>43108</v>
      </c>
      <c r="B1003">
        <v>79</v>
      </c>
      <c r="C1003">
        <v>113</v>
      </c>
      <c r="D1003">
        <v>3739</v>
      </c>
      <c r="E1003">
        <v>449444</v>
      </c>
      <c r="F1003">
        <v>41</v>
      </c>
      <c r="G1003">
        <v>138</v>
      </c>
      <c r="H1003">
        <v>4338</v>
      </c>
      <c r="I1003">
        <v>581758</v>
      </c>
      <c r="J1003">
        <v>131</v>
      </c>
      <c r="K1003">
        <v>161</v>
      </c>
      <c r="L1003">
        <v>4317</v>
      </c>
      <c r="M1003">
        <v>700656</v>
      </c>
      <c r="N1003">
        <v>58</v>
      </c>
      <c r="O1003">
        <v>201</v>
      </c>
      <c r="P1003">
        <v>4444</v>
      </c>
      <c r="Q1003">
        <v>918011</v>
      </c>
      <c r="R1003">
        <v>94</v>
      </c>
      <c r="S1003">
        <v>235</v>
      </c>
      <c r="T1003">
        <v>4154</v>
      </c>
      <c r="U1003">
        <v>1036170</v>
      </c>
      <c r="V1003">
        <v>17</v>
      </c>
      <c r="W1003">
        <v>261</v>
      </c>
      <c r="X1003">
        <v>4276</v>
      </c>
      <c r="Y1003">
        <v>1110156</v>
      </c>
      <c r="Z1003">
        <v>5</v>
      </c>
      <c r="AA1003">
        <v>294</v>
      </c>
      <c r="AB1003">
        <v>3878</v>
      </c>
      <c r="AC1003">
        <v>1138356</v>
      </c>
      <c r="AD1003">
        <v>4</v>
      </c>
      <c r="AE1003">
        <v>336</v>
      </c>
      <c r="AF1003">
        <v>4008</v>
      </c>
      <c r="AG1003">
        <v>1345225</v>
      </c>
      <c r="AH1003">
        <v>4</v>
      </c>
      <c r="AI1003">
        <v>368</v>
      </c>
      <c r="AJ1003">
        <v>3828</v>
      </c>
      <c r="AK1003">
        <v>1427548</v>
      </c>
      <c r="AP1003">
        <v>15</v>
      </c>
      <c r="AQ1003">
        <v>520</v>
      </c>
      <c r="AR1003">
        <v>4194</v>
      </c>
      <c r="AS1003">
        <v>2179035</v>
      </c>
    </row>
    <row r="1004" spans="1:47" x14ac:dyDescent="0.2">
      <c r="A1004" s="43">
        <v>43115</v>
      </c>
      <c r="B1004">
        <v>45</v>
      </c>
      <c r="C1004">
        <v>116</v>
      </c>
      <c r="D1004">
        <v>4326</v>
      </c>
      <c r="E1004">
        <v>514810</v>
      </c>
      <c r="F1004">
        <v>60</v>
      </c>
      <c r="G1004">
        <v>145</v>
      </c>
      <c r="H1004">
        <v>4662</v>
      </c>
      <c r="I1004">
        <v>677132</v>
      </c>
      <c r="J1004">
        <v>37</v>
      </c>
      <c r="K1004">
        <v>167</v>
      </c>
      <c r="L1004">
        <v>4383</v>
      </c>
      <c r="M1004">
        <v>745005</v>
      </c>
      <c r="N1004">
        <v>102</v>
      </c>
      <c r="O1004">
        <v>206</v>
      </c>
      <c r="P1004">
        <v>4388</v>
      </c>
      <c r="Q1004">
        <v>987846</v>
      </c>
      <c r="R1004">
        <v>11</v>
      </c>
      <c r="S1004">
        <v>224</v>
      </c>
      <c r="T1004">
        <v>4520</v>
      </c>
      <c r="U1004">
        <v>998353</v>
      </c>
      <c r="V1004">
        <v>32</v>
      </c>
      <c r="W1004">
        <v>262</v>
      </c>
      <c r="X1004">
        <v>4277</v>
      </c>
      <c r="Y1004">
        <v>1179123</v>
      </c>
      <c r="Z1004">
        <v>2</v>
      </c>
      <c r="AA1004">
        <v>284</v>
      </c>
      <c r="AB1004">
        <v>4050</v>
      </c>
      <c r="AC1004">
        <v>1150200</v>
      </c>
      <c r="AH1004">
        <v>2</v>
      </c>
      <c r="AI1004">
        <v>362</v>
      </c>
      <c r="AJ1004">
        <v>3820</v>
      </c>
      <c r="AK1004">
        <v>1384760</v>
      </c>
      <c r="AP1004">
        <v>12</v>
      </c>
      <c r="AQ1004">
        <v>509</v>
      </c>
      <c r="AR1004">
        <v>4303</v>
      </c>
      <c r="AS1004">
        <v>2191923</v>
      </c>
    </row>
    <row r="1005" spans="1:47" x14ac:dyDescent="0.2">
      <c r="A1005" s="43">
        <v>43122</v>
      </c>
      <c r="B1005">
        <v>48</v>
      </c>
      <c r="C1005">
        <v>118</v>
      </c>
      <c r="D1005">
        <v>4622</v>
      </c>
      <c r="E1005">
        <v>542621</v>
      </c>
      <c r="F1005">
        <v>21</v>
      </c>
      <c r="G1005">
        <v>140</v>
      </c>
      <c r="H1005">
        <v>4575</v>
      </c>
      <c r="I1005">
        <v>629976</v>
      </c>
      <c r="J1005">
        <v>52</v>
      </c>
      <c r="K1005">
        <v>161</v>
      </c>
      <c r="L1005">
        <v>4722</v>
      </c>
      <c r="M1005">
        <v>751846</v>
      </c>
      <c r="N1005">
        <v>85</v>
      </c>
      <c r="O1005">
        <v>202</v>
      </c>
      <c r="P1005">
        <v>4609</v>
      </c>
      <c r="Q1005">
        <v>953357</v>
      </c>
      <c r="R1005">
        <v>35</v>
      </c>
      <c r="S1005">
        <v>231</v>
      </c>
      <c r="T1005">
        <v>4530</v>
      </c>
      <c r="U1005">
        <v>1040376</v>
      </c>
      <c r="V1005">
        <v>2</v>
      </c>
      <c r="W1005">
        <v>266</v>
      </c>
      <c r="X1005">
        <v>4350</v>
      </c>
      <c r="Y1005">
        <v>1159500</v>
      </c>
      <c r="Z1005">
        <v>31</v>
      </c>
      <c r="AA1005">
        <v>292</v>
      </c>
      <c r="AB1005">
        <v>4570</v>
      </c>
      <c r="AC1005">
        <v>1338791</v>
      </c>
      <c r="AD1005">
        <v>3</v>
      </c>
      <c r="AE1005">
        <v>353</v>
      </c>
      <c r="AF1005">
        <v>3950</v>
      </c>
      <c r="AG1005">
        <v>1393650</v>
      </c>
      <c r="AH1005">
        <v>2</v>
      </c>
      <c r="AI1005">
        <v>398</v>
      </c>
      <c r="AJ1005">
        <v>3850</v>
      </c>
      <c r="AK1005">
        <v>1530340</v>
      </c>
      <c r="AP1005">
        <v>18</v>
      </c>
      <c r="AQ1005">
        <v>544</v>
      </c>
      <c r="AR1005">
        <v>4268</v>
      </c>
      <c r="AS1005">
        <v>2323608</v>
      </c>
    </row>
    <row r="1006" spans="1:47" x14ac:dyDescent="0.2">
      <c r="A1006" s="43">
        <v>43129</v>
      </c>
      <c r="B1006">
        <v>11</v>
      </c>
      <c r="C1006">
        <v>106</v>
      </c>
      <c r="D1006">
        <v>4137</v>
      </c>
      <c r="E1006">
        <v>427037</v>
      </c>
      <c r="F1006">
        <v>11</v>
      </c>
      <c r="G1006">
        <v>139</v>
      </c>
      <c r="H1006">
        <v>4540</v>
      </c>
      <c r="I1006">
        <v>631418</v>
      </c>
      <c r="J1006">
        <v>135</v>
      </c>
      <c r="K1006">
        <v>164</v>
      </c>
      <c r="L1006">
        <v>4601</v>
      </c>
      <c r="M1006">
        <v>807010</v>
      </c>
      <c r="N1006">
        <v>69</v>
      </c>
      <c r="O1006">
        <v>198</v>
      </c>
      <c r="P1006">
        <v>4371</v>
      </c>
      <c r="Q1006">
        <v>882804</v>
      </c>
      <c r="R1006">
        <v>56</v>
      </c>
      <c r="S1006">
        <v>238</v>
      </c>
      <c r="T1006">
        <v>4388</v>
      </c>
      <c r="U1006">
        <v>1075847</v>
      </c>
      <c r="V1006">
        <v>9</v>
      </c>
      <c r="W1006">
        <v>256</v>
      </c>
      <c r="X1006">
        <v>4600</v>
      </c>
      <c r="Y1006">
        <v>1168028</v>
      </c>
      <c r="Z1006">
        <v>41</v>
      </c>
      <c r="AA1006">
        <v>283</v>
      </c>
      <c r="AB1006">
        <v>3875</v>
      </c>
      <c r="AC1006">
        <v>1230790</v>
      </c>
      <c r="AD1006">
        <v>8</v>
      </c>
      <c r="AE1006">
        <v>336</v>
      </c>
      <c r="AF1006">
        <v>4213</v>
      </c>
      <c r="AG1006">
        <v>1429388</v>
      </c>
      <c r="AH1006">
        <v>4</v>
      </c>
      <c r="AI1006">
        <v>384</v>
      </c>
      <c r="AJ1006">
        <v>4180</v>
      </c>
      <c r="AK1006">
        <v>1604880</v>
      </c>
      <c r="AP1006">
        <v>15</v>
      </c>
      <c r="AQ1006">
        <v>556</v>
      </c>
      <c r="AR1006">
        <v>4207</v>
      </c>
      <c r="AS1006">
        <v>2334919</v>
      </c>
      <c r="AT1006">
        <v>7</v>
      </c>
    </row>
    <row r="1007" spans="1:47" x14ac:dyDescent="0.2">
      <c r="A1007" s="38"/>
    </row>
    <row r="1008" spans="1:47" x14ac:dyDescent="0.2">
      <c r="A1008" s="43">
        <v>43137</v>
      </c>
      <c r="B1008">
        <v>6</v>
      </c>
      <c r="C1008">
        <v>108</v>
      </c>
      <c r="D1008">
        <v>4767</v>
      </c>
      <c r="E1008">
        <v>517333</v>
      </c>
      <c r="F1008">
        <v>10</v>
      </c>
      <c r="G1008">
        <v>130</v>
      </c>
      <c r="H1008">
        <v>4950</v>
      </c>
      <c r="I1008">
        <v>645950</v>
      </c>
      <c r="J1008">
        <v>42</v>
      </c>
      <c r="K1008">
        <v>166</v>
      </c>
      <c r="L1008">
        <v>4875</v>
      </c>
      <c r="M1008">
        <v>810200</v>
      </c>
      <c r="N1008">
        <v>16</v>
      </c>
      <c r="O1008">
        <v>204</v>
      </c>
      <c r="P1008">
        <v>4563</v>
      </c>
      <c r="Q1008">
        <v>933153</v>
      </c>
      <c r="R1008">
        <v>22</v>
      </c>
      <c r="S1008">
        <v>241</v>
      </c>
      <c r="T1008">
        <v>4372</v>
      </c>
      <c r="U1008">
        <v>1051963</v>
      </c>
      <c r="V1008">
        <v>3</v>
      </c>
      <c r="W1008">
        <v>264</v>
      </c>
      <c r="X1008">
        <v>4475</v>
      </c>
      <c r="Y1008">
        <v>1179150</v>
      </c>
      <c r="AH1008">
        <v>1</v>
      </c>
      <c r="AI1008">
        <v>388</v>
      </c>
      <c r="AJ1008">
        <v>3950</v>
      </c>
      <c r="AK1008">
        <v>1532600</v>
      </c>
      <c r="AP1008">
        <v>8</v>
      </c>
      <c r="AQ1008">
        <v>546</v>
      </c>
      <c r="AR1008">
        <v>4145</v>
      </c>
      <c r="AS1008">
        <v>2258798</v>
      </c>
      <c r="AT1008" s="1"/>
      <c r="AU1008">
        <v>190</v>
      </c>
    </row>
    <row r="1009" spans="1:47" x14ac:dyDescent="0.2">
      <c r="A1009" s="43">
        <v>43144</v>
      </c>
      <c r="B1009">
        <v>10</v>
      </c>
      <c r="C1009">
        <v>108</v>
      </c>
      <c r="D1009">
        <v>5075</v>
      </c>
      <c r="E1009">
        <v>552050</v>
      </c>
      <c r="F1009">
        <v>18</v>
      </c>
      <c r="G1009">
        <v>142</v>
      </c>
      <c r="H1009">
        <v>4888</v>
      </c>
      <c r="I1009">
        <v>694788</v>
      </c>
      <c r="J1009">
        <v>40</v>
      </c>
      <c r="K1009">
        <v>166</v>
      </c>
      <c r="L1009">
        <v>4906</v>
      </c>
      <c r="M1009">
        <v>812990</v>
      </c>
      <c r="N1009">
        <v>5</v>
      </c>
      <c r="O1009">
        <v>202</v>
      </c>
      <c r="P1009">
        <v>4627</v>
      </c>
      <c r="Q1009">
        <v>934677</v>
      </c>
      <c r="R1009">
        <v>70</v>
      </c>
      <c r="S1009">
        <v>228</v>
      </c>
      <c r="T1009">
        <v>4577</v>
      </c>
      <c r="U1009">
        <v>1041107</v>
      </c>
      <c r="V1009">
        <v>20</v>
      </c>
      <c r="W1009">
        <v>255</v>
      </c>
      <c r="X1009">
        <v>4615</v>
      </c>
      <c r="Y1009">
        <v>1177085</v>
      </c>
      <c r="Z1009">
        <v>6</v>
      </c>
      <c r="AA1009">
        <v>300</v>
      </c>
      <c r="AB1009">
        <v>4367</v>
      </c>
      <c r="AC1009">
        <v>1307933</v>
      </c>
      <c r="AH1009">
        <v>1</v>
      </c>
      <c r="AI1009">
        <v>366</v>
      </c>
      <c r="AJ1009">
        <v>4180</v>
      </c>
      <c r="AK1009">
        <v>1529880</v>
      </c>
      <c r="AL1009">
        <v>4</v>
      </c>
      <c r="AM1009">
        <v>443</v>
      </c>
      <c r="AN1009">
        <v>4300</v>
      </c>
      <c r="AO1009">
        <v>1904900</v>
      </c>
      <c r="AP1009">
        <v>3</v>
      </c>
      <c r="AQ1009">
        <v>615</v>
      </c>
      <c r="AR1009">
        <v>4010</v>
      </c>
      <c r="AS1009">
        <v>2445000</v>
      </c>
      <c r="AT1009" s="1"/>
      <c r="AU1009">
        <v>212</v>
      </c>
    </row>
    <row r="1010" spans="1:47" x14ac:dyDescent="0.2">
      <c r="A1010" s="43">
        <v>43151</v>
      </c>
      <c r="B1010">
        <v>3</v>
      </c>
      <c r="C1010">
        <v>101</v>
      </c>
      <c r="D1010">
        <v>4975</v>
      </c>
      <c r="E1010">
        <v>503600</v>
      </c>
      <c r="F1010">
        <v>12</v>
      </c>
      <c r="G1010">
        <v>142</v>
      </c>
      <c r="H1010">
        <v>4975</v>
      </c>
      <c r="I1010">
        <v>703588</v>
      </c>
      <c r="J1010">
        <v>9</v>
      </c>
      <c r="K1010">
        <v>164</v>
      </c>
      <c r="L1010">
        <v>4610</v>
      </c>
      <c r="M1010">
        <v>757870</v>
      </c>
      <c r="N1010">
        <v>13</v>
      </c>
      <c r="O1010">
        <v>200</v>
      </c>
      <c r="P1010">
        <v>4642</v>
      </c>
      <c r="Q1010">
        <v>928108</v>
      </c>
      <c r="R1010">
        <v>10</v>
      </c>
      <c r="S1010">
        <v>228</v>
      </c>
      <c r="T1010">
        <v>4733</v>
      </c>
      <c r="U1010">
        <v>1078117</v>
      </c>
      <c r="V1010">
        <v>3</v>
      </c>
      <c r="W1010">
        <v>266</v>
      </c>
      <c r="X1010">
        <v>4567</v>
      </c>
      <c r="Y1010">
        <v>1213883</v>
      </c>
      <c r="AD1010">
        <v>2</v>
      </c>
      <c r="AE1010">
        <v>325</v>
      </c>
      <c r="AF1010">
        <v>3985</v>
      </c>
      <c r="AG1010">
        <v>1292950</v>
      </c>
      <c r="AH1010">
        <v>2</v>
      </c>
      <c r="AI1010">
        <v>390</v>
      </c>
      <c r="AJ1010">
        <v>4280</v>
      </c>
      <c r="AK1010">
        <v>1671340</v>
      </c>
      <c r="AL1010">
        <v>1</v>
      </c>
      <c r="AM1010">
        <v>436</v>
      </c>
      <c r="AN1010">
        <v>4340</v>
      </c>
      <c r="AO1010">
        <v>1892240</v>
      </c>
      <c r="AP1010">
        <v>10</v>
      </c>
      <c r="AQ1010">
        <v>586</v>
      </c>
      <c r="AR1010">
        <v>4016</v>
      </c>
      <c r="AS1010">
        <v>2339452</v>
      </c>
      <c r="AT1010" s="1"/>
      <c r="AU1010">
        <v>186</v>
      </c>
    </row>
    <row r="1011" spans="1:47" x14ac:dyDescent="0.2">
      <c r="A1011" s="43">
        <v>43158</v>
      </c>
      <c r="B1011">
        <v>27</v>
      </c>
      <c r="C1011">
        <v>115</v>
      </c>
      <c r="D1011">
        <v>5070</v>
      </c>
      <c r="E1011">
        <v>581449</v>
      </c>
      <c r="F1011">
        <v>20</v>
      </c>
      <c r="G1011">
        <v>140</v>
      </c>
      <c r="H1011">
        <v>4883</v>
      </c>
      <c r="I1011">
        <v>685017</v>
      </c>
      <c r="J1011">
        <v>23</v>
      </c>
      <c r="K1011">
        <v>159</v>
      </c>
      <c r="L1011">
        <v>4600</v>
      </c>
      <c r="M1011">
        <v>729630</v>
      </c>
      <c r="N1011">
        <v>8</v>
      </c>
      <c r="O1011">
        <v>184</v>
      </c>
      <c r="P1011">
        <v>4977</v>
      </c>
      <c r="Q1011">
        <v>897307</v>
      </c>
      <c r="R1011">
        <v>3</v>
      </c>
      <c r="S1011">
        <v>233</v>
      </c>
      <c r="T1011">
        <v>4450</v>
      </c>
      <c r="U1011">
        <v>1037000</v>
      </c>
      <c r="V1011">
        <v>12</v>
      </c>
      <c r="W1011">
        <v>257</v>
      </c>
      <c r="X1011">
        <v>4440</v>
      </c>
      <c r="Y1011">
        <v>1141080</v>
      </c>
      <c r="Z1011">
        <v>4</v>
      </c>
      <c r="AA1011">
        <v>302</v>
      </c>
      <c r="AB1011">
        <v>4080</v>
      </c>
      <c r="AC1011">
        <v>1232160</v>
      </c>
      <c r="AH1011">
        <v>1</v>
      </c>
      <c r="AI1011">
        <v>361</v>
      </c>
      <c r="AJ1011">
        <v>4230</v>
      </c>
      <c r="AK1011">
        <v>1527030</v>
      </c>
      <c r="AP1011">
        <v>4</v>
      </c>
      <c r="AQ1011">
        <v>514</v>
      </c>
      <c r="AR1011">
        <v>4088</v>
      </c>
      <c r="AS1011">
        <v>2094050</v>
      </c>
      <c r="AT1011" s="1"/>
      <c r="AU1011">
        <v>127</v>
      </c>
    </row>
    <row r="1012" spans="1:47" x14ac:dyDescent="0.2">
      <c r="A1012" s="43">
        <v>43136</v>
      </c>
      <c r="B1012">
        <v>35</v>
      </c>
      <c r="C1012">
        <v>115</v>
      </c>
      <c r="D1012">
        <v>4207</v>
      </c>
      <c r="E1012">
        <v>519054</v>
      </c>
      <c r="F1012">
        <v>31</v>
      </c>
      <c r="G1012">
        <v>144</v>
      </c>
      <c r="H1012">
        <v>4413</v>
      </c>
      <c r="I1012">
        <v>613271</v>
      </c>
      <c r="J1012">
        <v>34</v>
      </c>
      <c r="K1012">
        <v>161</v>
      </c>
      <c r="L1012">
        <v>4544</v>
      </c>
      <c r="M1012">
        <v>741571</v>
      </c>
      <c r="N1012">
        <v>155</v>
      </c>
      <c r="O1012">
        <v>199</v>
      </c>
      <c r="P1012">
        <v>4529</v>
      </c>
      <c r="Q1012">
        <v>946010</v>
      </c>
      <c r="R1012">
        <v>73</v>
      </c>
      <c r="S1012">
        <v>231</v>
      </c>
      <c r="T1012">
        <v>4501</v>
      </c>
      <c r="U1012">
        <v>1057035</v>
      </c>
      <c r="V1012">
        <v>12</v>
      </c>
      <c r="W1012">
        <v>257</v>
      </c>
      <c r="X1012">
        <v>4389</v>
      </c>
      <c r="Y1012">
        <v>1118728</v>
      </c>
      <c r="Z1012">
        <v>10</v>
      </c>
      <c r="AA1012">
        <v>310</v>
      </c>
      <c r="AB1012">
        <v>4287</v>
      </c>
      <c r="AC1012">
        <v>1314000</v>
      </c>
      <c r="AH1012">
        <v>6</v>
      </c>
      <c r="AI1012">
        <v>397</v>
      </c>
      <c r="AJ1012">
        <v>4100</v>
      </c>
      <c r="AK1012">
        <v>1686660</v>
      </c>
      <c r="AP1012">
        <v>10</v>
      </c>
      <c r="AQ1012">
        <v>553</v>
      </c>
      <c r="AR1012">
        <v>4130</v>
      </c>
      <c r="AS1012">
        <v>2285456</v>
      </c>
    </row>
    <row r="1013" spans="1:47" x14ac:dyDescent="0.2">
      <c r="A1013" s="43">
        <v>43143</v>
      </c>
      <c r="B1013">
        <v>19</v>
      </c>
      <c r="C1013">
        <v>117</v>
      </c>
      <c r="D1013">
        <v>4273</v>
      </c>
      <c r="E1013">
        <v>537676</v>
      </c>
      <c r="F1013">
        <v>24</v>
      </c>
      <c r="G1013">
        <v>135</v>
      </c>
      <c r="H1013">
        <v>4480</v>
      </c>
      <c r="I1013">
        <v>603493</v>
      </c>
      <c r="J1013">
        <v>55</v>
      </c>
      <c r="K1013">
        <v>173</v>
      </c>
      <c r="L1013">
        <v>4696</v>
      </c>
      <c r="M1013">
        <v>819887</v>
      </c>
      <c r="N1013">
        <v>15</v>
      </c>
      <c r="O1013">
        <v>193</v>
      </c>
      <c r="P1013">
        <v>4575</v>
      </c>
      <c r="Q1013">
        <v>905942</v>
      </c>
      <c r="R1013">
        <v>9</v>
      </c>
      <c r="S1013">
        <v>230</v>
      </c>
      <c r="T1013">
        <v>4282</v>
      </c>
      <c r="U1013">
        <v>981810</v>
      </c>
      <c r="V1013">
        <v>6</v>
      </c>
      <c r="W1013">
        <v>264</v>
      </c>
      <c r="X1013">
        <v>4562</v>
      </c>
      <c r="Y1013">
        <v>1203893</v>
      </c>
      <c r="Z1013">
        <v>2</v>
      </c>
      <c r="AA1013">
        <v>294</v>
      </c>
      <c r="AB1013">
        <v>3840</v>
      </c>
      <c r="AC1013">
        <v>1128420</v>
      </c>
      <c r="AD1013">
        <v>6</v>
      </c>
      <c r="AE1013">
        <v>327</v>
      </c>
      <c r="AF1013">
        <v>4073</v>
      </c>
      <c r="AG1013">
        <v>1372437</v>
      </c>
      <c r="AH1013">
        <v>1</v>
      </c>
      <c r="AI1013">
        <v>368</v>
      </c>
      <c r="AJ1013">
        <v>4360</v>
      </c>
      <c r="AK1013">
        <v>1604480</v>
      </c>
      <c r="AP1013">
        <v>8</v>
      </c>
      <c r="AQ1013">
        <v>573</v>
      </c>
      <c r="AR1013">
        <v>4131</v>
      </c>
      <c r="AS1013">
        <v>2372611</v>
      </c>
    </row>
    <row r="1014" spans="1:47" x14ac:dyDescent="0.2">
      <c r="A1014" s="43">
        <v>43150</v>
      </c>
      <c r="B1014">
        <v>55</v>
      </c>
      <c r="C1014">
        <v>114</v>
      </c>
      <c r="D1014">
        <v>4652</v>
      </c>
      <c r="E1014">
        <v>517613</v>
      </c>
      <c r="F1014">
        <v>83</v>
      </c>
      <c r="G1014">
        <v>141</v>
      </c>
      <c r="H1014">
        <v>4424</v>
      </c>
      <c r="I1014">
        <v>627120</v>
      </c>
      <c r="J1014">
        <v>59</v>
      </c>
      <c r="K1014">
        <v>166</v>
      </c>
      <c r="L1014">
        <v>4630</v>
      </c>
      <c r="M1014">
        <v>767461</v>
      </c>
      <c r="N1014">
        <v>91</v>
      </c>
      <c r="O1014">
        <v>200</v>
      </c>
      <c r="P1014">
        <v>4524</v>
      </c>
      <c r="Q1014">
        <v>912286</v>
      </c>
      <c r="R1014">
        <v>14</v>
      </c>
      <c r="S1014">
        <v>237</v>
      </c>
      <c r="T1014">
        <v>4275</v>
      </c>
      <c r="U1014">
        <v>1026591</v>
      </c>
      <c r="V1014">
        <v>30</v>
      </c>
      <c r="W1014">
        <v>274</v>
      </c>
      <c r="X1014">
        <v>4540</v>
      </c>
      <c r="Y1014">
        <v>1245587</v>
      </c>
      <c r="Z1014">
        <v>7</v>
      </c>
      <c r="AA1014">
        <v>309</v>
      </c>
      <c r="AB1014">
        <v>4030</v>
      </c>
      <c r="AC1014">
        <v>1281996</v>
      </c>
      <c r="AH1014">
        <v>4</v>
      </c>
      <c r="AI1014">
        <v>392</v>
      </c>
      <c r="AJ1014">
        <v>4078</v>
      </c>
      <c r="AK1014">
        <v>1598318</v>
      </c>
      <c r="AP1014">
        <v>12</v>
      </c>
      <c r="AQ1014">
        <v>487</v>
      </c>
      <c r="AR1014">
        <v>4325</v>
      </c>
      <c r="AS1014">
        <v>2101853</v>
      </c>
      <c r="AT1014" s="1"/>
      <c r="AU1014">
        <v>3</v>
      </c>
    </row>
    <row r="1015" spans="1:47" x14ac:dyDescent="0.2">
      <c r="A1015" s="43">
        <v>43157</v>
      </c>
      <c r="B1015">
        <v>9</v>
      </c>
      <c r="C1015">
        <v>122</v>
      </c>
      <c r="D1015">
        <v>4460</v>
      </c>
      <c r="E1015">
        <v>538753</v>
      </c>
      <c r="F1015">
        <v>47</v>
      </c>
      <c r="G1015">
        <v>136</v>
      </c>
      <c r="H1015">
        <v>4678</v>
      </c>
      <c r="I1015">
        <v>623978</v>
      </c>
      <c r="J1015">
        <v>13</v>
      </c>
      <c r="K1015">
        <v>162</v>
      </c>
      <c r="L1015">
        <v>4645</v>
      </c>
      <c r="M1015">
        <v>739778</v>
      </c>
      <c r="N1015">
        <v>23</v>
      </c>
      <c r="O1015">
        <v>199</v>
      </c>
      <c r="P1015">
        <v>4434</v>
      </c>
      <c r="Q1015">
        <v>890930</v>
      </c>
      <c r="R1015">
        <v>8</v>
      </c>
      <c r="S1015">
        <v>236</v>
      </c>
      <c r="T1015">
        <v>4600</v>
      </c>
      <c r="U1015">
        <v>1104650</v>
      </c>
      <c r="V1015">
        <v>4</v>
      </c>
      <c r="W1015">
        <v>270</v>
      </c>
      <c r="X1015">
        <v>3950</v>
      </c>
      <c r="Y1015">
        <v>1059725</v>
      </c>
      <c r="Z1015">
        <v>8</v>
      </c>
      <c r="AA1015">
        <v>298</v>
      </c>
      <c r="AB1015">
        <v>4057</v>
      </c>
      <c r="AC1015">
        <v>1188528</v>
      </c>
      <c r="AH1015">
        <v>3</v>
      </c>
      <c r="AI1015">
        <v>382</v>
      </c>
      <c r="AJ1015">
        <v>4163</v>
      </c>
      <c r="AK1015">
        <v>1589137</v>
      </c>
      <c r="AP1015">
        <v>8</v>
      </c>
      <c r="AQ1015">
        <v>574</v>
      </c>
      <c r="AR1015">
        <v>4146</v>
      </c>
      <c r="AS1015">
        <v>2370086</v>
      </c>
    </row>
    <row r="1016" spans="1:47" x14ac:dyDescent="0.2">
      <c r="A1016" s="38"/>
    </row>
    <row r="1017" spans="1:47" x14ac:dyDescent="0.2">
      <c r="A1017" s="43">
        <v>43165</v>
      </c>
      <c r="B1017">
        <v>5</v>
      </c>
      <c r="C1017">
        <v>120</v>
      </c>
      <c r="D1017">
        <v>5150</v>
      </c>
      <c r="E1017">
        <v>615350</v>
      </c>
      <c r="F1017">
        <v>9</v>
      </c>
      <c r="G1017">
        <v>141</v>
      </c>
      <c r="H1017">
        <v>4700</v>
      </c>
      <c r="I1017">
        <v>661475</v>
      </c>
      <c r="J1017">
        <v>18</v>
      </c>
      <c r="K1017">
        <v>167</v>
      </c>
      <c r="L1017">
        <v>4827</v>
      </c>
      <c r="M1017">
        <v>806750</v>
      </c>
      <c r="N1017">
        <v>3</v>
      </c>
      <c r="O1017">
        <v>189</v>
      </c>
      <c r="P1017">
        <v>4580</v>
      </c>
      <c r="Q1017">
        <v>906840</v>
      </c>
      <c r="R1017">
        <v>11</v>
      </c>
      <c r="S1017">
        <v>223</v>
      </c>
      <c r="T1017">
        <v>4598</v>
      </c>
      <c r="U1017">
        <v>1065810</v>
      </c>
      <c r="AL1017">
        <v>1</v>
      </c>
      <c r="AM1017">
        <v>435</v>
      </c>
      <c r="AN1017">
        <v>3900</v>
      </c>
      <c r="AO1017">
        <v>1696500</v>
      </c>
      <c r="AP1017">
        <v>9</v>
      </c>
      <c r="AQ1017">
        <v>610</v>
      </c>
      <c r="AR1017">
        <v>3924</v>
      </c>
      <c r="AS1017">
        <v>2390424</v>
      </c>
      <c r="AT1017" s="1"/>
      <c r="AU1017">
        <v>72</v>
      </c>
    </row>
    <row r="1018" spans="1:47" x14ac:dyDescent="0.2">
      <c r="A1018" s="43">
        <v>43172</v>
      </c>
      <c r="B1018">
        <v>23</v>
      </c>
      <c r="C1018">
        <v>123</v>
      </c>
      <c r="D1018">
        <v>5017</v>
      </c>
      <c r="E1018">
        <v>616933</v>
      </c>
      <c r="F1018">
        <v>9</v>
      </c>
      <c r="G1018">
        <v>140</v>
      </c>
      <c r="H1018">
        <v>4825</v>
      </c>
      <c r="I1018">
        <v>673200</v>
      </c>
      <c r="J1018">
        <v>5</v>
      </c>
      <c r="K1018">
        <v>151</v>
      </c>
      <c r="L1018">
        <v>4800</v>
      </c>
      <c r="M1018">
        <v>724600</v>
      </c>
      <c r="N1018">
        <v>9</v>
      </c>
      <c r="O1018">
        <v>202</v>
      </c>
      <c r="P1018">
        <v>4593</v>
      </c>
      <c r="Q1018">
        <v>924967</v>
      </c>
      <c r="R1018">
        <v>2</v>
      </c>
      <c r="S1018">
        <v>228</v>
      </c>
      <c r="T1018">
        <v>4340</v>
      </c>
      <c r="U1018">
        <v>989830</v>
      </c>
      <c r="V1018">
        <v>6</v>
      </c>
      <c r="W1018">
        <v>277</v>
      </c>
      <c r="X1018">
        <v>4700</v>
      </c>
      <c r="Y1018">
        <v>1301900</v>
      </c>
      <c r="Z1018">
        <v>2</v>
      </c>
      <c r="AA1018">
        <v>296</v>
      </c>
      <c r="AB1018">
        <v>4200</v>
      </c>
      <c r="AC1018">
        <v>1243200</v>
      </c>
      <c r="AD1018">
        <v>4</v>
      </c>
      <c r="AE1018">
        <v>330</v>
      </c>
      <c r="AF1018">
        <v>4930</v>
      </c>
      <c r="AG1018">
        <v>1626900</v>
      </c>
      <c r="AP1018">
        <v>7</v>
      </c>
      <c r="AQ1018">
        <v>569</v>
      </c>
      <c r="AR1018">
        <v>4210</v>
      </c>
      <c r="AS1018">
        <v>2389609</v>
      </c>
      <c r="AT1018" s="1"/>
      <c r="AU1018">
        <v>83</v>
      </c>
    </row>
    <row r="1019" spans="1:47" x14ac:dyDescent="0.2">
      <c r="A1019" s="43">
        <v>43179</v>
      </c>
      <c r="B1019">
        <v>28</v>
      </c>
      <c r="C1019">
        <v>108</v>
      </c>
      <c r="D1019">
        <v>4960</v>
      </c>
      <c r="E1019">
        <v>537282</v>
      </c>
      <c r="F1019">
        <v>12</v>
      </c>
      <c r="G1019">
        <v>144</v>
      </c>
      <c r="H1019">
        <v>5300</v>
      </c>
      <c r="I1019">
        <v>760967</v>
      </c>
      <c r="J1019">
        <v>5</v>
      </c>
      <c r="K1019">
        <v>160</v>
      </c>
      <c r="L1019">
        <v>4800</v>
      </c>
      <c r="M1019">
        <v>767500</v>
      </c>
      <c r="N1019">
        <v>2</v>
      </c>
      <c r="O1019">
        <v>203</v>
      </c>
      <c r="P1019">
        <v>4565</v>
      </c>
      <c r="Q1019">
        <v>925615</v>
      </c>
      <c r="R1019">
        <v>1</v>
      </c>
      <c r="S1019">
        <v>248</v>
      </c>
      <c r="T1019">
        <v>3950</v>
      </c>
      <c r="U1019">
        <v>979600</v>
      </c>
      <c r="V1019">
        <v>5</v>
      </c>
      <c r="W1019">
        <v>270</v>
      </c>
      <c r="X1019">
        <v>4305</v>
      </c>
      <c r="Y1019">
        <v>1161225</v>
      </c>
      <c r="AP1019">
        <v>6</v>
      </c>
      <c r="AQ1019">
        <v>556</v>
      </c>
      <c r="AR1019">
        <v>4193</v>
      </c>
      <c r="AS1019">
        <v>2327343</v>
      </c>
      <c r="AT1019" s="1"/>
      <c r="AU1019">
        <v>58</v>
      </c>
    </row>
    <row r="1020" spans="1:47" x14ac:dyDescent="0.2">
      <c r="A1020" s="43">
        <v>43186</v>
      </c>
      <c r="B1020">
        <v>11</v>
      </c>
      <c r="C1020">
        <v>106</v>
      </c>
      <c r="D1020">
        <v>4700</v>
      </c>
      <c r="E1020">
        <v>503950</v>
      </c>
      <c r="F1020">
        <v>15</v>
      </c>
      <c r="G1020">
        <v>137</v>
      </c>
      <c r="H1020">
        <v>4967</v>
      </c>
      <c r="I1020">
        <v>678783</v>
      </c>
      <c r="J1020">
        <v>32</v>
      </c>
      <c r="K1020">
        <v>159</v>
      </c>
      <c r="L1020">
        <v>5357</v>
      </c>
      <c r="M1020">
        <v>853467</v>
      </c>
      <c r="N1020">
        <v>12</v>
      </c>
      <c r="O1020">
        <v>210</v>
      </c>
      <c r="P1020">
        <v>4783</v>
      </c>
      <c r="Q1020">
        <v>1007225</v>
      </c>
      <c r="R1020">
        <v>2</v>
      </c>
      <c r="S1020">
        <v>243</v>
      </c>
      <c r="T1020">
        <v>4665</v>
      </c>
      <c r="U1020">
        <v>1133610</v>
      </c>
      <c r="V1020">
        <v>2</v>
      </c>
      <c r="W1020">
        <v>270</v>
      </c>
      <c r="X1020">
        <v>4200</v>
      </c>
      <c r="Y1020">
        <v>1134000</v>
      </c>
      <c r="AP1020">
        <v>2</v>
      </c>
      <c r="AQ1020">
        <v>610</v>
      </c>
      <c r="AR1020">
        <v>4275</v>
      </c>
      <c r="AS1020">
        <v>2602275</v>
      </c>
      <c r="AT1020" s="1"/>
      <c r="AU1020">
        <v>76</v>
      </c>
    </row>
    <row r="1021" spans="1:47" x14ac:dyDescent="0.2">
      <c r="A1021" s="43">
        <v>43164</v>
      </c>
      <c r="B1021">
        <v>63</v>
      </c>
      <c r="C1021">
        <v>100</v>
      </c>
      <c r="D1021">
        <v>3868</v>
      </c>
      <c r="E1021">
        <v>379510</v>
      </c>
      <c r="F1021">
        <v>27</v>
      </c>
      <c r="G1021">
        <v>144</v>
      </c>
      <c r="H1021">
        <v>4728</v>
      </c>
      <c r="I1021">
        <v>679708</v>
      </c>
      <c r="J1021">
        <v>72</v>
      </c>
      <c r="K1021">
        <v>169</v>
      </c>
      <c r="L1021">
        <v>4380</v>
      </c>
      <c r="M1021">
        <v>844155</v>
      </c>
      <c r="N1021">
        <v>150</v>
      </c>
      <c r="O1021">
        <v>200</v>
      </c>
      <c r="P1021">
        <v>4503</v>
      </c>
      <c r="Q1021">
        <v>925018</v>
      </c>
      <c r="R1021">
        <v>82</v>
      </c>
      <c r="S1021">
        <v>228</v>
      </c>
      <c r="T1021">
        <v>4242</v>
      </c>
      <c r="U1021">
        <v>1033058</v>
      </c>
      <c r="V1021">
        <v>12</v>
      </c>
      <c r="W1021">
        <v>257</v>
      </c>
      <c r="X1021">
        <v>4420</v>
      </c>
      <c r="Y1021">
        <v>1143430</v>
      </c>
      <c r="Z1021">
        <v>9</v>
      </c>
      <c r="AA1021">
        <v>306</v>
      </c>
      <c r="AB1021">
        <v>4190</v>
      </c>
      <c r="AC1021">
        <v>1282393</v>
      </c>
      <c r="AD1021">
        <v>6</v>
      </c>
      <c r="AE1021">
        <v>346</v>
      </c>
      <c r="AF1021">
        <v>4015</v>
      </c>
      <c r="AG1021">
        <v>1411457</v>
      </c>
      <c r="AH1021">
        <v>8</v>
      </c>
      <c r="AI1021">
        <v>375</v>
      </c>
      <c r="AJ1021">
        <v>3870</v>
      </c>
      <c r="AK1021">
        <v>1451696</v>
      </c>
      <c r="AP1021">
        <v>8</v>
      </c>
      <c r="AQ1021">
        <v>424</v>
      </c>
      <c r="AR1021">
        <v>3935</v>
      </c>
      <c r="AS1021">
        <v>1692820</v>
      </c>
      <c r="AT1021" s="1"/>
      <c r="AU1021">
        <v>2</v>
      </c>
    </row>
    <row r="1022" spans="1:47" x14ac:dyDescent="0.2">
      <c r="A1022" s="43">
        <v>43171</v>
      </c>
      <c r="B1022">
        <v>6</v>
      </c>
      <c r="C1022">
        <v>118</v>
      </c>
      <c r="D1022">
        <v>4450</v>
      </c>
      <c r="E1022">
        <v>524500</v>
      </c>
      <c r="F1022">
        <v>21</v>
      </c>
      <c r="G1022">
        <v>137</v>
      </c>
      <c r="H1022">
        <v>4453</v>
      </c>
      <c r="I1022">
        <v>637290</v>
      </c>
      <c r="J1022">
        <v>85</v>
      </c>
      <c r="K1022">
        <v>172</v>
      </c>
      <c r="L1022">
        <v>4617</v>
      </c>
      <c r="M1022">
        <v>803862</v>
      </c>
      <c r="N1022">
        <v>26</v>
      </c>
      <c r="O1022">
        <v>197</v>
      </c>
      <c r="P1022">
        <v>4385</v>
      </c>
      <c r="Q1022">
        <v>896171</v>
      </c>
      <c r="R1022">
        <v>10</v>
      </c>
      <c r="S1022">
        <v>234</v>
      </c>
      <c r="T1022">
        <v>4373</v>
      </c>
      <c r="U1022">
        <v>1000468</v>
      </c>
      <c r="Z1022">
        <v>11</v>
      </c>
      <c r="AA1022">
        <v>311</v>
      </c>
      <c r="AB1022">
        <v>4265</v>
      </c>
      <c r="AC1022">
        <v>1365055</v>
      </c>
      <c r="AD1022">
        <v>5</v>
      </c>
      <c r="AE1022">
        <v>339</v>
      </c>
      <c r="AF1022">
        <v>4283</v>
      </c>
      <c r="AG1022">
        <v>1482080</v>
      </c>
      <c r="AP1022">
        <v>4</v>
      </c>
      <c r="AQ1022">
        <v>558</v>
      </c>
      <c r="AR1022">
        <v>4270</v>
      </c>
      <c r="AS1022">
        <v>2384005</v>
      </c>
      <c r="AT1022" s="1"/>
      <c r="AU1022">
        <v>8</v>
      </c>
    </row>
    <row r="1023" spans="1:47" x14ac:dyDescent="0.2">
      <c r="A1023" s="43">
        <v>43178</v>
      </c>
      <c r="B1023">
        <v>29</v>
      </c>
      <c r="C1023">
        <v>124</v>
      </c>
      <c r="D1023">
        <v>4625</v>
      </c>
      <c r="E1023">
        <v>609693</v>
      </c>
      <c r="F1023">
        <v>2</v>
      </c>
      <c r="G1023">
        <v>140</v>
      </c>
      <c r="H1023">
        <v>4670</v>
      </c>
      <c r="I1023">
        <v>651250</v>
      </c>
      <c r="J1023">
        <v>45</v>
      </c>
      <c r="K1023">
        <v>169</v>
      </c>
      <c r="L1023">
        <v>4856</v>
      </c>
      <c r="M1023">
        <v>844203</v>
      </c>
      <c r="N1023">
        <v>20</v>
      </c>
      <c r="O1023">
        <v>197</v>
      </c>
      <c r="P1023">
        <v>4645</v>
      </c>
      <c r="Q1023">
        <v>916460</v>
      </c>
      <c r="R1023">
        <v>6</v>
      </c>
      <c r="S1023">
        <v>234</v>
      </c>
      <c r="T1023">
        <v>4290</v>
      </c>
      <c r="U1023">
        <v>1068030</v>
      </c>
      <c r="V1023">
        <v>1</v>
      </c>
      <c r="W1023">
        <v>257</v>
      </c>
      <c r="X1023">
        <v>4700</v>
      </c>
      <c r="Y1023">
        <v>1207900</v>
      </c>
      <c r="Z1023">
        <v>2</v>
      </c>
      <c r="AA1023">
        <v>298</v>
      </c>
      <c r="AB1023">
        <v>4450</v>
      </c>
      <c r="AC1023">
        <v>1328550</v>
      </c>
      <c r="AD1023">
        <v>1</v>
      </c>
      <c r="AE1023">
        <v>337</v>
      </c>
      <c r="AF1023">
        <v>4400</v>
      </c>
      <c r="AG1023">
        <v>1482800</v>
      </c>
      <c r="AH1023">
        <v>1</v>
      </c>
      <c r="AI1023">
        <v>389</v>
      </c>
      <c r="AJ1023">
        <v>4240</v>
      </c>
      <c r="AK1023">
        <v>1649360</v>
      </c>
      <c r="AL1023">
        <v>6</v>
      </c>
      <c r="AM1023">
        <v>608</v>
      </c>
      <c r="AN1023">
        <v>4413</v>
      </c>
      <c r="AO1023">
        <v>2690667</v>
      </c>
    </row>
    <row r="1024" spans="1:47" x14ac:dyDescent="0.2">
      <c r="A1024" s="43">
        <v>43185</v>
      </c>
      <c r="B1024">
        <v>22</v>
      </c>
      <c r="C1024">
        <v>115</v>
      </c>
      <c r="D1024">
        <v>4416</v>
      </c>
      <c r="E1024">
        <v>497250</v>
      </c>
      <c r="F1024">
        <v>31</v>
      </c>
      <c r="G1024">
        <v>142</v>
      </c>
      <c r="H1024">
        <v>4875</v>
      </c>
      <c r="I1024">
        <v>754883</v>
      </c>
      <c r="J1024">
        <v>23</v>
      </c>
      <c r="K1024">
        <v>169</v>
      </c>
      <c r="L1024">
        <v>4868</v>
      </c>
      <c r="M1024">
        <v>816537</v>
      </c>
      <c r="N1024">
        <v>6</v>
      </c>
      <c r="O1024">
        <v>193</v>
      </c>
      <c r="P1024">
        <v>4523</v>
      </c>
      <c r="Q1024">
        <v>863257</v>
      </c>
      <c r="R1024">
        <v>3</v>
      </c>
      <c r="S1024">
        <v>235</v>
      </c>
      <c r="T1024">
        <v>4260</v>
      </c>
      <c r="U1024">
        <v>1001100</v>
      </c>
      <c r="V1024">
        <v>13</v>
      </c>
      <c r="W1024">
        <v>263</v>
      </c>
      <c r="X1024">
        <v>4060</v>
      </c>
      <c r="Y1024">
        <v>1200369</v>
      </c>
      <c r="AD1024">
        <v>2</v>
      </c>
      <c r="AE1024">
        <v>343</v>
      </c>
      <c r="AF1024">
        <v>4090</v>
      </c>
      <c r="AG1024">
        <v>1402030</v>
      </c>
      <c r="AH1024">
        <v>1</v>
      </c>
      <c r="AI1024">
        <v>397</v>
      </c>
      <c r="AJ1024">
        <v>4380</v>
      </c>
      <c r="AK1024">
        <v>1738860</v>
      </c>
      <c r="AP1024">
        <v>25</v>
      </c>
      <c r="AQ1024">
        <v>500</v>
      </c>
      <c r="AR1024">
        <v>4330</v>
      </c>
      <c r="AS1024">
        <v>2169538</v>
      </c>
    </row>
    <row r="1025" spans="1:47" x14ac:dyDescent="0.2">
      <c r="A1025" s="38"/>
    </row>
    <row r="1026" spans="1:47" x14ac:dyDescent="0.2">
      <c r="A1026" s="43">
        <v>43193</v>
      </c>
      <c r="B1026">
        <v>6</v>
      </c>
      <c r="C1026">
        <v>107</v>
      </c>
      <c r="D1026">
        <v>5000</v>
      </c>
      <c r="E1026">
        <v>533550</v>
      </c>
      <c r="J1026">
        <v>15</v>
      </c>
      <c r="K1026">
        <v>168</v>
      </c>
      <c r="L1026">
        <v>4950</v>
      </c>
      <c r="M1026">
        <v>829983</v>
      </c>
      <c r="N1026">
        <v>7</v>
      </c>
      <c r="O1026">
        <v>201</v>
      </c>
      <c r="P1026">
        <v>4865</v>
      </c>
      <c r="Q1026">
        <v>977405</v>
      </c>
      <c r="V1026">
        <v>1</v>
      </c>
      <c r="W1026">
        <v>268</v>
      </c>
      <c r="X1026">
        <v>4250</v>
      </c>
      <c r="Y1026">
        <v>1139000</v>
      </c>
      <c r="AL1026">
        <v>1</v>
      </c>
      <c r="AM1026">
        <v>470</v>
      </c>
      <c r="AN1026">
        <v>4460</v>
      </c>
      <c r="AO1026">
        <v>2096200</v>
      </c>
      <c r="AP1026">
        <v>5</v>
      </c>
      <c r="AQ1026">
        <v>583</v>
      </c>
      <c r="AR1026">
        <v>4044</v>
      </c>
      <c r="AS1026">
        <v>4345140</v>
      </c>
      <c r="AU1026">
        <v>73</v>
      </c>
    </row>
    <row r="1027" spans="1:47" x14ac:dyDescent="0.2">
      <c r="A1027" s="43">
        <v>43200</v>
      </c>
      <c r="B1027">
        <v>19</v>
      </c>
      <c r="C1027">
        <v>109</v>
      </c>
      <c r="D1027">
        <v>4971</v>
      </c>
      <c r="E1027">
        <v>542500</v>
      </c>
      <c r="F1027">
        <v>11</v>
      </c>
      <c r="G1027">
        <v>140</v>
      </c>
      <c r="H1027">
        <v>5040</v>
      </c>
      <c r="I1027">
        <v>706940</v>
      </c>
      <c r="J1027">
        <v>28</v>
      </c>
      <c r="K1027">
        <v>163</v>
      </c>
      <c r="L1027">
        <v>4940</v>
      </c>
      <c r="M1027">
        <v>804490</v>
      </c>
      <c r="N1027">
        <v>12</v>
      </c>
      <c r="O1027">
        <v>194</v>
      </c>
      <c r="P1027">
        <v>4867</v>
      </c>
      <c r="Q1027">
        <v>943567</v>
      </c>
      <c r="R1027">
        <v>1</v>
      </c>
      <c r="S1027">
        <v>288</v>
      </c>
      <c r="T1027">
        <v>4350</v>
      </c>
      <c r="U1027">
        <v>1035300</v>
      </c>
      <c r="Z1027">
        <v>1</v>
      </c>
      <c r="AA1027">
        <v>290</v>
      </c>
      <c r="AB1027">
        <v>4150</v>
      </c>
      <c r="AC1027">
        <v>1203500</v>
      </c>
      <c r="AD1027">
        <v>1</v>
      </c>
      <c r="AE1027">
        <v>359</v>
      </c>
      <c r="AF1027">
        <v>4360</v>
      </c>
      <c r="AG1027">
        <v>1565240</v>
      </c>
      <c r="AH1027">
        <v>2</v>
      </c>
      <c r="AI1027">
        <v>379</v>
      </c>
      <c r="AJ1027">
        <v>4140</v>
      </c>
      <c r="AK1027">
        <v>1568100</v>
      </c>
      <c r="AP1027">
        <v>6</v>
      </c>
      <c r="AQ1027">
        <v>520</v>
      </c>
      <c r="AR1027">
        <v>4467</v>
      </c>
      <c r="AS1027">
        <v>2320537</v>
      </c>
      <c r="AU1027">
        <v>123</v>
      </c>
    </row>
    <row r="1028" spans="1:47" x14ac:dyDescent="0.2">
      <c r="A1028" s="43">
        <v>43207</v>
      </c>
      <c r="B1028">
        <v>21</v>
      </c>
      <c r="C1028">
        <v>118</v>
      </c>
      <c r="D1028">
        <v>5200</v>
      </c>
      <c r="E1028">
        <v>613960</v>
      </c>
      <c r="F1028">
        <v>4</v>
      </c>
      <c r="G1028">
        <v>138</v>
      </c>
      <c r="H1028">
        <v>5433</v>
      </c>
      <c r="I1028">
        <v>747767</v>
      </c>
      <c r="J1028">
        <v>17</v>
      </c>
      <c r="K1028">
        <v>158</v>
      </c>
      <c r="L1028">
        <v>5225</v>
      </c>
      <c r="M1028">
        <v>825550</v>
      </c>
      <c r="N1028">
        <v>8</v>
      </c>
      <c r="O1028">
        <v>204</v>
      </c>
      <c r="P1028">
        <v>4712</v>
      </c>
      <c r="Q1028">
        <v>962538</v>
      </c>
      <c r="R1028">
        <v>11</v>
      </c>
      <c r="S1028">
        <v>235</v>
      </c>
      <c r="T1028">
        <v>4730</v>
      </c>
      <c r="U1028">
        <v>1111150</v>
      </c>
      <c r="V1028">
        <v>1</v>
      </c>
      <c r="W1028">
        <v>267</v>
      </c>
      <c r="X1028">
        <v>4730</v>
      </c>
      <c r="Y1028">
        <v>1262910</v>
      </c>
      <c r="AP1028">
        <v>7</v>
      </c>
      <c r="AQ1028">
        <v>556</v>
      </c>
      <c r="AR1028">
        <v>4374</v>
      </c>
      <c r="AS1028">
        <v>2437790</v>
      </c>
      <c r="AU1028">
        <v>136</v>
      </c>
    </row>
    <row r="1029" spans="1:47" x14ac:dyDescent="0.2">
      <c r="A1029" s="43">
        <v>43214</v>
      </c>
      <c r="B1029">
        <v>11</v>
      </c>
      <c r="C1029">
        <v>111</v>
      </c>
      <c r="D1029">
        <v>5100</v>
      </c>
      <c r="E1029">
        <v>568650</v>
      </c>
      <c r="F1029">
        <v>23</v>
      </c>
      <c r="G1029">
        <v>141</v>
      </c>
      <c r="H1029">
        <v>4790</v>
      </c>
      <c r="I1029">
        <v>678982</v>
      </c>
      <c r="J1029">
        <v>11</v>
      </c>
      <c r="K1029">
        <v>167</v>
      </c>
      <c r="L1029">
        <v>4793</v>
      </c>
      <c r="M1029">
        <v>800486</v>
      </c>
      <c r="N1029">
        <v>16</v>
      </c>
      <c r="O1029">
        <v>194</v>
      </c>
      <c r="P1029">
        <v>4866</v>
      </c>
      <c r="Q1029">
        <v>944977</v>
      </c>
      <c r="R1029">
        <v>1</v>
      </c>
      <c r="S1029">
        <v>225</v>
      </c>
      <c r="T1029">
        <v>4900</v>
      </c>
      <c r="U1029">
        <v>1102500</v>
      </c>
      <c r="V1029">
        <v>11</v>
      </c>
      <c r="W1029">
        <v>255</v>
      </c>
      <c r="X1029">
        <v>4610</v>
      </c>
      <c r="Y1029">
        <v>1175550</v>
      </c>
      <c r="Z1029">
        <v>1</v>
      </c>
      <c r="AA1029">
        <v>295</v>
      </c>
      <c r="AB1029">
        <v>4380</v>
      </c>
      <c r="AC1029">
        <v>1292100</v>
      </c>
      <c r="AD1029">
        <v>2</v>
      </c>
      <c r="AE1029">
        <v>365</v>
      </c>
      <c r="AF1029">
        <v>3850</v>
      </c>
      <c r="AG1029">
        <v>1407175</v>
      </c>
      <c r="AL1029">
        <v>1</v>
      </c>
      <c r="AM1029">
        <v>480</v>
      </c>
      <c r="AN1029">
        <v>4100</v>
      </c>
      <c r="AO1029">
        <v>1968000</v>
      </c>
      <c r="AP1029">
        <v>8</v>
      </c>
      <c r="AQ1029">
        <v>538</v>
      </c>
      <c r="AR1029">
        <v>4307</v>
      </c>
      <c r="AS1029">
        <v>2308511</v>
      </c>
      <c r="AU1029">
        <v>72</v>
      </c>
    </row>
    <row r="1030" spans="1:47" x14ac:dyDescent="0.2">
      <c r="A1030" s="43">
        <v>43192</v>
      </c>
      <c r="B1030">
        <v>17</v>
      </c>
      <c r="C1030">
        <v>107</v>
      </c>
      <c r="D1030">
        <v>4820</v>
      </c>
      <c r="E1030">
        <v>525300</v>
      </c>
      <c r="F1030">
        <v>2</v>
      </c>
      <c r="G1030">
        <v>136</v>
      </c>
      <c r="H1030">
        <v>4450</v>
      </c>
      <c r="I1030">
        <v>602975</v>
      </c>
      <c r="J1030">
        <v>15</v>
      </c>
      <c r="K1030">
        <v>160</v>
      </c>
      <c r="L1030">
        <v>5220</v>
      </c>
      <c r="M1030">
        <v>837072</v>
      </c>
      <c r="N1030">
        <v>34</v>
      </c>
      <c r="O1030">
        <v>193</v>
      </c>
      <c r="P1030">
        <v>4792</v>
      </c>
      <c r="Q1030">
        <v>953977</v>
      </c>
      <c r="R1030">
        <v>22</v>
      </c>
      <c r="S1030">
        <v>236</v>
      </c>
      <c r="T1030">
        <v>4673</v>
      </c>
      <c r="U1030">
        <v>1148585</v>
      </c>
      <c r="V1030">
        <v>6</v>
      </c>
      <c r="W1030">
        <v>277</v>
      </c>
      <c r="X1030">
        <v>4840</v>
      </c>
      <c r="Y1030">
        <v>1339873</v>
      </c>
      <c r="Z1030">
        <v>2</v>
      </c>
      <c r="AA1030">
        <v>300</v>
      </c>
      <c r="AB1030">
        <v>4430</v>
      </c>
      <c r="AC1030">
        <v>1326470</v>
      </c>
      <c r="AD1030">
        <v>1</v>
      </c>
      <c r="AE1030">
        <v>333</v>
      </c>
      <c r="AF1030">
        <v>4500</v>
      </c>
      <c r="AG1030">
        <v>1498500</v>
      </c>
      <c r="AP1030">
        <v>3</v>
      </c>
      <c r="AQ1030">
        <v>483</v>
      </c>
      <c r="AR1030">
        <v>4207</v>
      </c>
      <c r="AS1030">
        <v>2039153</v>
      </c>
      <c r="AT1030">
        <v>2</v>
      </c>
    </row>
    <row r="1031" spans="1:47" x14ac:dyDescent="0.2">
      <c r="A1031" s="43">
        <v>43199</v>
      </c>
      <c r="B1031">
        <v>63</v>
      </c>
      <c r="C1031">
        <v>117</v>
      </c>
      <c r="D1031">
        <v>4697</v>
      </c>
      <c r="E1031">
        <v>575796</v>
      </c>
      <c r="F1031">
        <v>38</v>
      </c>
      <c r="G1031">
        <v>136</v>
      </c>
      <c r="H1031">
        <v>4627</v>
      </c>
      <c r="I1031">
        <v>663996</v>
      </c>
      <c r="J1031">
        <v>69</v>
      </c>
      <c r="K1031">
        <v>163</v>
      </c>
      <c r="L1031">
        <v>4836</v>
      </c>
      <c r="M1031">
        <v>806458</v>
      </c>
      <c r="N1031">
        <v>47</v>
      </c>
      <c r="O1031">
        <v>199</v>
      </c>
      <c r="P1031">
        <v>4508</v>
      </c>
      <c r="Q1031">
        <v>923750</v>
      </c>
      <c r="R1031">
        <v>7</v>
      </c>
      <c r="S1031">
        <v>237</v>
      </c>
      <c r="T1031">
        <v>4438</v>
      </c>
      <c r="U1031">
        <v>1038239</v>
      </c>
      <c r="V1031">
        <v>22</v>
      </c>
      <c r="W1031">
        <v>259</v>
      </c>
      <c r="X1031">
        <v>4525</v>
      </c>
      <c r="Y1031">
        <v>1191502</v>
      </c>
      <c r="Z1031">
        <v>9</v>
      </c>
      <c r="AA1031">
        <v>299</v>
      </c>
      <c r="AB1031">
        <v>4363</v>
      </c>
      <c r="AC1031">
        <v>1324902</v>
      </c>
      <c r="AD1031">
        <v>1</v>
      </c>
      <c r="AE1031">
        <v>322</v>
      </c>
      <c r="AF1031">
        <v>4580</v>
      </c>
      <c r="AG1031">
        <v>1474760</v>
      </c>
      <c r="AH1031">
        <v>1</v>
      </c>
      <c r="AI1031">
        <v>396</v>
      </c>
      <c r="AJ1031">
        <v>4140</v>
      </c>
      <c r="AK1031">
        <v>1639440</v>
      </c>
      <c r="AP1031">
        <v>15</v>
      </c>
      <c r="AQ1031">
        <v>533</v>
      </c>
      <c r="AR1031">
        <v>4353</v>
      </c>
      <c r="AS1031">
        <v>2310841</v>
      </c>
      <c r="AT1031">
        <v>6</v>
      </c>
    </row>
    <row r="1032" spans="1:47" x14ac:dyDescent="0.2">
      <c r="A1032" s="43">
        <v>43206</v>
      </c>
      <c r="B1032">
        <v>49</v>
      </c>
      <c r="C1032">
        <v>118</v>
      </c>
      <c r="D1032">
        <v>4780</v>
      </c>
      <c r="E1032">
        <v>601549</v>
      </c>
      <c r="F1032">
        <v>32</v>
      </c>
      <c r="G1032">
        <v>142</v>
      </c>
      <c r="H1032">
        <v>4806</v>
      </c>
      <c r="I1032">
        <v>681211</v>
      </c>
      <c r="J1032">
        <v>45</v>
      </c>
      <c r="K1032">
        <v>172</v>
      </c>
      <c r="L1032">
        <v>4675</v>
      </c>
      <c r="M1032">
        <v>873580</v>
      </c>
      <c r="N1032">
        <v>41</v>
      </c>
      <c r="O1032">
        <v>194</v>
      </c>
      <c r="P1032">
        <v>4756</v>
      </c>
      <c r="Q1032">
        <v>993828</v>
      </c>
      <c r="R1032">
        <v>14</v>
      </c>
      <c r="S1032">
        <v>223</v>
      </c>
      <c r="T1032">
        <v>4900</v>
      </c>
      <c r="U1032">
        <v>1081843</v>
      </c>
      <c r="V1032">
        <v>24</v>
      </c>
      <c r="W1032">
        <v>259</v>
      </c>
      <c r="X1032">
        <v>4208</v>
      </c>
      <c r="Y1032">
        <v>1072747</v>
      </c>
      <c r="Z1032">
        <v>4</v>
      </c>
      <c r="AA1032">
        <v>293</v>
      </c>
      <c r="AB1032">
        <v>4283</v>
      </c>
      <c r="AC1032">
        <v>1272488</v>
      </c>
      <c r="AD1032">
        <v>2</v>
      </c>
      <c r="AE1032">
        <v>338</v>
      </c>
      <c r="AF1032">
        <v>4015</v>
      </c>
      <c r="AG1032">
        <v>1352195</v>
      </c>
      <c r="AH1032">
        <v>5</v>
      </c>
      <c r="AI1032">
        <v>371</v>
      </c>
      <c r="AJ1032">
        <v>4068</v>
      </c>
      <c r="AK1032">
        <v>1512120</v>
      </c>
      <c r="AP1032">
        <v>18</v>
      </c>
      <c r="AQ1032">
        <v>546</v>
      </c>
      <c r="AR1032">
        <v>4267</v>
      </c>
      <c r="AS1032">
        <v>2335786</v>
      </c>
      <c r="AU1032">
        <v>1</v>
      </c>
    </row>
    <row r="1033" spans="1:47" x14ac:dyDescent="0.2">
      <c r="A1033" s="43">
        <v>43213</v>
      </c>
      <c r="B1033">
        <v>48</v>
      </c>
      <c r="C1033">
        <v>115</v>
      </c>
      <c r="D1033">
        <v>4584</v>
      </c>
      <c r="E1033">
        <v>528369</v>
      </c>
      <c r="F1033">
        <v>52</v>
      </c>
      <c r="G1033">
        <v>142</v>
      </c>
      <c r="H1033">
        <v>4848</v>
      </c>
      <c r="I1033">
        <v>720927</v>
      </c>
      <c r="J1033">
        <v>20</v>
      </c>
      <c r="K1033">
        <v>164</v>
      </c>
      <c r="L1033">
        <v>4544</v>
      </c>
      <c r="M1033">
        <v>727078</v>
      </c>
      <c r="N1033">
        <v>80</v>
      </c>
      <c r="O1033">
        <v>193</v>
      </c>
      <c r="P1033">
        <v>4779</v>
      </c>
      <c r="Q1033">
        <v>900893</v>
      </c>
      <c r="R1033">
        <v>5</v>
      </c>
      <c r="S1033">
        <v>240</v>
      </c>
      <c r="T1033">
        <v>4643</v>
      </c>
      <c r="U1033">
        <v>1103524</v>
      </c>
      <c r="V1033">
        <v>4</v>
      </c>
      <c r="W1033">
        <v>257</v>
      </c>
      <c r="X1033">
        <v>4250</v>
      </c>
      <c r="Y1033">
        <v>1069385</v>
      </c>
      <c r="Z1033">
        <v>2</v>
      </c>
      <c r="AA1033">
        <v>308</v>
      </c>
      <c r="AB1033">
        <v>4400</v>
      </c>
      <c r="AC1033">
        <v>1354125</v>
      </c>
      <c r="AD1033">
        <v>3</v>
      </c>
      <c r="AE1033">
        <v>347</v>
      </c>
      <c r="AF1033">
        <v>4420</v>
      </c>
      <c r="AG1033">
        <v>1534060</v>
      </c>
      <c r="AH1033">
        <v>2</v>
      </c>
      <c r="AI1033">
        <v>389</v>
      </c>
      <c r="AJ1033">
        <v>4360</v>
      </c>
      <c r="AK1033">
        <v>1696040</v>
      </c>
      <c r="AP1033">
        <v>12</v>
      </c>
      <c r="AQ1033">
        <v>513</v>
      </c>
      <c r="AR1033">
        <v>4323</v>
      </c>
      <c r="AS1033">
        <v>2215389</v>
      </c>
      <c r="AT1033">
        <v>1</v>
      </c>
      <c r="AU1033">
        <v>2</v>
      </c>
    </row>
    <row r="1034" spans="1:47" x14ac:dyDescent="0.2">
      <c r="A1034" s="38">
        <v>43220</v>
      </c>
      <c r="B1034" s="1">
        <v>16</v>
      </c>
      <c r="C1034" s="1">
        <v>105</v>
      </c>
      <c r="D1034" s="1">
        <v>4621</v>
      </c>
      <c r="E1034" s="4">
        <v>497788</v>
      </c>
      <c r="F1034" s="4">
        <v>14</v>
      </c>
      <c r="G1034" s="4">
        <v>142</v>
      </c>
      <c r="H1034" s="4">
        <v>5010</v>
      </c>
      <c r="I1034" s="4">
        <v>739386</v>
      </c>
      <c r="J1034" s="4">
        <v>101</v>
      </c>
      <c r="K1034" s="4">
        <v>162</v>
      </c>
      <c r="L1034" s="4">
        <v>5012</v>
      </c>
      <c r="M1034" s="4">
        <v>869707</v>
      </c>
      <c r="N1034" s="4">
        <v>48</v>
      </c>
      <c r="O1034" s="4">
        <v>198</v>
      </c>
      <c r="P1034" s="4">
        <v>4454</v>
      </c>
      <c r="Q1034" s="4">
        <v>865755</v>
      </c>
      <c r="R1034" s="4">
        <v>8</v>
      </c>
      <c r="S1034" s="4">
        <v>231</v>
      </c>
      <c r="T1034" s="4">
        <v>4336</v>
      </c>
      <c r="U1034" s="4">
        <v>1006985</v>
      </c>
      <c r="V1034" s="4">
        <v>44</v>
      </c>
      <c r="W1034" s="4">
        <v>266</v>
      </c>
      <c r="X1034" s="4">
        <v>4210</v>
      </c>
      <c r="Y1034" s="4">
        <v>1141890</v>
      </c>
      <c r="Z1034" s="4">
        <v>3</v>
      </c>
      <c r="AA1034" s="4">
        <v>301</v>
      </c>
      <c r="AB1034" s="4">
        <v>3960</v>
      </c>
      <c r="AC1034" s="4">
        <v>1190367</v>
      </c>
      <c r="AD1034" s="4">
        <v>3</v>
      </c>
      <c r="AE1034" s="4">
        <v>351</v>
      </c>
      <c r="AF1034" s="4">
        <v>4313</v>
      </c>
      <c r="AG1034" s="4">
        <v>1513887</v>
      </c>
      <c r="AH1034" s="1"/>
      <c r="AI1034" s="1"/>
      <c r="AJ1034" s="1"/>
      <c r="AK1034" s="1"/>
      <c r="AL1034" s="1"/>
      <c r="AM1034" s="1"/>
      <c r="AN1034" s="1"/>
      <c r="AO1034" s="1"/>
      <c r="AP1034" s="1">
        <v>10</v>
      </c>
      <c r="AQ1034" s="1">
        <v>509</v>
      </c>
      <c r="AR1034" s="1">
        <v>4093</v>
      </c>
      <c r="AS1034" s="4">
        <v>2109157</v>
      </c>
      <c r="AT1034" s="1"/>
      <c r="AU1034" s="4">
        <v>5</v>
      </c>
    </row>
    <row r="1035" spans="1:47" x14ac:dyDescent="0.2">
      <c r="A1035" s="38"/>
    </row>
    <row r="1036" spans="1:47" x14ac:dyDescent="0.2">
      <c r="A1036" s="43">
        <v>43221</v>
      </c>
      <c r="B1036">
        <v>34</v>
      </c>
      <c r="C1036">
        <v>109</v>
      </c>
      <c r="D1036">
        <v>5145</v>
      </c>
      <c r="E1036">
        <v>565293</v>
      </c>
      <c r="F1036">
        <v>5</v>
      </c>
      <c r="G1036">
        <v>141</v>
      </c>
      <c r="H1036">
        <v>4966</v>
      </c>
      <c r="I1036">
        <v>701955</v>
      </c>
      <c r="J1036">
        <v>7</v>
      </c>
      <c r="K1036">
        <v>161</v>
      </c>
      <c r="L1036">
        <v>4857</v>
      </c>
      <c r="M1036">
        <v>785700</v>
      </c>
      <c r="N1036">
        <v>19</v>
      </c>
      <c r="O1036">
        <v>202</v>
      </c>
      <c r="P1036">
        <v>4582</v>
      </c>
      <c r="Q1036">
        <v>926810</v>
      </c>
      <c r="V1036">
        <v>1</v>
      </c>
      <c r="W1036">
        <v>276</v>
      </c>
      <c r="X1036">
        <v>4250</v>
      </c>
      <c r="Y1036">
        <v>1173000</v>
      </c>
      <c r="Z1036">
        <v>1</v>
      </c>
      <c r="AA1036">
        <v>304</v>
      </c>
      <c r="AB1036">
        <v>4330</v>
      </c>
      <c r="AC1036">
        <v>1316320</v>
      </c>
      <c r="AD1036">
        <v>1</v>
      </c>
      <c r="AE1036">
        <v>346</v>
      </c>
      <c r="AF1036">
        <v>4440</v>
      </c>
      <c r="AG1036">
        <v>1536240</v>
      </c>
      <c r="AH1036">
        <v>1</v>
      </c>
      <c r="AI1036">
        <v>381</v>
      </c>
      <c r="AJ1036">
        <v>4460</v>
      </c>
      <c r="AK1036">
        <v>1699260</v>
      </c>
      <c r="AL1036">
        <v>1</v>
      </c>
      <c r="AM1036">
        <v>463</v>
      </c>
      <c r="AN1036">
        <v>4320</v>
      </c>
      <c r="AO1036">
        <v>2000160</v>
      </c>
      <c r="AP1036">
        <v>3</v>
      </c>
      <c r="AQ1036">
        <v>573</v>
      </c>
      <c r="AR1036">
        <v>4046</v>
      </c>
      <c r="AS1036">
        <v>2318740</v>
      </c>
      <c r="AU1036">
        <f>7+87+3</f>
        <v>97</v>
      </c>
    </row>
    <row r="1037" spans="1:47" x14ac:dyDescent="0.2">
      <c r="A1037" s="43">
        <v>43228</v>
      </c>
      <c r="B1037">
        <v>15</v>
      </c>
      <c r="C1037">
        <v>98</v>
      </c>
      <c r="D1037">
        <v>5200</v>
      </c>
      <c r="E1037">
        <v>513066</v>
      </c>
      <c r="F1037">
        <v>11</v>
      </c>
      <c r="G1037">
        <v>144</v>
      </c>
      <c r="H1037">
        <v>5325</v>
      </c>
      <c r="I1037">
        <v>766800</v>
      </c>
      <c r="J1037">
        <v>2</v>
      </c>
      <c r="K1037">
        <v>172</v>
      </c>
      <c r="L1037">
        <v>5175</v>
      </c>
      <c r="M1037">
        <v>892687</v>
      </c>
      <c r="N1037">
        <v>4</v>
      </c>
      <c r="O1037">
        <v>182</v>
      </c>
      <c r="P1037">
        <v>5200</v>
      </c>
      <c r="Q1037">
        <v>946400</v>
      </c>
      <c r="R1037">
        <v>12</v>
      </c>
      <c r="S1037">
        <v>241</v>
      </c>
      <c r="T1037">
        <v>5050</v>
      </c>
      <c r="U1037">
        <v>1217050</v>
      </c>
      <c r="AL1037">
        <v>13</v>
      </c>
      <c r="AM1037">
        <v>411</v>
      </c>
      <c r="AN1037">
        <v>4290</v>
      </c>
      <c r="AO1037">
        <v>1763190</v>
      </c>
      <c r="AP1037">
        <v>2</v>
      </c>
      <c r="AQ1037">
        <v>603</v>
      </c>
      <c r="AR1037">
        <v>4100</v>
      </c>
      <c r="AS1037">
        <v>2474350</v>
      </c>
      <c r="AT1037">
        <v>9</v>
      </c>
      <c r="AU1037">
        <f>8+42+2</f>
        <v>52</v>
      </c>
    </row>
    <row r="1038" spans="1:47" x14ac:dyDescent="0.2">
      <c r="A1038" s="43">
        <v>43235</v>
      </c>
      <c r="B1038">
        <v>22</v>
      </c>
      <c r="C1038">
        <v>114</v>
      </c>
      <c r="D1038">
        <v>5425</v>
      </c>
      <c r="E1038">
        <v>619806</v>
      </c>
      <c r="F1038">
        <v>23</v>
      </c>
      <c r="G1038">
        <v>137</v>
      </c>
      <c r="H1038">
        <v>5076</v>
      </c>
      <c r="I1038">
        <v>699472</v>
      </c>
      <c r="J1038">
        <v>19</v>
      </c>
      <c r="K1038">
        <v>163</v>
      </c>
      <c r="L1038">
        <v>5365</v>
      </c>
      <c r="M1038">
        <v>878518</v>
      </c>
      <c r="N1038">
        <v>12</v>
      </c>
      <c r="O1038">
        <v>188</v>
      </c>
      <c r="P1038">
        <v>4965</v>
      </c>
      <c r="Q1038">
        <v>935902</v>
      </c>
      <c r="R1038">
        <v>1</v>
      </c>
      <c r="S1038">
        <v>230</v>
      </c>
      <c r="T1038">
        <v>4750</v>
      </c>
      <c r="U1038">
        <v>1092500</v>
      </c>
      <c r="V1038">
        <v>1</v>
      </c>
      <c r="W1038">
        <v>258</v>
      </c>
      <c r="X1038">
        <v>4550</v>
      </c>
      <c r="Y1038">
        <v>1173900</v>
      </c>
      <c r="Z1038">
        <v>2</v>
      </c>
      <c r="AA1038">
        <v>294</v>
      </c>
      <c r="AB1038">
        <v>4450</v>
      </c>
      <c r="AC1038">
        <v>1308300</v>
      </c>
      <c r="AD1038">
        <v>2</v>
      </c>
      <c r="AE1038">
        <v>345</v>
      </c>
      <c r="AF1038">
        <v>4770</v>
      </c>
      <c r="AG1038">
        <v>1648035</v>
      </c>
      <c r="AP1038">
        <v>3</v>
      </c>
      <c r="AQ1038">
        <v>552</v>
      </c>
      <c r="AR1038">
        <v>4266</v>
      </c>
      <c r="AS1038">
        <v>2358044</v>
      </c>
      <c r="AU1038">
        <f>12+166</f>
        <v>178</v>
      </c>
    </row>
    <row r="1039" spans="1:47" x14ac:dyDescent="0.2">
      <c r="A1039" s="43">
        <v>43242</v>
      </c>
      <c r="B1039">
        <v>3</v>
      </c>
      <c r="C1039">
        <v>117</v>
      </c>
      <c r="D1039">
        <v>5200</v>
      </c>
      <c r="E1039">
        <v>608400</v>
      </c>
      <c r="F1039">
        <v>39</v>
      </c>
      <c r="G1039">
        <v>138</v>
      </c>
      <c r="H1039">
        <v>4912</v>
      </c>
      <c r="I1039">
        <v>678838</v>
      </c>
      <c r="J1039">
        <v>10</v>
      </c>
      <c r="K1039">
        <v>164</v>
      </c>
      <c r="L1039">
        <v>4862</v>
      </c>
      <c r="M1039">
        <v>801096</v>
      </c>
      <c r="N1039">
        <v>35</v>
      </c>
      <c r="O1039">
        <v>196</v>
      </c>
      <c r="P1039">
        <v>4813</v>
      </c>
      <c r="Q1039">
        <v>944215</v>
      </c>
      <c r="R1039">
        <v>14</v>
      </c>
      <c r="S1039">
        <v>233</v>
      </c>
      <c r="T1039">
        <v>4700</v>
      </c>
      <c r="U1039">
        <v>1098233</v>
      </c>
      <c r="Z1039">
        <v>2</v>
      </c>
      <c r="AA1039">
        <v>296</v>
      </c>
      <c r="AB1039">
        <v>4200</v>
      </c>
      <c r="AC1039">
        <v>1245300</v>
      </c>
      <c r="AD1039">
        <v>1</v>
      </c>
      <c r="AE1039">
        <v>340</v>
      </c>
      <c r="AF1039">
        <v>4000</v>
      </c>
      <c r="AG1039">
        <v>1360000</v>
      </c>
      <c r="AH1039">
        <v>2</v>
      </c>
      <c r="AI1039">
        <v>362</v>
      </c>
      <c r="AJ1039">
        <v>4480</v>
      </c>
      <c r="AK1039">
        <v>1621760</v>
      </c>
      <c r="AL1039">
        <v>2</v>
      </c>
      <c r="AM1039">
        <v>459</v>
      </c>
      <c r="AN1039">
        <v>4165</v>
      </c>
      <c r="AO1039">
        <v>1913817</v>
      </c>
      <c r="AP1039">
        <v>3</v>
      </c>
      <c r="AQ1039">
        <v>472</v>
      </c>
      <c r="AR1039">
        <v>4143</v>
      </c>
      <c r="AS1039">
        <v>1957034</v>
      </c>
      <c r="AU1039">
        <v>170</v>
      </c>
    </row>
    <row r="1040" spans="1:47" x14ac:dyDescent="0.2">
      <c r="A1040" s="43">
        <v>43249</v>
      </c>
      <c r="B1040">
        <v>11</v>
      </c>
      <c r="C1040">
        <v>120</v>
      </c>
      <c r="D1040">
        <v>5216</v>
      </c>
      <c r="E1040">
        <v>626000</v>
      </c>
      <c r="F1040">
        <v>12</v>
      </c>
      <c r="G1040">
        <v>138</v>
      </c>
      <c r="H1040">
        <v>5375</v>
      </c>
      <c r="I1040">
        <v>744437</v>
      </c>
      <c r="J1040">
        <v>56</v>
      </c>
      <c r="K1040">
        <v>159</v>
      </c>
      <c r="L1040">
        <v>5170</v>
      </c>
      <c r="M1040">
        <v>826166</v>
      </c>
      <c r="N1040">
        <v>36</v>
      </c>
      <c r="O1040">
        <v>200</v>
      </c>
      <c r="P1040">
        <v>4846</v>
      </c>
      <c r="Q1040">
        <v>971756</v>
      </c>
      <c r="V1040">
        <v>15</v>
      </c>
      <c r="W1040">
        <v>265</v>
      </c>
      <c r="X1040">
        <v>4680</v>
      </c>
      <c r="Y1040">
        <v>1240200</v>
      </c>
      <c r="Z1040">
        <v>1</v>
      </c>
      <c r="AA1040">
        <v>295</v>
      </c>
      <c r="AB1040">
        <v>4450</v>
      </c>
      <c r="AC1040">
        <v>1312750</v>
      </c>
      <c r="AD1040">
        <v>1</v>
      </c>
      <c r="AE1040">
        <v>325</v>
      </c>
      <c r="AF1040">
        <v>4500</v>
      </c>
      <c r="AG1040">
        <v>1462500</v>
      </c>
      <c r="AP1040">
        <v>6</v>
      </c>
      <c r="AQ1040">
        <v>665</v>
      </c>
      <c r="AR1040">
        <v>4100</v>
      </c>
      <c r="AS1040">
        <v>2728550</v>
      </c>
      <c r="AU1040">
        <v>119</v>
      </c>
    </row>
    <row r="1041" spans="1:47" x14ac:dyDescent="0.2">
      <c r="A1041" s="43">
        <v>43227</v>
      </c>
      <c r="B1041">
        <v>50</v>
      </c>
      <c r="C1041">
        <v>107</v>
      </c>
      <c r="D1041">
        <v>4714</v>
      </c>
      <c r="E1041">
        <v>523036</v>
      </c>
      <c r="F1041">
        <v>34</v>
      </c>
      <c r="G1041">
        <v>135</v>
      </c>
      <c r="H1041">
        <v>4873</v>
      </c>
      <c r="I1041">
        <v>712519</v>
      </c>
      <c r="J1041">
        <v>189</v>
      </c>
      <c r="K1041">
        <v>165</v>
      </c>
      <c r="L1041">
        <v>4827</v>
      </c>
      <c r="M1041">
        <v>843523</v>
      </c>
      <c r="N1041">
        <v>40</v>
      </c>
      <c r="O1041">
        <v>197</v>
      </c>
      <c r="P1041">
        <v>4859</v>
      </c>
      <c r="Q1041">
        <v>987764</v>
      </c>
      <c r="R1041">
        <v>5</v>
      </c>
      <c r="S1041">
        <v>231</v>
      </c>
      <c r="T1041">
        <v>4323</v>
      </c>
      <c r="U1041">
        <v>994586</v>
      </c>
      <c r="V1041">
        <v>4</v>
      </c>
      <c r="W1041">
        <v>262</v>
      </c>
      <c r="X1041">
        <v>4640</v>
      </c>
      <c r="Y1041">
        <v>1216840</v>
      </c>
      <c r="Z1041">
        <v>1</v>
      </c>
      <c r="AA1041">
        <v>304</v>
      </c>
      <c r="AB1041">
        <v>4880</v>
      </c>
      <c r="AC1041">
        <v>1361920</v>
      </c>
      <c r="AD1041">
        <v>1</v>
      </c>
      <c r="AE1041">
        <v>333</v>
      </c>
      <c r="AF1041">
        <v>4480</v>
      </c>
      <c r="AG1041">
        <v>1491840</v>
      </c>
      <c r="AP1041">
        <v>4</v>
      </c>
      <c r="AQ1041">
        <v>478</v>
      </c>
      <c r="AR1041">
        <v>4315</v>
      </c>
      <c r="AS1041">
        <v>2064825</v>
      </c>
      <c r="AU1041">
        <v>11</v>
      </c>
    </row>
    <row r="1042" spans="1:47" x14ac:dyDescent="0.2">
      <c r="A1042" s="43">
        <v>43234</v>
      </c>
      <c r="B1042">
        <v>68</v>
      </c>
      <c r="C1042">
        <v>110</v>
      </c>
      <c r="D1042">
        <v>4706</v>
      </c>
      <c r="E1042">
        <v>524335</v>
      </c>
      <c r="F1042">
        <v>102</v>
      </c>
      <c r="G1042">
        <v>144</v>
      </c>
      <c r="H1042">
        <v>5011</v>
      </c>
      <c r="I1042">
        <v>721573</v>
      </c>
      <c r="J1042">
        <v>137</v>
      </c>
      <c r="K1042">
        <v>167</v>
      </c>
      <c r="L1042">
        <v>4884</v>
      </c>
      <c r="M1042">
        <v>851741</v>
      </c>
      <c r="N1042">
        <v>110</v>
      </c>
      <c r="O1042">
        <v>193</v>
      </c>
      <c r="P1042">
        <v>4572</v>
      </c>
      <c r="Q1042">
        <v>925657</v>
      </c>
      <c r="R1042">
        <v>22</v>
      </c>
      <c r="S1042">
        <v>230</v>
      </c>
      <c r="T1042">
        <v>4622</v>
      </c>
      <c r="U1042">
        <v>1111160</v>
      </c>
      <c r="V1042">
        <v>24</v>
      </c>
      <c r="W1042">
        <v>271</v>
      </c>
      <c r="X1042">
        <v>4570</v>
      </c>
      <c r="Y1042">
        <v>1258586</v>
      </c>
      <c r="Z1042">
        <v>11</v>
      </c>
      <c r="AA1042">
        <v>299</v>
      </c>
      <c r="AB1042">
        <v>4305</v>
      </c>
      <c r="AC1042">
        <v>1282387</v>
      </c>
      <c r="AD1042">
        <v>4</v>
      </c>
      <c r="AE1042">
        <v>345</v>
      </c>
      <c r="AF1042">
        <v>4295</v>
      </c>
      <c r="AG1042">
        <v>1482720</v>
      </c>
      <c r="AH1042">
        <v>5</v>
      </c>
      <c r="AI1042">
        <v>384</v>
      </c>
      <c r="AJ1042">
        <v>4238</v>
      </c>
      <c r="AK1042">
        <v>1627780</v>
      </c>
      <c r="AP1042">
        <v>6</v>
      </c>
      <c r="AQ1042">
        <v>503</v>
      </c>
      <c r="AR1042">
        <v>4263</v>
      </c>
      <c r="AS1042">
        <v>2141990</v>
      </c>
      <c r="AU1042">
        <v>5</v>
      </c>
    </row>
    <row r="1043" spans="1:47" x14ac:dyDescent="0.2">
      <c r="A1043" s="43">
        <v>43241</v>
      </c>
      <c r="B1043">
        <v>61</v>
      </c>
      <c r="C1043">
        <v>111</v>
      </c>
      <c r="D1043">
        <v>4585</v>
      </c>
      <c r="E1043">
        <v>514238</v>
      </c>
      <c r="F1043">
        <v>84</v>
      </c>
      <c r="G1043">
        <v>142</v>
      </c>
      <c r="H1043">
        <v>4964</v>
      </c>
      <c r="I1043">
        <v>716701</v>
      </c>
      <c r="J1043">
        <v>52</v>
      </c>
      <c r="K1043">
        <v>162</v>
      </c>
      <c r="L1043">
        <v>4477</v>
      </c>
      <c r="M1043">
        <v>714680</v>
      </c>
      <c r="N1043">
        <v>70</v>
      </c>
      <c r="O1043">
        <v>202</v>
      </c>
      <c r="P1043">
        <v>4658</v>
      </c>
      <c r="Q1043">
        <v>922789</v>
      </c>
      <c r="R1043">
        <v>38</v>
      </c>
      <c r="S1043">
        <v>231</v>
      </c>
      <c r="T1043">
        <v>4527</v>
      </c>
      <c r="U1043">
        <v>1107991</v>
      </c>
      <c r="V1043">
        <v>48</v>
      </c>
      <c r="W1043">
        <v>263</v>
      </c>
      <c r="X1043">
        <v>4455</v>
      </c>
      <c r="Y1043">
        <v>1200178</v>
      </c>
      <c r="Z1043">
        <v>12</v>
      </c>
      <c r="AA1043">
        <v>296</v>
      </c>
      <c r="AB1043">
        <v>4352</v>
      </c>
      <c r="AC1043">
        <v>1308687</v>
      </c>
      <c r="AD1043">
        <v>2</v>
      </c>
      <c r="AE1043">
        <v>348</v>
      </c>
      <c r="AF1043">
        <v>4360</v>
      </c>
      <c r="AG1043">
        <v>1514800</v>
      </c>
      <c r="AH1043">
        <v>6</v>
      </c>
      <c r="AI1043">
        <v>378</v>
      </c>
      <c r="AJ1043">
        <v>4400</v>
      </c>
      <c r="AK1043">
        <v>1674020</v>
      </c>
      <c r="AP1043">
        <v>6</v>
      </c>
      <c r="AQ1043">
        <v>528</v>
      </c>
      <c r="AR1043">
        <v>4477</v>
      </c>
      <c r="AS1043">
        <v>2363637</v>
      </c>
      <c r="AU1043">
        <v>4</v>
      </c>
    </row>
    <row r="1044" spans="1:47" x14ac:dyDescent="0.2">
      <c r="A1044" s="43">
        <v>43248</v>
      </c>
      <c r="B1044">
        <v>18</v>
      </c>
      <c r="C1044">
        <v>118</v>
      </c>
      <c r="D1044">
        <v>4514</v>
      </c>
      <c r="E1044">
        <v>522289</v>
      </c>
      <c r="F1044">
        <v>15</v>
      </c>
      <c r="G1044">
        <v>140</v>
      </c>
      <c r="H1044">
        <v>4515</v>
      </c>
      <c r="I1044">
        <v>621727</v>
      </c>
      <c r="J1044">
        <v>69</v>
      </c>
      <c r="K1044">
        <v>158</v>
      </c>
      <c r="L1044">
        <v>4688</v>
      </c>
      <c r="M1044">
        <v>793715</v>
      </c>
      <c r="N1044">
        <v>173</v>
      </c>
      <c r="O1044">
        <v>197</v>
      </c>
      <c r="P1044">
        <v>4708</v>
      </c>
      <c r="Q1044">
        <v>979553</v>
      </c>
      <c r="R1044">
        <v>45</v>
      </c>
      <c r="S1044">
        <v>225</v>
      </c>
      <c r="T1044">
        <v>4456</v>
      </c>
      <c r="U1044">
        <v>1086518</v>
      </c>
      <c r="V1044">
        <v>12</v>
      </c>
      <c r="W1044">
        <v>264</v>
      </c>
      <c r="X1044">
        <v>4385</v>
      </c>
      <c r="Y1044">
        <v>1224652</v>
      </c>
      <c r="Z1044">
        <v>15</v>
      </c>
      <c r="AA1044">
        <v>299</v>
      </c>
      <c r="AB1044">
        <v>4380</v>
      </c>
      <c r="AC1044">
        <v>1316100</v>
      </c>
      <c r="AD1044">
        <v>3</v>
      </c>
      <c r="AE1044">
        <v>348</v>
      </c>
      <c r="AF1044">
        <v>4173</v>
      </c>
      <c r="AG1044">
        <v>1453233</v>
      </c>
      <c r="AH1044">
        <v>2</v>
      </c>
      <c r="AI1044">
        <v>360</v>
      </c>
      <c r="AJ1044">
        <v>4160</v>
      </c>
      <c r="AK1044">
        <v>1497600</v>
      </c>
      <c r="AP1044">
        <v>12</v>
      </c>
      <c r="AQ1044">
        <v>526</v>
      </c>
      <c r="AR1044">
        <v>4276</v>
      </c>
      <c r="AS1044">
        <v>2246114</v>
      </c>
      <c r="AU1044">
        <v>12</v>
      </c>
    </row>
    <row r="1045" spans="1:47" x14ac:dyDescent="0.2">
      <c r="A1045" s="38"/>
    </row>
    <row r="1046" spans="1:47" x14ac:dyDescent="0.2">
      <c r="A1046" s="43">
        <v>43256</v>
      </c>
      <c r="B1046">
        <v>15</v>
      </c>
      <c r="C1046">
        <v>103</v>
      </c>
      <c r="D1046">
        <v>5156</v>
      </c>
      <c r="E1046">
        <v>531738</v>
      </c>
      <c r="F1046">
        <v>18</v>
      </c>
      <c r="G1046">
        <v>138</v>
      </c>
      <c r="H1046">
        <v>5158</v>
      </c>
      <c r="I1046">
        <v>711850</v>
      </c>
      <c r="J1046">
        <v>45</v>
      </c>
      <c r="K1046">
        <v>165</v>
      </c>
      <c r="L1046">
        <v>4985</v>
      </c>
      <c r="M1046">
        <v>823493</v>
      </c>
      <c r="N1046">
        <v>23</v>
      </c>
      <c r="O1046">
        <v>205</v>
      </c>
      <c r="P1046">
        <v>5018</v>
      </c>
      <c r="Q1046">
        <v>1029693</v>
      </c>
      <c r="R1046">
        <v>6</v>
      </c>
      <c r="S1046">
        <v>227</v>
      </c>
      <c r="T1046">
        <v>4805</v>
      </c>
      <c r="U1046">
        <v>1090735</v>
      </c>
      <c r="Z1046">
        <v>1</v>
      </c>
      <c r="AA1046">
        <v>310</v>
      </c>
      <c r="AB1046">
        <v>4550</v>
      </c>
      <c r="AC1046">
        <v>1410500</v>
      </c>
      <c r="AH1046">
        <v>2</v>
      </c>
      <c r="AI1046">
        <v>372</v>
      </c>
      <c r="AJ1046">
        <v>4500</v>
      </c>
      <c r="AK1046">
        <v>1676250</v>
      </c>
      <c r="AL1046">
        <v>4</v>
      </c>
      <c r="AM1046">
        <v>420</v>
      </c>
      <c r="AN1046">
        <v>4385</v>
      </c>
      <c r="AO1046">
        <v>1841700</v>
      </c>
      <c r="AP1046">
        <v>13</v>
      </c>
      <c r="AQ1046">
        <v>574</v>
      </c>
      <c r="AR1046">
        <v>4222</v>
      </c>
      <c r="AS1046">
        <v>2425878</v>
      </c>
      <c r="AU1046">
        <f>8+120+6</f>
        <v>134</v>
      </c>
    </row>
    <row r="1047" spans="1:47" x14ac:dyDescent="0.2">
      <c r="A1047" s="43">
        <v>43263</v>
      </c>
      <c r="B1047">
        <v>9</v>
      </c>
      <c r="C1047">
        <v>98</v>
      </c>
      <c r="D1047">
        <v>5430</v>
      </c>
      <c r="E1047">
        <v>532140</v>
      </c>
      <c r="F1047">
        <v>15</v>
      </c>
      <c r="G1047">
        <v>136</v>
      </c>
      <c r="H1047">
        <v>5416</v>
      </c>
      <c r="I1047">
        <v>740277</v>
      </c>
      <c r="J1047">
        <v>35</v>
      </c>
      <c r="K1047">
        <v>162</v>
      </c>
      <c r="L1047">
        <v>5400</v>
      </c>
      <c r="M1047">
        <v>878040</v>
      </c>
      <c r="N1047">
        <v>42</v>
      </c>
      <c r="O1047">
        <v>186</v>
      </c>
      <c r="P1047">
        <v>5245</v>
      </c>
      <c r="Q1047">
        <v>979503</v>
      </c>
      <c r="R1047">
        <v>13</v>
      </c>
      <c r="S1047">
        <v>228</v>
      </c>
      <c r="T1047">
        <v>5193</v>
      </c>
      <c r="U1047">
        <v>1185811</v>
      </c>
      <c r="V1047">
        <v>1</v>
      </c>
      <c r="W1047">
        <v>267</v>
      </c>
      <c r="X1047">
        <v>4530</v>
      </c>
      <c r="Y1047">
        <v>1209510</v>
      </c>
      <c r="AD1047">
        <v>2</v>
      </c>
      <c r="AE1047">
        <v>338</v>
      </c>
      <c r="AF1047">
        <v>3950</v>
      </c>
      <c r="AG1047">
        <v>1337075</v>
      </c>
      <c r="AL1047">
        <v>3</v>
      </c>
      <c r="AM1047">
        <v>429</v>
      </c>
      <c r="AN1047">
        <v>4370</v>
      </c>
      <c r="AO1047">
        <v>1874730</v>
      </c>
      <c r="AP1047">
        <v>7</v>
      </c>
      <c r="AQ1047">
        <v>547</v>
      </c>
      <c r="AR1047">
        <v>4184</v>
      </c>
      <c r="AS1047">
        <v>2292390</v>
      </c>
      <c r="AU1047">
        <f>33+195+5</f>
        <v>233</v>
      </c>
    </row>
    <row r="1048" spans="1:47" x14ac:dyDescent="0.2">
      <c r="A1048" s="43">
        <v>43270</v>
      </c>
      <c r="B1048">
        <v>14</v>
      </c>
      <c r="C1048">
        <v>113</v>
      </c>
      <c r="D1048">
        <v>5270</v>
      </c>
      <c r="E1048">
        <v>596564</v>
      </c>
      <c r="F1048">
        <v>7</v>
      </c>
      <c r="G1048">
        <v>144</v>
      </c>
      <c r="H1048">
        <v>5375</v>
      </c>
      <c r="I1048">
        <v>776687</v>
      </c>
      <c r="J1048">
        <v>33</v>
      </c>
      <c r="K1048">
        <v>169</v>
      </c>
      <c r="L1048">
        <v>5240</v>
      </c>
      <c r="M1048">
        <v>886608</v>
      </c>
      <c r="N1048">
        <v>6</v>
      </c>
      <c r="O1048">
        <v>196</v>
      </c>
      <c r="P1048">
        <v>4845</v>
      </c>
      <c r="Q1048">
        <v>950031</v>
      </c>
      <c r="R1048">
        <v>36</v>
      </c>
      <c r="S1048">
        <v>233</v>
      </c>
      <c r="T1048">
        <v>4850</v>
      </c>
      <c r="U1048">
        <v>1133930</v>
      </c>
      <c r="V1048">
        <v>2</v>
      </c>
      <c r="W1048">
        <v>261</v>
      </c>
      <c r="X1048">
        <v>4650</v>
      </c>
      <c r="Y1048">
        <v>1215975</v>
      </c>
      <c r="Z1048">
        <v>20</v>
      </c>
      <c r="AA1048">
        <v>292</v>
      </c>
      <c r="AB1048">
        <v>4680</v>
      </c>
      <c r="AC1048">
        <v>1366560</v>
      </c>
      <c r="AL1048" s="1"/>
      <c r="AM1048" s="1"/>
      <c r="AN1048" s="1"/>
      <c r="AO1048" s="1"/>
      <c r="AP1048">
        <v>8</v>
      </c>
      <c r="AQ1048">
        <v>684</v>
      </c>
      <c r="AR1048">
        <v>4026</v>
      </c>
      <c r="AS1048">
        <v>2673430</v>
      </c>
      <c r="AU1048">
        <f>20+214+6</f>
        <v>240</v>
      </c>
    </row>
    <row r="1049" spans="1:47" x14ac:dyDescent="0.2">
      <c r="A1049" s="43">
        <v>43277</v>
      </c>
      <c r="B1049">
        <v>12</v>
      </c>
      <c r="C1049">
        <v>113</v>
      </c>
      <c r="D1049">
        <v>5280</v>
      </c>
      <c r="E1049">
        <v>598752</v>
      </c>
      <c r="F1049">
        <v>6</v>
      </c>
      <c r="G1049">
        <v>139</v>
      </c>
      <c r="H1049">
        <v>5583</v>
      </c>
      <c r="I1049">
        <v>776083</v>
      </c>
      <c r="J1049">
        <v>42</v>
      </c>
      <c r="K1049">
        <v>162</v>
      </c>
      <c r="L1049">
        <v>5297</v>
      </c>
      <c r="M1049">
        <v>858137</v>
      </c>
      <c r="N1049">
        <v>28</v>
      </c>
      <c r="O1049">
        <v>200</v>
      </c>
      <c r="P1049">
        <v>4926</v>
      </c>
      <c r="Q1049">
        <v>988155</v>
      </c>
      <c r="R1049">
        <v>7</v>
      </c>
      <c r="S1049">
        <v>246</v>
      </c>
      <c r="T1049">
        <v>4530</v>
      </c>
      <c r="U1049">
        <v>1114380</v>
      </c>
      <c r="V1049">
        <v>9</v>
      </c>
      <c r="W1049">
        <v>265</v>
      </c>
      <c r="X1049">
        <v>4715</v>
      </c>
      <c r="Y1049">
        <v>1251832</v>
      </c>
      <c r="Z1049">
        <v>6</v>
      </c>
      <c r="AA1049">
        <v>302</v>
      </c>
      <c r="AB1049">
        <v>4695</v>
      </c>
      <c r="AC1049">
        <v>1420337</v>
      </c>
      <c r="AH1049">
        <v>6</v>
      </c>
      <c r="AI1049">
        <v>383</v>
      </c>
      <c r="AJ1049">
        <v>4291</v>
      </c>
      <c r="AK1049">
        <v>1644423</v>
      </c>
      <c r="AL1049">
        <v>4</v>
      </c>
      <c r="AM1049">
        <v>441</v>
      </c>
      <c r="AN1049">
        <v>4240</v>
      </c>
      <c r="AO1049">
        <v>1871960</v>
      </c>
      <c r="AP1049">
        <v>8</v>
      </c>
      <c r="AQ1049">
        <v>518</v>
      </c>
      <c r="AR1049">
        <v>4070</v>
      </c>
      <c r="AS1049">
        <v>2109277</v>
      </c>
      <c r="AT1049">
        <v>3</v>
      </c>
      <c r="AU1049">
        <f>11+261+3</f>
        <v>275</v>
      </c>
    </row>
    <row r="1050" spans="1:47" x14ac:dyDescent="0.2">
      <c r="A1050" s="43">
        <v>43255</v>
      </c>
      <c r="B1050">
        <v>33</v>
      </c>
      <c r="C1050">
        <v>115</v>
      </c>
      <c r="D1050">
        <v>4751</v>
      </c>
      <c r="E1050">
        <v>548695</v>
      </c>
      <c r="F1050">
        <v>51</v>
      </c>
      <c r="G1050">
        <v>136</v>
      </c>
      <c r="H1050">
        <v>4623</v>
      </c>
      <c r="I1050">
        <v>680247</v>
      </c>
      <c r="J1050">
        <v>132</v>
      </c>
      <c r="K1050">
        <v>165</v>
      </c>
      <c r="L1050">
        <v>4956</v>
      </c>
      <c r="M1050">
        <v>829268</v>
      </c>
      <c r="N1050">
        <v>180</v>
      </c>
      <c r="O1050">
        <v>195</v>
      </c>
      <c r="P1050">
        <v>4544</v>
      </c>
      <c r="Q1050">
        <v>917333</v>
      </c>
      <c r="R1050">
        <v>68</v>
      </c>
      <c r="S1050">
        <v>227</v>
      </c>
      <c r="T1050">
        <v>4683</v>
      </c>
      <c r="U1050">
        <v>1137192</v>
      </c>
      <c r="V1050">
        <v>50</v>
      </c>
      <c r="W1050">
        <v>260</v>
      </c>
      <c r="X1050">
        <v>4701</v>
      </c>
      <c r="Y1050">
        <v>1238020</v>
      </c>
      <c r="Z1050">
        <v>5</v>
      </c>
      <c r="AA1050">
        <v>311</v>
      </c>
      <c r="AB1050">
        <v>4540</v>
      </c>
      <c r="AC1050">
        <v>1413756</v>
      </c>
      <c r="AD1050">
        <v>1</v>
      </c>
      <c r="AE1050">
        <v>321</v>
      </c>
      <c r="AF1050">
        <v>4180</v>
      </c>
      <c r="AG1050">
        <v>1341780</v>
      </c>
      <c r="AP1050">
        <v>8</v>
      </c>
      <c r="AQ1050">
        <v>490</v>
      </c>
      <c r="AR1050">
        <v>4335</v>
      </c>
      <c r="AS1050">
        <v>2120166</v>
      </c>
      <c r="AU1050">
        <v>11</v>
      </c>
    </row>
    <row r="1051" spans="1:47" x14ac:dyDescent="0.2">
      <c r="A1051" s="43">
        <v>43262</v>
      </c>
      <c r="B1051">
        <v>35</v>
      </c>
      <c r="C1051">
        <v>116</v>
      </c>
      <c r="D1051">
        <v>4356</v>
      </c>
      <c r="E1051">
        <v>580014</v>
      </c>
      <c r="F1051">
        <v>63</v>
      </c>
      <c r="G1051">
        <v>142</v>
      </c>
      <c r="H1051">
        <v>4891</v>
      </c>
      <c r="I1051">
        <v>713792</v>
      </c>
      <c r="J1051">
        <v>135</v>
      </c>
      <c r="K1051">
        <v>163</v>
      </c>
      <c r="L1051">
        <v>5107</v>
      </c>
      <c r="M1051">
        <v>848320</v>
      </c>
      <c r="N1051">
        <v>115</v>
      </c>
      <c r="O1051">
        <v>190</v>
      </c>
      <c r="P1051">
        <v>4861</v>
      </c>
      <c r="Q1051">
        <v>968221</v>
      </c>
      <c r="R1051">
        <v>53</v>
      </c>
      <c r="S1051">
        <v>234</v>
      </c>
      <c r="T1051">
        <v>4935</v>
      </c>
      <c r="U1051">
        <v>1200692</v>
      </c>
      <c r="V1051">
        <v>1</v>
      </c>
      <c r="W1051">
        <v>277</v>
      </c>
      <c r="X1051">
        <v>4440</v>
      </c>
      <c r="Y1051">
        <v>1229880</v>
      </c>
      <c r="Z1051">
        <v>8</v>
      </c>
      <c r="AA1051">
        <v>298</v>
      </c>
      <c r="AB1051">
        <v>4233</v>
      </c>
      <c r="AC1051">
        <v>1281475</v>
      </c>
      <c r="AD1051">
        <v>2</v>
      </c>
      <c r="AE1051">
        <v>350</v>
      </c>
      <c r="AF1051">
        <v>4400</v>
      </c>
      <c r="AG1051">
        <v>1538080</v>
      </c>
      <c r="AH1051">
        <v>6</v>
      </c>
      <c r="AI1051">
        <v>381</v>
      </c>
      <c r="AJ1051">
        <v>4317</v>
      </c>
      <c r="AK1051">
        <v>1643992</v>
      </c>
      <c r="AP1051">
        <v>11</v>
      </c>
      <c r="AQ1051">
        <v>535</v>
      </c>
      <c r="AR1051">
        <v>4432</v>
      </c>
      <c r="AS1051">
        <v>2375674</v>
      </c>
      <c r="AU1051">
        <v>2</v>
      </c>
    </row>
    <row r="1052" spans="1:47" x14ac:dyDescent="0.2">
      <c r="A1052" s="43">
        <v>43269</v>
      </c>
      <c r="B1052">
        <v>23</v>
      </c>
      <c r="C1052">
        <v>114</v>
      </c>
      <c r="D1052">
        <v>4702</v>
      </c>
      <c r="E1052">
        <v>531628</v>
      </c>
      <c r="F1052">
        <v>178</v>
      </c>
      <c r="G1052">
        <v>140</v>
      </c>
      <c r="H1052">
        <v>5125</v>
      </c>
      <c r="I1052">
        <v>735636</v>
      </c>
      <c r="J1052">
        <v>119</v>
      </c>
      <c r="K1052">
        <v>161</v>
      </c>
      <c r="L1052">
        <v>4983</v>
      </c>
      <c r="M1052">
        <v>829091</v>
      </c>
      <c r="N1052">
        <v>90</v>
      </c>
      <c r="O1052">
        <v>197</v>
      </c>
      <c r="P1052">
        <v>4791</v>
      </c>
      <c r="Q1052">
        <v>977051</v>
      </c>
      <c r="R1052">
        <v>65</v>
      </c>
      <c r="S1052">
        <v>241</v>
      </c>
      <c r="T1052">
        <v>4484</v>
      </c>
      <c r="U1052">
        <v>1143742</v>
      </c>
      <c r="V1052">
        <v>88</v>
      </c>
      <c r="W1052">
        <v>256</v>
      </c>
      <c r="X1052">
        <v>4593</v>
      </c>
      <c r="Y1052">
        <v>1228925</v>
      </c>
      <c r="Z1052">
        <v>19</v>
      </c>
      <c r="AA1052">
        <v>301</v>
      </c>
      <c r="AB1052">
        <v>4170</v>
      </c>
      <c r="AC1052">
        <v>1315653</v>
      </c>
      <c r="AD1052">
        <v>5</v>
      </c>
      <c r="AE1052">
        <v>344</v>
      </c>
      <c r="AF1052">
        <v>3950</v>
      </c>
      <c r="AG1052">
        <v>1510900</v>
      </c>
      <c r="AH1052">
        <v>3</v>
      </c>
      <c r="AI1052">
        <v>391</v>
      </c>
      <c r="AJ1052">
        <v>4140</v>
      </c>
      <c r="AK1052">
        <v>1619920</v>
      </c>
      <c r="AP1052">
        <v>6</v>
      </c>
      <c r="AQ1052">
        <v>484</v>
      </c>
      <c r="AR1052">
        <v>4377</v>
      </c>
      <c r="AS1052">
        <v>2116830</v>
      </c>
      <c r="AU1052">
        <v>6</v>
      </c>
    </row>
    <row r="1053" spans="1:47" x14ac:dyDescent="0.2">
      <c r="A1053" s="43">
        <v>43276</v>
      </c>
      <c r="B1053">
        <v>15</v>
      </c>
      <c r="C1053">
        <v>110</v>
      </c>
      <c r="D1053">
        <v>4798</v>
      </c>
      <c r="E1053">
        <v>549691</v>
      </c>
      <c r="F1053">
        <v>48</v>
      </c>
      <c r="G1053">
        <v>141</v>
      </c>
      <c r="H1053">
        <v>4866</v>
      </c>
      <c r="I1053">
        <v>654089</v>
      </c>
      <c r="J1053">
        <v>151</v>
      </c>
      <c r="K1053">
        <v>167</v>
      </c>
      <c r="L1053">
        <v>4813</v>
      </c>
      <c r="M1053">
        <v>861413</v>
      </c>
      <c r="N1053">
        <v>117</v>
      </c>
      <c r="O1053">
        <v>202</v>
      </c>
      <c r="P1053">
        <v>4626</v>
      </c>
      <c r="Q1053">
        <v>983537</v>
      </c>
      <c r="R1053">
        <v>84</v>
      </c>
      <c r="S1053">
        <v>241</v>
      </c>
      <c r="T1053">
        <v>4736</v>
      </c>
      <c r="U1053">
        <v>1171774</v>
      </c>
      <c r="V1053">
        <v>33</v>
      </c>
      <c r="W1053">
        <v>265</v>
      </c>
      <c r="X1053">
        <v>4665</v>
      </c>
      <c r="Y1053">
        <v>1252332</v>
      </c>
      <c r="Z1053">
        <v>9</v>
      </c>
      <c r="AA1053">
        <v>298</v>
      </c>
      <c r="AB1053">
        <v>4155</v>
      </c>
      <c r="AC1053">
        <v>1323787</v>
      </c>
      <c r="AD1053">
        <v>4</v>
      </c>
      <c r="AE1053">
        <v>346</v>
      </c>
      <c r="AF1053">
        <v>4390</v>
      </c>
      <c r="AG1053">
        <v>1516700</v>
      </c>
      <c r="AH1053">
        <v>4</v>
      </c>
      <c r="AI1053">
        <v>374</v>
      </c>
      <c r="AJ1053">
        <v>4485</v>
      </c>
      <c r="AK1053">
        <v>1677193</v>
      </c>
      <c r="AP1053">
        <v>12</v>
      </c>
      <c r="AQ1053">
        <v>511</v>
      </c>
      <c r="AR1053">
        <v>4347</v>
      </c>
      <c r="AS1053">
        <v>2220998</v>
      </c>
      <c r="AU1053">
        <v>6</v>
      </c>
    </row>
    <row r="1054" spans="1:47" x14ac:dyDescent="0.2">
      <c r="A1054" s="38"/>
    </row>
    <row r="1055" spans="1:47" x14ac:dyDescent="0.2">
      <c r="A1055" s="43">
        <v>43283</v>
      </c>
      <c r="B1055">
        <v>31</v>
      </c>
      <c r="C1055">
        <v>108</v>
      </c>
      <c r="D1055">
        <v>5368</v>
      </c>
      <c r="E1055">
        <v>553847</v>
      </c>
      <c r="F1055">
        <v>19</v>
      </c>
      <c r="G1055">
        <v>136</v>
      </c>
      <c r="H1055">
        <v>5134</v>
      </c>
      <c r="I1055">
        <v>718090</v>
      </c>
      <c r="J1055">
        <v>43</v>
      </c>
      <c r="K1055">
        <v>170</v>
      </c>
      <c r="L1055">
        <v>5153</v>
      </c>
      <c r="M1055">
        <v>895677</v>
      </c>
      <c r="N1055">
        <v>96</v>
      </c>
      <c r="O1055">
        <v>198</v>
      </c>
      <c r="P1055">
        <v>4873</v>
      </c>
      <c r="Q1055">
        <v>993840</v>
      </c>
      <c r="R1055">
        <v>70</v>
      </c>
      <c r="S1055">
        <v>236</v>
      </c>
      <c r="T1055">
        <v>4898</v>
      </c>
      <c r="U1055">
        <v>1175125</v>
      </c>
      <c r="V1055">
        <v>10</v>
      </c>
      <c r="W1055">
        <v>266</v>
      </c>
      <c r="X1055">
        <v>4516</v>
      </c>
      <c r="Y1055">
        <v>1201880</v>
      </c>
      <c r="Z1055">
        <v>20</v>
      </c>
      <c r="AA1055">
        <v>287</v>
      </c>
      <c r="AB1055">
        <v>4436</v>
      </c>
      <c r="AC1055">
        <v>1259608</v>
      </c>
      <c r="AD1055">
        <v>2</v>
      </c>
      <c r="AE1055">
        <v>356</v>
      </c>
      <c r="AF1055">
        <v>4365</v>
      </c>
      <c r="AG1055">
        <v>1621980</v>
      </c>
      <c r="AH1055">
        <v>1</v>
      </c>
      <c r="AI1055">
        <v>385</v>
      </c>
      <c r="AJ1055">
        <v>4500</v>
      </c>
      <c r="AK1055">
        <v>1732500</v>
      </c>
      <c r="AP1055">
        <v>9</v>
      </c>
      <c r="AQ1055">
        <v>552</v>
      </c>
      <c r="AR1055">
        <v>4228</v>
      </c>
      <c r="AS1055">
        <v>2324300</v>
      </c>
      <c r="AU1055">
        <v>4</v>
      </c>
    </row>
    <row r="1056" spans="1:47" x14ac:dyDescent="0.2">
      <c r="A1056" s="43">
        <v>43290</v>
      </c>
      <c r="B1056">
        <v>25</v>
      </c>
      <c r="C1056">
        <v>117</v>
      </c>
      <c r="D1056">
        <v>4621</v>
      </c>
      <c r="E1056">
        <v>534910</v>
      </c>
      <c r="F1056">
        <v>43</v>
      </c>
      <c r="G1056">
        <v>142</v>
      </c>
      <c r="H1056">
        <v>5285</v>
      </c>
      <c r="I1056">
        <v>759768</v>
      </c>
      <c r="J1056">
        <v>258</v>
      </c>
      <c r="K1056">
        <v>163</v>
      </c>
      <c r="L1056">
        <v>4963</v>
      </c>
      <c r="M1056">
        <v>819626</v>
      </c>
      <c r="N1056">
        <v>142</v>
      </c>
      <c r="O1056">
        <v>202</v>
      </c>
      <c r="P1056">
        <v>5014</v>
      </c>
      <c r="Q1056">
        <v>1037495</v>
      </c>
      <c r="R1056">
        <v>48</v>
      </c>
      <c r="S1056">
        <v>235</v>
      </c>
      <c r="T1056">
        <v>4617</v>
      </c>
      <c r="U1056">
        <v>1094965</v>
      </c>
      <c r="V1056">
        <v>103</v>
      </c>
      <c r="W1056">
        <v>269</v>
      </c>
      <c r="X1056">
        <v>4509</v>
      </c>
      <c r="Y1056">
        <v>1232864</v>
      </c>
      <c r="Z1056">
        <v>16</v>
      </c>
      <c r="AA1056">
        <v>307</v>
      </c>
      <c r="AB1056">
        <v>4045</v>
      </c>
      <c r="AC1056">
        <v>1307537</v>
      </c>
      <c r="AD1056">
        <v>1</v>
      </c>
      <c r="AE1056">
        <v>329</v>
      </c>
      <c r="AF1056">
        <v>4100</v>
      </c>
      <c r="AG1056">
        <v>1348900</v>
      </c>
      <c r="AH1056">
        <v>2</v>
      </c>
      <c r="AI1056">
        <v>386</v>
      </c>
      <c r="AJ1056">
        <v>4325</v>
      </c>
      <c r="AK1056">
        <v>1666950</v>
      </c>
      <c r="AP1056">
        <v>12</v>
      </c>
      <c r="AQ1056">
        <v>564</v>
      </c>
      <c r="AR1056">
        <v>4116</v>
      </c>
      <c r="AS1056">
        <v>2332234</v>
      </c>
      <c r="AU1056">
        <v>9</v>
      </c>
    </row>
    <row r="1057" spans="1:47" x14ac:dyDescent="0.2">
      <c r="A1057" s="43">
        <v>43297</v>
      </c>
      <c r="B1057">
        <v>16</v>
      </c>
      <c r="C1057">
        <v>118</v>
      </c>
      <c r="D1057">
        <v>4885</v>
      </c>
      <c r="E1057">
        <v>567282</v>
      </c>
      <c r="F1057">
        <v>52</v>
      </c>
      <c r="G1057">
        <v>143</v>
      </c>
      <c r="H1057">
        <v>5076</v>
      </c>
      <c r="I1057">
        <v>737123</v>
      </c>
      <c r="J1057">
        <v>172</v>
      </c>
      <c r="K1057">
        <v>165</v>
      </c>
      <c r="L1057">
        <v>5022</v>
      </c>
      <c r="M1057">
        <v>830174</v>
      </c>
      <c r="N1057">
        <v>175</v>
      </c>
      <c r="O1057">
        <v>195</v>
      </c>
      <c r="P1057">
        <v>4885</v>
      </c>
      <c r="Q1057">
        <v>984467</v>
      </c>
      <c r="R1057">
        <v>144</v>
      </c>
      <c r="S1057" s="37">
        <f>U1057/T1057</f>
        <v>243.3542629147417</v>
      </c>
      <c r="T1057">
        <v>4762</v>
      </c>
      <c r="U1057">
        <v>1158853</v>
      </c>
      <c r="V1057">
        <v>26</v>
      </c>
      <c r="W1057">
        <v>262</v>
      </c>
      <c r="X1057">
        <v>4546</v>
      </c>
      <c r="Y1057">
        <v>1247241</v>
      </c>
      <c r="Z1057">
        <v>7</v>
      </c>
      <c r="AA1057">
        <v>308</v>
      </c>
      <c r="AB1057">
        <v>4260</v>
      </c>
      <c r="AC1057">
        <v>1278051</v>
      </c>
      <c r="AD1057">
        <v>18</v>
      </c>
      <c r="AE1057">
        <v>345</v>
      </c>
      <c r="AF1057">
        <v>4200</v>
      </c>
      <c r="AG1057">
        <v>1481483</v>
      </c>
      <c r="AH1057">
        <v>1</v>
      </c>
      <c r="AI1057">
        <v>384</v>
      </c>
      <c r="AJ1057">
        <v>4250</v>
      </c>
      <c r="AK1057">
        <v>1632000</v>
      </c>
      <c r="AP1057">
        <v>18</v>
      </c>
      <c r="AQ1057">
        <v>529</v>
      </c>
      <c r="AR1057">
        <v>4181</v>
      </c>
      <c r="AS1057">
        <v>2209633</v>
      </c>
      <c r="AU1057">
        <v>13</v>
      </c>
    </row>
    <row r="1058" spans="1:47" x14ac:dyDescent="0.2">
      <c r="A1058" s="43">
        <v>43304</v>
      </c>
      <c r="B1058">
        <v>14</v>
      </c>
      <c r="C1058">
        <v>113</v>
      </c>
      <c r="D1058">
        <v>5008</v>
      </c>
      <c r="E1058">
        <v>553407</v>
      </c>
      <c r="F1058">
        <v>55</v>
      </c>
      <c r="G1058">
        <v>142</v>
      </c>
      <c r="H1058">
        <v>5013</v>
      </c>
      <c r="I1058">
        <v>738809</v>
      </c>
      <c r="J1058">
        <v>137</v>
      </c>
      <c r="K1058">
        <v>169</v>
      </c>
      <c r="L1058">
        <v>4782</v>
      </c>
      <c r="M1058">
        <v>826633</v>
      </c>
      <c r="N1058">
        <v>207</v>
      </c>
      <c r="O1058">
        <v>206</v>
      </c>
      <c r="P1058">
        <v>4759</v>
      </c>
      <c r="Q1058">
        <v>1038903</v>
      </c>
      <c r="R1058">
        <v>112</v>
      </c>
      <c r="S1058">
        <v>229</v>
      </c>
      <c r="T1058">
        <v>4444</v>
      </c>
      <c r="U1058">
        <v>1120732</v>
      </c>
      <c r="V1058">
        <v>34</v>
      </c>
      <c r="W1058">
        <v>271</v>
      </c>
      <c r="X1058">
        <v>4420</v>
      </c>
      <c r="Y1058">
        <v>1230639</v>
      </c>
      <c r="Z1058">
        <v>19</v>
      </c>
      <c r="AA1058">
        <v>288</v>
      </c>
      <c r="AB1058">
        <v>4390</v>
      </c>
      <c r="AC1058">
        <v>1273827</v>
      </c>
      <c r="AD1058">
        <v>3</v>
      </c>
      <c r="AE1058">
        <v>354</v>
      </c>
      <c r="AF1058">
        <v>4150</v>
      </c>
      <c r="AG1058">
        <v>1485667</v>
      </c>
      <c r="AP1058">
        <v>27</v>
      </c>
      <c r="AQ1058">
        <v>541</v>
      </c>
      <c r="AR1058">
        <v>4245</v>
      </c>
      <c r="AS1058">
        <v>2289380</v>
      </c>
      <c r="AU1058">
        <v>5</v>
      </c>
    </row>
    <row r="1059" spans="1:47" x14ac:dyDescent="0.2">
      <c r="A1059" s="43">
        <v>43311</v>
      </c>
      <c r="B1059">
        <v>30</v>
      </c>
      <c r="C1059">
        <v>113</v>
      </c>
      <c r="D1059">
        <v>4509</v>
      </c>
      <c r="E1059">
        <v>533089</v>
      </c>
      <c r="F1059">
        <v>32</v>
      </c>
      <c r="G1059">
        <v>140</v>
      </c>
      <c r="H1059">
        <v>4818</v>
      </c>
      <c r="I1059">
        <v>694346</v>
      </c>
      <c r="J1059">
        <v>95</v>
      </c>
      <c r="K1059">
        <v>162</v>
      </c>
      <c r="L1059">
        <v>4859</v>
      </c>
      <c r="M1059">
        <v>801422</v>
      </c>
      <c r="N1059">
        <v>183</v>
      </c>
      <c r="O1059">
        <v>204</v>
      </c>
      <c r="P1059">
        <v>4790</v>
      </c>
      <c r="Q1059">
        <v>1010564</v>
      </c>
      <c r="R1059">
        <v>94</v>
      </c>
      <c r="S1059">
        <v>234</v>
      </c>
      <c r="T1059">
        <v>4728</v>
      </c>
      <c r="U1059">
        <v>1134987</v>
      </c>
      <c r="V1059">
        <v>13</v>
      </c>
      <c r="W1059">
        <v>269</v>
      </c>
      <c r="X1059">
        <v>4177</v>
      </c>
      <c r="Y1059">
        <v>1147221</v>
      </c>
      <c r="Z1059">
        <v>23</v>
      </c>
      <c r="AA1059">
        <v>298</v>
      </c>
      <c r="AB1059">
        <v>4300</v>
      </c>
      <c r="AC1059">
        <v>1437584</v>
      </c>
      <c r="AD1059">
        <v>10</v>
      </c>
      <c r="AE1059">
        <v>326</v>
      </c>
      <c r="AF1059">
        <v>4387</v>
      </c>
      <c r="AG1059">
        <v>1445470</v>
      </c>
      <c r="AH1059">
        <v>1</v>
      </c>
      <c r="AI1059">
        <v>388</v>
      </c>
      <c r="AJ1059">
        <v>4520</v>
      </c>
      <c r="AK1059">
        <v>1753760</v>
      </c>
      <c r="AL1059">
        <v>1</v>
      </c>
      <c r="AM1059">
        <v>448</v>
      </c>
      <c r="AN1059">
        <v>4250</v>
      </c>
      <c r="AO1059">
        <v>1904000</v>
      </c>
      <c r="AP1059">
        <v>18</v>
      </c>
      <c r="AQ1059">
        <v>567</v>
      </c>
      <c r="AR1059">
        <v>4166</v>
      </c>
      <c r="AS1059">
        <v>2361583</v>
      </c>
      <c r="AU1059">
        <v>12</v>
      </c>
    </row>
    <row r="1060" spans="1:47" x14ac:dyDescent="0.2">
      <c r="A1060" s="43">
        <v>43284</v>
      </c>
      <c r="B1060">
        <v>10</v>
      </c>
      <c r="C1060">
        <v>115</v>
      </c>
      <c r="D1060">
        <v>5358</v>
      </c>
      <c r="E1060">
        <v>619780</v>
      </c>
      <c r="F1060">
        <v>21</v>
      </c>
      <c r="G1060">
        <v>135</v>
      </c>
      <c r="H1060">
        <v>5600</v>
      </c>
      <c r="I1060">
        <v>757866</v>
      </c>
      <c r="J1060">
        <v>2</v>
      </c>
      <c r="K1060">
        <v>150</v>
      </c>
      <c r="L1060">
        <v>5550</v>
      </c>
      <c r="M1060">
        <v>832500</v>
      </c>
      <c r="N1060">
        <v>4</v>
      </c>
      <c r="O1060">
        <v>184</v>
      </c>
      <c r="P1060">
        <v>4975</v>
      </c>
      <c r="Q1060">
        <v>915400</v>
      </c>
      <c r="R1060">
        <v>25</v>
      </c>
      <c r="S1060">
        <v>241</v>
      </c>
      <c r="T1060">
        <v>4975</v>
      </c>
      <c r="U1060">
        <v>1198975</v>
      </c>
      <c r="AP1060">
        <v>4</v>
      </c>
      <c r="AQ1060">
        <v>557</v>
      </c>
      <c r="AR1060">
        <v>4065</v>
      </c>
      <c r="AS1060">
        <v>2265221</v>
      </c>
      <c r="AU1060">
        <v>98</v>
      </c>
    </row>
    <row r="1061" spans="1:47" x14ac:dyDescent="0.2">
      <c r="A1061" s="43">
        <v>43291</v>
      </c>
      <c r="B1061">
        <v>10</v>
      </c>
      <c r="C1061">
        <v>117</v>
      </c>
      <c r="D1061">
        <v>5810</v>
      </c>
      <c r="E1061">
        <v>683256</v>
      </c>
      <c r="F1061">
        <v>12</v>
      </c>
      <c r="G1061">
        <v>144</v>
      </c>
      <c r="H1061">
        <v>5137</v>
      </c>
      <c r="I1061">
        <v>742368</v>
      </c>
      <c r="J1061">
        <v>43</v>
      </c>
      <c r="K1061">
        <v>157</v>
      </c>
      <c r="L1061">
        <v>5031</v>
      </c>
      <c r="M1061">
        <v>793050</v>
      </c>
      <c r="N1061">
        <v>27</v>
      </c>
      <c r="O1061">
        <v>197</v>
      </c>
      <c r="P1061">
        <v>4868</v>
      </c>
      <c r="Q1061">
        <v>960943</v>
      </c>
      <c r="R1061">
        <v>4</v>
      </c>
      <c r="S1061">
        <v>230</v>
      </c>
      <c r="T1061">
        <v>4800</v>
      </c>
      <c r="U1061">
        <v>1106400</v>
      </c>
      <c r="V1061">
        <v>2</v>
      </c>
      <c r="W1061">
        <v>267</v>
      </c>
      <c r="X1061">
        <v>4750</v>
      </c>
      <c r="Y1061">
        <v>1268250</v>
      </c>
      <c r="AP1061">
        <v>7</v>
      </c>
      <c r="AQ1061">
        <v>608</v>
      </c>
      <c r="AR1061">
        <v>4040</v>
      </c>
      <c r="AS1061">
        <v>2458628</v>
      </c>
      <c r="AU1061">
        <f>24+189</f>
        <v>213</v>
      </c>
    </row>
    <row r="1062" spans="1:47" x14ac:dyDescent="0.2">
      <c r="A1062" s="43">
        <v>43298</v>
      </c>
      <c r="B1062">
        <v>22</v>
      </c>
      <c r="C1062">
        <v>114</v>
      </c>
      <c r="D1062">
        <v>5407</v>
      </c>
      <c r="E1062">
        <v>621048</v>
      </c>
      <c r="F1062">
        <v>20</v>
      </c>
      <c r="G1062">
        <v>136</v>
      </c>
      <c r="H1062">
        <v>5542</v>
      </c>
      <c r="I1062">
        <v>754620</v>
      </c>
      <c r="J1062">
        <v>24</v>
      </c>
      <c r="K1062">
        <v>167</v>
      </c>
      <c r="L1062">
        <v>5333</v>
      </c>
      <c r="M1062">
        <v>894222</v>
      </c>
      <c r="N1062">
        <v>12</v>
      </c>
      <c r="O1062">
        <v>194</v>
      </c>
      <c r="P1062">
        <v>5020</v>
      </c>
      <c r="Q1062">
        <v>973880</v>
      </c>
      <c r="R1062">
        <v>7</v>
      </c>
      <c r="S1062">
        <v>230</v>
      </c>
      <c r="T1062">
        <v>4793</v>
      </c>
      <c r="U1062">
        <v>1102466</v>
      </c>
      <c r="V1062">
        <v>7</v>
      </c>
      <c r="W1062">
        <v>264</v>
      </c>
      <c r="X1062">
        <v>4600</v>
      </c>
      <c r="Y1062">
        <v>1214000</v>
      </c>
      <c r="Z1062">
        <v>10</v>
      </c>
      <c r="AA1062">
        <v>285</v>
      </c>
      <c r="AB1062">
        <v>4450</v>
      </c>
      <c r="AC1062">
        <v>1268250</v>
      </c>
      <c r="AH1062">
        <v>5</v>
      </c>
      <c r="AI1062">
        <v>376</v>
      </c>
      <c r="AJ1062">
        <v>4280</v>
      </c>
      <c r="AK1062">
        <v>1610136</v>
      </c>
      <c r="AP1062">
        <v>12</v>
      </c>
      <c r="AQ1062">
        <v>584</v>
      </c>
      <c r="AR1062">
        <v>4036</v>
      </c>
      <c r="AS1062">
        <v>2357785</v>
      </c>
      <c r="AT1062">
        <v>2</v>
      </c>
      <c r="AU1062">
        <f>17+112</f>
        <v>129</v>
      </c>
    </row>
    <row r="1063" spans="1:47" x14ac:dyDescent="0.2">
      <c r="A1063" s="43">
        <v>43305</v>
      </c>
      <c r="B1063">
        <v>28</v>
      </c>
      <c r="C1063">
        <v>113</v>
      </c>
      <c r="D1063">
        <v>5330</v>
      </c>
      <c r="E1063">
        <v>602290</v>
      </c>
      <c r="F1063">
        <v>44</v>
      </c>
      <c r="G1063">
        <v>137</v>
      </c>
      <c r="H1063">
        <v>5450</v>
      </c>
      <c r="I1063">
        <v>751321</v>
      </c>
      <c r="J1063">
        <v>18</v>
      </c>
      <c r="K1063">
        <v>161</v>
      </c>
      <c r="L1063">
        <v>5200</v>
      </c>
      <c r="M1063">
        <v>840666</v>
      </c>
      <c r="N1063">
        <v>19</v>
      </c>
      <c r="O1063">
        <v>196</v>
      </c>
      <c r="P1063">
        <v>4947</v>
      </c>
      <c r="Q1063">
        <v>972802</v>
      </c>
      <c r="R1063">
        <v>13</v>
      </c>
      <c r="S1063">
        <v>230</v>
      </c>
      <c r="T1063">
        <v>4777</v>
      </c>
      <c r="U1063">
        <v>1100019</v>
      </c>
      <c r="V1063">
        <v>20</v>
      </c>
      <c r="W1063">
        <v>251</v>
      </c>
      <c r="X1063">
        <v>4620</v>
      </c>
      <c r="Y1063">
        <v>1159620</v>
      </c>
      <c r="Z1063">
        <v>10</v>
      </c>
      <c r="AA1063">
        <v>283</v>
      </c>
      <c r="AB1063">
        <v>4530</v>
      </c>
      <c r="AC1063">
        <v>1281990</v>
      </c>
      <c r="AD1063">
        <v>1</v>
      </c>
      <c r="AE1063">
        <v>352</v>
      </c>
      <c r="AF1063">
        <v>4080</v>
      </c>
      <c r="AG1063">
        <v>1436160</v>
      </c>
      <c r="AH1063">
        <v>2</v>
      </c>
      <c r="AI1063">
        <v>371</v>
      </c>
      <c r="AJ1063">
        <v>4250</v>
      </c>
      <c r="AK1063">
        <v>1576750</v>
      </c>
      <c r="AP1063">
        <v>6</v>
      </c>
      <c r="AQ1063">
        <v>560</v>
      </c>
      <c r="AR1063">
        <v>3866</v>
      </c>
      <c r="AS1063">
        <v>2165333</v>
      </c>
      <c r="AT1063">
        <v>3</v>
      </c>
      <c r="AU1063">
        <f>46+222</f>
        <v>268</v>
      </c>
    </row>
    <row r="1064" spans="1:47" x14ac:dyDescent="0.2">
      <c r="A1064" s="43">
        <v>43312</v>
      </c>
      <c r="B1064">
        <v>14</v>
      </c>
      <c r="C1064">
        <v>113</v>
      </c>
      <c r="D1064">
        <v>5970</v>
      </c>
      <c r="E1064">
        <v>675804</v>
      </c>
      <c r="F1064">
        <v>8</v>
      </c>
      <c r="G1064">
        <v>142</v>
      </c>
      <c r="H1064">
        <v>5133</v>
      </c>
      <c r="I1064">
        <v>732355</v>
      </c>
      <c r="J1064">
        <v>35</v>
      </c>
      <c r="K1064">
        <v>165</v>
      </c>
      <c r="L1064">
        <v>5100</v>
      </c>
      <c r="M1064">
        <v>842228</v>
      </c>
      <c r="N1064">
        <v>28</v>
      </c>
      <c r="O1064">
        <v>195</v>
      </c>
      <c r="P1064">
        <v>4975</v>
      </c>
      <c r="Q1064">
        <v>973441</v>
      </c>
      <c r="R1064">
        <v>18</v>
      </c>
      <c r="S1064">
        <v>233</v>
      </c>
      <c r="T1064">
        <v>4775</v>
      </c>
      <c r="U1064">
        <v>1114962</v>
      </c>
      <c r="V1064">
        <v>4</v>
      </c>
      <c r="W1064">
        <v>269</v>
      </c>
      <c r="X1064">
        <v>4110</v>
      </c>
      <c r="Y1064">
        <v>1106960</v>
      </c>
      <c r="Z1064">
        <v>39</v>
      </c>
      <c r="AA1064">
        <v>292</v>
      </c>
      <c r="AB1064">
        <v>4230</v>
      </c>
      <c r="AC1064">
        <v>1238685</v>
      </c>
      <c r="AL1064">
        <v>1</v>
      </c>
      <c r="AM1064">
        <v>403</v>
      </c>
      <c r="AN1064">
        <v>4200</v>
      </c>
      <c r="AO1064">
        <v>1612000</v>
      </c>
      <c r="AP1064">
        <v>8</v>
      </c>
      <c r="AQ1064">
        <v>590</v>
      </c>
      <c r="AR1064">
        <v>3958</v>
      </c>
      <c r="AS1064">
        <v>2337641</v>
      </c>
      <c r="AU1064">
        <f>56+215</f>
        <v>271</v>
      </c>
    </row>
    <row r="1065" spans="1:47" x14ac:dyDescent="0.2">
      <c r="A1065" s="38"/>
    </row>
    <row r="1066" spans="1:47" x14ac:dyDescent="0.2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</row>
    <row r="1067" spans="1:47" x14ac:dyDescent="0.2">
      <c r="A1067" s="43">
        <v>43319</v>
      </c>
      <c r="B1067">
        <v>17</v>
      </c>
      <c r="C1067">
        <v>111</v>
      </c>
      <c r="D1067">
        <v>5666</v>
      </c>
      <c r="E1067">
        <v>632767</v>
      </c>
      <c r="F1067">
        <v>43</v>
      </c>
      <c r="G1067">
        <v>140</v>
      </c>
      <c r="H1067">
        <v>5453</v>
      </c>
      <c r="I1067">
        <v>765055</v>
      </c>
      <c r="J1067">
        <v>28</v>
      </c>
      <c r="K1067">
        <v>165</v>
      </c>
      <c r="L1067">
        <v>5200</v>
      </c>
      <c r="M1067">
        <v>858000</v>
      </c>
      <c r="N1067">
        <v>27</v>
      </c>
      <c r="O1067">
        <v>197</v>
      </c>
      <c r="P1067">
        <v>5110</v>
      </c>
      <c r="Q1067">
        <v>1009736</v>
      </c>
      <c r="R1067">
        <v>3</v>
      </c>
      <c r="S1067">
        <v>247</v>
      </c>
      <c r="T1067">
        <v>4640</v>
      </c>
      <c r="U1067">
        <v>1148400</v>
      </c>
      <c r="Z1067">
        <v>3</v>
      </c>
      <c r="AA1067">
        <v>294</v>
      </c>
      <c r="AB1067">
        <v>3800</v>
      </c>
      <c r="AC1067">
        <v>1118466</v>
      </c>
      <c r="AH1067">
        <v>1</v>
      </c>
      <c r="AI1067">
        <v>375</v>
      </c>
      <c r="AJ1067">
        <v>4230</v>
      </c>
      <c r="AK1067">
        <v>1582250</v>
      </c>
      <c r="AP1067">
        <v>7</v>
      </c>
      <c r="AQ1067">
        <v>596</v>
      </c>
      <c r="AR1067">
        <v>4064</v>
      </c>
      <c r="AS1067">
        <v>2422894</v>
      </c>
      <c r="AU1067">
        <f>15+180</f>
        <v>195</v>
      </c>
    </row>
    <row r="1068" spans="1:47" x14ac:dyDescent="0.2">
      <c r="A1068" s="43">
        <v>43326</v>
      </c>
      <c r="B1068">
        <v>28</v>
      </c>
      <c r="C1068">
        <v>112</v>
      </c>
      <c r="D1068">
        <v>5675</v>
      </c>
      <c r="E1068">
        <v>639383</v>
      </c>
      <c r="F1068">
        <v>17</v>
      </c>
      <c r="G1068">
        <v>141</v>
      </c>
      <c r="H1068">
        <v>5210</v>
      </c>
      <c r="I1068">
        <v>736694</v>
      </c>
      <c r="J1068">
        <v>26</v>
      </c>
      <c r="K1068">
        <v>161</v>
      </c>
      <c r="L1068">
        <v>5296</v>
      </c>
      <c r="M1068">
        <v>853646</v>
      </c>
      <c r="N1068">
        <v>20</v>
      </c>
      <c r="O1068">
        <v>199</v>
      </c>
      <c r="P1068">
        <v>5031</v>
      </c>
      <c r="Q1068">
        <v>1004656</v>
      </c>
      <c r="R1068">
        <v>23</v>
      </c>
      <c r="S1068">
        <v>237</v>
      </c>
      <c r="T1068">
        <v>4580</v>
      </c>
      <c r="U1068">
        <v>1087292</v>
      </c>
      <c r="AD1068">
        <v>2</v>
      </c>
      <c r="AE1068">
        <v>327</v>
      </c>
      <c r="AF1068">
        <v>4275</v>
      </c>
      <c r="AG1068">
        <v>1397925</v>
      </c>
      <c r="AP1068">
        <v>9</v>
      </c>
      <c r="AQ1068">
        <v>622</v>
      </c>
      <c r="AR1068">
        <v>4035</v>
      </c>
      <c r="AS1068">
        <v>2513254</v>
      </c>
      <c r="AU1068">
        <f>71+218</f>
        <v>289</v>
      </c>
    </row>
    <row r="1069" spans="1:47" x14ac:dyDescent="0.2">
      <c r="A1069" s="43">
        <v>43333</v>
      </c>
      <c r="B1069">
        <v>28</v>
      </c>
      <c r="C1069">
        <v>112</v>
      </c>
      <c r="D1069">
        <v>5500</v>
      </c>
      <c r="E1069">
        <v>618200</v>
      </c>
      <c r="F1069">
        <v>12</v>
      </c>
      <c r="G1069">
        <v>140</v>
      </c>
      <c r="H1069">
        <v>5070</v>
      </c>
      <c r="I1069">
        <v>710814</v>
      </c>
      <c r="J1069">
        <v>27</v>
      </c>
      <c r="K1069">
        <v>164</v>
      </c>
      <c r="L1069">
        <v>5250</v>
      </c>
      <c r="M1069">
        <v>861000</v>
      </c>
      <c r="N1069">
        <v>30</v>
      </c>
      <c r="O1069">
        <v>196</v>
      </c>
      <c r="P1069">
        <v>4758</v>
      </c>
      <c r="Q1069">
        <v>932633</v>
      </c>
      <c r="R1069">
        <v>4</v>
      </c>
      <c r="S1069">
        <v>232</v>
      </c>
      <c r="T1069">
        <v>4750</v>
      </c>
      <c r="U1069">
        <v>1102000</v>
      </c>
      <c r="V1069">
        <v>1</v>
      </c>
      <c r="W1069">
        <v>255</v>
      </c>
      <c r="X1069">
        <v>4080</v>
      </c>
      <c r="Y1069">
        <v>1040400</v>
      </c>
      <c r="AH1069">
        <v>1</v>
      </c>
      <c r="AI1069">
        <v>393</v>
      </c>
      <c r="AJ1069">
        <v>4000</v>
      </c>
      <c r="AK1069">
        <v>1572000</v>
      </c>
      <c r="AL1069">
        <v>2</v>
      </c>
      <c r="AM1069">
        <v>467</v>
      </c>
      <c r="AN1069">
        <v>4070</v>
      </c>
      <c r="AO1069">
        <v>1898655</v>
      </c>
      <c r="AP1069">
        <v>4</v>
      </c>
      <c r="AQ1069">
        <v>616</v>
      </c>
      <c r="AR1069">
        <v>3955</v>
      </c>
      <c r="AS1069">
        <v>2438257</v>
      </c>
      <c r="AU1069">
        <f>11+158</f>
        <v>169</v>
      </c>
    </row>
    <row r="1070" spans="1:47" x14ac:dyDescent="0.2">
      <c r="A1070" s="43">
        <v>43340</v>
      </c>
      <c r="B1070">
        <v>25</v>
      </c>
      <c r="C1070">
        <v>109</v>
      </c>
      <c r="D1070">
        <v>4512</v>
      </c>
      <c r="E1070">
        <v>601551</v>
      </c>
      <c r="F1070">
        <v>10</v>
      </c>
      <c r="G1070">
        <v>148</v>
      </c>
      <c r="H1070">
        <v>5375</v>
      </c>
      <c r="I1070">
        <v>798187</v>
      </c>
      <c r="J1070">
        <v>43</v>
      </c>
      <c r="K1070">
        <v>161</v>
      </c>
      <c r="L1070">
        <v>5171</v>
      </c>
      <c r="M1070">
        <v>832638</v>
      </c>
      <c r="N1070">
        <v>20</v>
      </c>
      <c r="O1070">
        <v>194</v>
      </c>
      <c r="P1070">
        <v>4980</v>
      </c>
      <c r="Q1070">
        <v>967780</v>
      </c>
      <c r="R1070">
        <v>27</v>
      </c>
      <c r="S1070">
        <v>234</v>
      </c>
      <c r="T1070">
        <v>4866</v>
      </c>
      <c r="U1070">
        <v>1141563</v>
      </c>
      <c r="V1070">
        <v>15</v>
      </c>
      <c r="W1070">
        <v>266</v>
      </c>
      <c r="X1070">
        <v>4740</v>
      </c>
      <c r="Y1070">
        <v>1260840</v>
      </c>
      <c r="AP1070">
        <v>3</v>
      </c>
      <c r="AQ1070">
        <v>519</v>
      </c>
      <c r="AR1070">
        <v>3956</v>
      </c>
      <c r="AS1070">
        <v>2056147</v>
      </c>
      <c r="AT1070">
        <v>2</v>
      </c>
      <c r="AU1070">
        <f>31+162</f>
        <v>193</v>
      </c>
    </row>
    <row r="1071" spans="1:47" x14ac:dyDescent="0.2">
      <c r="A1071" s="43">
        <v>43318</v>
      </c>
      <c r="B1071">
        <v>48</v>
      </c>
      <c r="C1071">
        <v>113</v>
      </c>
      <c r="D1071">
        <v>4816</v>
      </c>
      <c r="E1071">
        <v>548505</v>
      </c>
      <c r="F1071">
        <v>24</v>
      </c>
      <c r="G1071">
        <v>140</v>
      </c>
      <c r="H1071">
        <v>4876</v>
      </c>
      <c r="I1071">
        <v>697025</v>
      </c>
      <c r="J1071">
        <v>132</v>
      </c>
      <c r="K1071">
        <v>162</v>
      </c>
      <c r="L1071">
        <v>4754</v>
      </c>
      <c r="M1071">
        <v>795004</v>
      </c>
      <c r="N1071">
        <v>142</v>
      </c>
      <c r="O1071">
        <v>198</v>
      </c>
      <c r="P1071">
        <v>4702</v>
      </c>
      <c r="Q1071">
        <v>955667</v>
      </c>
      <c r="R1071">
        <v>109</v>
      </c>
      <c r="S1071">
        <v>230</v>
      </c>
      <c r="T1071">
        <v>4369</v>
      </c>
      <c r="U1071">
        <v>1101090</v>
      </c>
      <c r="V1071">
        <v>24</v>
      </c>
      <c r="W1071">
        <v>257</v>
      </c>
      <c r="X1071">
        <v>4336</v>
      </c>
      <c r="Y1071">
        <v>1126737</v>
      </c>
      <c r="Z1071">
        <v>27</v>
      </c>
      <c r="AA1071">
        <v>303</v>
      </c>
      <c r="AB1071">
        <v>4206</v>
      </c>
      <c r="AC1071">
        <v>1280869</v>
      </c>
      <c r="AD1071">
        <v>8</v>
      </c>
      <c r="AE1071">
        <v>326</v>
      </c>
      <c r="AF1071">
        <v>4123</v>
      </c>
      <c r="AG1071">
        <v>1361325</v>
      </c>
      <c r="AH1071">
        <v>28</v>
      </c>
      <c r="AI1071">
        <v>379</v>
      </c>
      <c r="AJ1071">
        <v>4050</v>
      </c>
      <c r="AK1071">
        <v>1545812</v>
      </c>
      <c r="AP1071">
        <v>23</v>
      </c>
      <c r="AQ1071">
        <v>555</v>
      </c>
      <c r="AR1071">
        <v>4082</v>
      </c>
      <c r="AS1071">
        <v>2265096</v>
      </c>
      <c r="AU1071">
        <v>6</v>
      </c>
    </row>
    <row r="1072" spans="1:47" x14ac:dyDescent="0.2">
      <c r="A1072" s="43">
        <v>43325</v>
      </c>
      <c r="B1072">
        <v>19</v>
      </c>
      <c r="C1072">
        <v>112</v>
      </c>
      <c r="D1072">
        <v>4769</v>
      </c>
      <c r="E1072">
        <v>537958</v>
      </c>
      <c r="F1072">
        <v>13</v>
      </c>
      <c r="G1072">
        <v>139</v>
      </c>
      <c r="H1072">
        <v>5120</v>
      </c>
      <c r="I1072">
        <v>716205</v>
      </c>
      <c r="J1072">
        <v>108</v>
      </c>
      <c r="K1072">
        <v>172</v>
      </c>
      <c r="L1072">
        <v>4964</v>
      </c>
      <c r="M1072">
        <v>871340</v>
      </c>
      <c r="N1072">
        <v>99</v>
      </c>
      <c r="O1072">
        <v>194</v>
      </c>
      <c r="P1072">
        <v>4821</v>
      </c>
      <c r="Q1072">
        <v>972782</v>
      </c>
      <c r="R1072">
        <v>26</v>
      </c>
      <c r="S1072">
        <v>231</v>
      </c>
      <c r="T1072">
        <v>4559</v>
      </c>
      <c r="U1072">
        <v>1075014</v>
      </c>
      <c r="V1072">
        <v>14</v>
      </c>
      <c r="W1072">
        <v>255</v>
      </c>
      <c r="X1072">
        <v>4335</v>
      </c>
      <c r="Y1072">
        <v>1100102</v>
      </c>
      <c r="Z1072">
        <v>2</v>
      </c>
      <c r="AA1072">
        <v>300</v>
      </c>
      <c r="AB1072">
        <v>4260</v>
      </c>
      <c r="AC1072">
        <v>1278000</v>
      </c>
      <c r="AD1072">
        <v>1</v>
      </c>
      <c r="AE1072">
        <v>332</v>
      </c>
      <c r="AF1072">
        <v>4100</v>
      </c>
      <c r="AG1072">
        <v>1361200</v>
      </c>
      <c r="AP1072">
        <v>9</v>
      </c>
      <c r="AQ1072">
        <v>573</v>
      </c>
      <c r="AR1072">
        <v>4078</v>
      </c>
      <c r="AS1072">
        <v>2344909</v>
      </c>
      <c r="AU1072">
        <v>12</v>
      </c>
    </row>
    <row r="1073" spans="1:47" x14ac:dyDescent="0.2">
      <c r="A1073" s="43">
        <v>43332</v>
      </c>
      <c r="B1073">
        <v>22</v>
      </c>
      <c r="C1073">
        <v>118</v>
      </c>
      <c r="D1073">
        <v>4773</v>
      </c>
      <c r="E1073">
        <v>569945</v>
      </c>
      <c r="F1073">
        <v>27</v>
      </c>
      <c r="G1073">
        <v>133</v>
      </c>
      <c r="H1073">
        <v>5213</v>
      </c>
      <c r="I1073">
        <v>703819</v>
      </c>
      <c r="J1073">
        <v>47</v>
      </c>
      <c r="K1073">
        <v>166</v>
      </c>
      <c r="L1073">
        <v>4873</v>
      </c>
      <c r="M1073">
        <v>827175</v>
      </c>
      <c r="N1073">
        <v>48</v>
      </c>
      <c r="O1073">
        <v>196</v>
      </c>
      <c r="P1073">
        <v>4765</v>
      </c>
      <c r="Q1073">
        <v>939572</v>
      </c>
      <c r="R1073">
        <v>57</v>
      </c>
      <c r="S1073">
        <v>228</v>
      </c>
      <c r="T1073">
        <v>4555</v>
      </c>
      <c r="U1073">
        <v>1107199</v>
      </c>
      <c r="V1073">
        <v>17</v>
      </c>
      <c r="W1073">
        <v>264</v>
      </c>
      <c r="X1073">
        <v>4253</v>
      </c>
      <c r="Y1073">
        <v>1122707</v>
      </c>
      <c r="Z1073">
        <v>36</v>
      </c>
      <c r="AA1073">
        <v>294</v>
      </c>
      <c r="AB1073">
        <v>4177</v>
      </c>
      <c r="AC1073">
        <v>1247711</v>
      </c>
      <c r="AD1073">
        <v>5</v>
      </c>
      <c r="AE1073">
        <v>332</v>
      </c>
      <c r="AF1073">
        <v>4145</v>
      </c>
      <c r="AG1073">
        <v>1379472</v>
      </c>
      <c r="AH1073">
        <v>2</v>
      </c>
      <c r="AI1073">
        <v>381</v>
      </c>
      <c r="AJ1073">
        <v>4330</v>
      </c>
      <c r="AK1073">
        <v>1649890</v>
      </c>
      <c r="AP1073">
        <v>13</v>
      </c>
      <c r="AQ1073">
        <v>593</v>
      </c>
      <c r="AR1073">
        <v>4134</v>
      </c>
      <c r="AS1073">
        <v>2447709</v>
      </c>
      <c r="AU1073">
        <v>8</v>
      </c>
    </row>
    <row r="1074" spans="1:47" x14ac:dyDescent="0.2">
      <c r="A1074" s="43">
        <v>43339</v>
      </c>
      <c r="B1074">
        <v>3</v>
      </c>
      <c r="C1074">
        <v>76</v>
      </c>
      <c r="D1074">
        <v>4000</v>
      </c>
      <c r="E1074">
        <v>302667</v>
      </c>
      <c r="F1074">
        <v>21</v>
      </c>
      <c r="G1074">
        <v>135</v>
      </c>
      <c r="H1074">
        <v>4984</v>
      </c>
      <c r="I1074">
        <v>670851</v>
      </c>
      <c r="J1074">
        <v>126</v>
      </c>
      <c r="K1074">
        <v>163</v>
      </c>
      <c r="L1074">
        <v>5236</v>
      </c>
      <c r="M1074">
        <v>865295</v>
      </c>
      <c r="N1074">
        <v>114</v>
      </c>
      <c r="O1074">
        <v>194</v>
      </c>
      <c r="P1074">
        <v>4877</v>
      </c>
      <c r="Q1074">
        <v>963899</v>
      </c>
      <c r="R1074">
        <v>85</v>
      </c>
      <c r="S1074">
        <v>236</v>
      </c>
      <c r="T1074">
        <v>4954</v>
      </c>
      <c r="U1074">
        <v>1185813</v>
      </c>
      <c r="V1074">
        <v>49</v>
      </c>
      <c r="W1074">
        <v>267</v>
      </c>
      <c r="X1074">
        <v>4490</v>
      </c>
      <c r="Y1074">
        <v>1209241</v>
      </c>
      <c r="Z1074">
        <v>4</v>
      </c>
      <c r="AA1074">
        <v>281</v>
      </c>
      <c r="AB1074">
        <v>4250</v>
      </c>
      <c r="AC1074">
        <v>1194400</v>
      </c>
      <c r="AD1074">
        <v>9</v>
      </c>
      <c r="AE1074">
        <v>332</v>
      </c>
      <c r="AF1074">
        <v>4336</v>
      </c>
      <c r="AG1074">
        <v>1443230</v>
      </c>
      <c r="AP1074">
        <v>12</v>
      </c>
      <c r="AQ1074">
        <v>589</v>
      </c>
      <c r="AR1074">
        <v>4068</v>
      </c>
      <c r="AS1074">
        <v>2389951</v>
      </c>
      <c r="AU1074">
        <v>6</v>
      </c>
    </row>
    <row r="1076" spans="1:47" x14ac:dyDescent="0.2">
      <c r="A1076" s="43">
        <v>43347</v>
      </c>
      <c r="B1076">
        <v>31</v>
      </c>
      <c r="C1076">
        <v>105</v>
      </c>
      <c r="D1076">
        <v>5160</v>
      </c>
      <c r="E1076">
        <v>543864</v>
      </c>
      <c r="F1076">
        <v>51</v>
      </c>
      <c r="G1076">
        <v>141</v>
      </c>
      <c r="H1076">
        <v>5021</v>
      </c>
      <c r="I1076">
        <v>708021</v>
      </c>
      <c r="J1076">
        <v>48</v>
      </c>
      <c r="K1076">
        <v>161</v>
      </c>
      <c r="L1076">
        <v>5205</v>
      </c>
      <c r="M1076">
        <v>838094</v>
      </c>
      <c r="N1076">
        <v>14</v>
      </c>
      <c r="O1076">
        <v>205</v>
      </c>
      <c r="P1076">
        <v>4840</v>
      </c>
      <c r="Q1076">
        <v>992200</v>
      </c>
      <c r="R1076">
        <v>3</v>
      </c>
      <c r="S1076">
        <v>235</v>
      </c>
      <c r="T1076">
        <v>4343</v>
      </c>
      <c r="U1076">
        <v>1023578</v>
      </c>
      <c r="V1076">
        <v>3</v>
      </c>
      <c r="W1076">
        <v>262</v>
      </c>
      <c r="X1076">
        <v>4540</v>
      </c>
      <c r="Y1076">
        <v>1191750</v>
      </c>
      <c r="Z1076">
        <v>2</v>
      </c>
      <c r="AA1076">
        <v>299</v>
      </c>
      <c r="AB1076">
        <v>4350</v>
      </c>
      <c r="AC1076">
        <v>1330550</v>
      </c>
      <c r="AP1076">
        <v>14</v>
      </c>
      <c r="AQ1076">
        <v>544</v>
      </c>
      <c r="AR1076">
        <v>4116</v>
      </c>
      <c r="AS1076">
        <v>2242865</v>
      </c>
      <c r="AU1076">
        <f>16+216</f>
        <v>232</v>
      </c>
    </row>
    <row r="1077" spans="1:47" x14ac:dyDescent="0.2">
      <c r="A1077" s="43">
        <v>43354</v>
      </c>
      <c r="B1077">
        <v>12</v>
      </c>
      <c r="C1077">
        <v>110</v>
      </c>
      <c r="D1077">
        <v>4920</v>
      </c>
      <c r="E1077">
        <v>542184</v>
      </c>
      <c r="F1077">
        <v>12</v>
      </c>
      <c r="G1077">
        <v>145</v>
      </c>
      <c r="H1077">
        <v>5400</v>
      </c>
      <c r="I1077">
        <v>783000</v>
      </c>
      <c r="J1077">
        <v>48</v>
      </c>
      <c r="K1077">
        <v>160</v>
      </c>
      <c r="L1077">
        <v>5197</v>
      </c>
      <c r="M1077">
        <v>832285</v>
      </c>
      <c r="N1077">
        <v>33</v>
      </c>
      <c r="O1077">
        <v>205</v>
      </c>
      <c r="P1077">
        <v>4903</v>
      </c>
      <c r="Q1077">
        <v>1009559</v>
      </c>
      <c r="R1077">
        <v>15</v>
      </c>
      <c r="S1077">
        <v>249</v>
      </c>
      <c r="T1077">
        <v>4650</v>
      </c>
      <c r="U1077">
        <v>1157850</v>
      </c>
      <c r="Z1077">
        <v>2</v>
      </c>
      <c r="AA1077">
        <v>291</v>
      </c>
      <c r="AB1077">
        <v>4440</v>
      </c>
      <c r="AC1077">
        <v>1292040</v>
      </c>
      <c r="AL1077">
        <v>1</v>
      </c>
      <c r="AM1077">
        <v>443</v>
      </c>
      <c r="AN1077">
        <v>4200</v>
      </c>
      <c r="AO1077">
        <v>1860600</v>
      </c>
      <c r="AP1077">
        <v>8</v>
      </c>
      <c r="AQ1077">
        <v>571</v>
      </c>
      <c r="AR1077">
        <v>4078</v>
      </c>
      <c r="AS1077">
        <v>2328966</v>
      </c>
      <c r="AT1077">
        <v>2</v>
      </c>
      <c r="AU1077">
        <f>26+178</f>
        <v>204</v>
      </c>
    </row>
    <row r="1078" spans="1:47" x14ac:dyDescent="0.2">
      <c r="A1078" s="43">
        <v>43361</v>
      </c>
      <c r="B1078">
        <v>10</v>
      </c>
      <c r="C1078">
        <v>121</v>
      </c>
      <c r="D1078">
        <v>5375</v>
      </c>
      <c r="E1078">
        <v>650375</v>
      </c>
      <c r="F1078">
        <v>25</v>
      </c>
      <c r="G1078">
        <v>141</v>
      </c>
      <c r="H1078">
        <v>5188</v>
      </c>
      <c r="I1078">
        <v>735669</v>
      </c>
      <c r="J1078">
        <v>26</v>
      </c>
      <c r="K1078">
        <v>153</v>
      </c>
      <c r="L1078">
        <v>5220</v>
      </c>
      <c r="M1078">
        <v>802836</v>
      </c>
      <c r="N1078">
        <v>54</v>
      </c>
      <c r="O1078">
        <v>200</v>
      </c>
      <c r="P1078">
        <v>4861</v>
      </c>
      <c r="Q1078">
        <v>976574</v>
      </c>
      <c r="V1078">
        <v>8</v>
      </c>
      <c r="W1078">
        <v>261</v>
      </c>
      <c r="X1078">
        <v>4410</v>
      </c>
      <c r="Y1078">
        <v>1151010</v>
      </c>
      <c r="AP1078">
        <v>9</v>
      </c>
      <c r="AQ1078">
        <v>597</v>
      </c>
      <c r="AR1078">
        <v>4082</v>
      </c>
      <c r="AS1078">
        <v>2438446</v>
      </c>
      <c r="AT1078">
        <v>1</v>
      </c>
      <c r="AU1078">
        <f>13+230</f>
        <v>243</v>
      </c>
    </row>
    <row r="1079" spans="1:47" x14ac:dyDescent="0.2">
      <c r="A1079" s="43">
        <v>43368</v>
      </c>
      <c r="B1079">
        <v>18</v>
      </c>
      <c r="C1079">
        <v>116</v>
      </c>
      <c r="D1079">
        <v>5525</v>
      </c>
      <c r="E1079">
        <v>645043</v>
      </c>
      <c r="F1079">
        <v>6</v>
      </c>
      <c r="G1079">
        <v>136</v>
      </c>
      <c r="H1079">
        <v>5400</v>
      </c>
      <c r="I1079">
        <v>734400</v>
      </c>
      <c r="J1079">
        <v>26</v>
      </c>
      <c r="K1079">
        <v>161</v>
      </c>
      <c r="L1079">
        <v>5265</v>
      </c>
      <c r="M1079">
        <v>847665</v>
      </c>
      <c r="N1079">
        <v>45</v>
      </c>
      <c r="O1079">
        <v>197</v>
      </c>
      <c r="P1079">
        <v>4755</v>
      </c>
      <c r="Q1079">
        <v>938429</v>
      </c>
      <c r="R1079">
        <v>10</v>
      </c>
      <c r="S1079">
        <v>239</v>
      </c>
      <c r="T1079">
        <v>4778</v>
      </c>
      <c r="U1079">
        <v>1142897</v>
      </c>
      <c r="V1079">
        <v>5</v>
      </c>
      <c r="W1079">
        <v>259</v>
      </c>
      <c r="X1079">
        <v>4225</v>
      </c>
      <c r="Y1079">
        <v>1096387</v>
      </c>
      <c r="Z1079">
        <v>2</v>
      </c>
      <c r="AA1079">
        <v>292</v>
      </c>
      <c r="AB1079">
        <v>4210</v>
      </c>
      <c r="AC1079">
        <v>1229120</v>
      </c>
      <c r="AD1079">
        <v>4</v>
      </c>
      <c r="AE1079">
        <v>345</v>
      </c>
      <c r="AF1079">
        <v>4196</v>
      </c>
      <c r="AG1079">
        <v>1449248</v>
      </c>
      <c r="AH1079">
        <v>1</v>
      </c>
      <c r="AI1079">
        <v>376</v>
      </c>
      <c r="AJ1079">
        <v>4000</v>
      </c>
      <c r="AK1079">
        <v>1504000</v>
      </c>
      <c r="AP1079">
        <v>9</v>
      </c>
      <c r="AQ1079">
        <v>564</v>
      </c>
      <c r="AR1079">
        <v>4060</v>
      </c>
      <c r="AS1079">
        <v>2292546</v>
      </c>
      <c r="AU1079">
        <f>5+48+8+72+3+46+8</f>
        <v>190</v>
      </c>
    </row>
    <row r="1080" spans="1:47" x14ac:dyDescent="0.2">
      <c r="A1080" s="43">
        <v>43346</v>
      </c>
      <c r="B1080">
        <v>18</v>
      </c>
      <c r="C1080">
        <v>110</v>
      </c>
      <c r="D1080">
        <v>4740</v>
      </c>
      <c r="E1080">
        <v>537372</v>
      </c>
      <c r="F1080">
        <v>44</v>
      </c>
      <c r="G1080">
        <v>140</v>
      </c>
      <c r="H1080">
        <v>5100</v>
      </c>
      <c r="I1080">
        <v>730088</v>
      </c>
      <c r="J1080">
        <v>103</v>
      </c>
      <c r="K1080">
        <v>163</v>
      </c>
      <c r="L1080">
        <v>4590</v>
      </c>
      <c r="M1080">
        <v>814341</v>
      </c>
      <c r="N1080">
        <v>118</v>
      </c>
      <c r="O1080">
        <v>197</v>
      </c>
      <c r="P1080">
        <v>4778</v>
      </c>
      <c r="Q1080">
        <v>975164</v>
      </c>
      <c r="R1080">
        <v>114</v>
      </c>
      <c r="S1080">
        <v>230</v>
      </c>
      <c r="T1080">
        <v>4631</v>
      </c>
      <c r="U1080">
        <v>1113423</v>
      </c>
      <c r="V1080">
        <v>27</v>
      </c>
      <c r="W1080">
        <v>261</v>
      </c>
      <c r="X1080">
        <v>4563</v>
      </c>
      <c r="Y1080">
        <v>1202115</v>
      </c>
      <c r="Z1080">
        <v>17</v>
      </c>
      <c r="AA1080">
        <v>291</v>
      </c>
      <c r="AB1080">
        <v>4638</v>
      </c>
      <c r="AC1080">
        <v>1342819</v>
      </c>
      <c r="AD1080">
        <v>17</v>
      </c>
      <c r="AE1080">
        <v>335</v>
      </c>
      <c r="AF1080">
        <v>4171</v>
      </c>
      <c r="AG1080">
        <v>1385743</v>
      </c>
      <c r="AH1080">
        <v>1</v>
      </c>
      <c r="AI1080">
        <v>378</v>
      </c>
      <c r="AJ1080">
        <v>4050</v>
      </c>
      <c r="AK1080">
        <v>1530900</v>
      </c>
      <c r="AP1080">
        <v>6</v>
      </c>
      <c r="AQ1080">
        <v>495</v>
      </c>
      <c r="AR1080">
        <v>4187</v>
      </c>
      <c r="AS1080">
        <v>2067660</v>
      </c>
      <c r="AU1080">
        <v>5</v>
      </c>
    </row>
    <row r="1081" spans="1:47" x14ac:dyDescent="0.2">
      <c r="A1081" s="43">
        <v>43353</v>
      </c>
      <c r="B1081">
        <v>37</v>
      </c>
      <c r="C1081">
        <v>114</v>
      </c>
      <c r="D1081">
        <v>4664</v>
      </c>
      <c r="E1081">
        <v>543581</v>
      </c>
      <c r="F1081">
        <v>40</v>
      </c>
      <c r="G1081">
        <v>137</v>
      </c>
      <c r="H1081">
        <v>4898</v>
      </c>
      <c r="I1081">
        <v>693666</v>
      </c>
      <c r="J1081">
        <v>38</v>
      </c>
      <c r="K1081">
        <v>164</v>
      </c>
      <c r="L1081">
        <v>4896</v>
      </c>
      <c r="M1081">
        <v>821581</v>
      </c>
      <c r="N1081">
        <v>93</v>
      </c>
      <c r="O1081">
        <v>187</v>
      </c>
      <c r="P1081">
        <v>4611</v>
      </c>
      <c r="Q1081">
        <v>932692</v>
      </c>
      <c r="R1081">
        <v>29</v>
      </c>
      <c r="S1081">
        <v>227</v>
      </c>
      <c r="T1081">
        <v>4404</v>
      </c>
      <c r="U1081">
        <v>1032760</v>
      </c>
      <c r="V1081">
        <v>27</v>
      </c>
      <c r="W1081">
        <v>264</v>
      </c>
      <c r="X1081">
        <v>4510</v>
      </c>
      <c r="Y1081">
        <v>1224796</v>
      </c>
      <c r="Z1081">
        <v>41</v>
      </c>
      <c r="AA1081">
        <v>301</v>
      </c>
      <c r="AB1081">
        <v>4044</v>
      </c>
      <c r="AC1081">
        <v>1258858</v>
      </c>
      <c r="AD1081">
        <v>6</v>
      </c>
      <c r="AE1081">
        <v>343</v>
      </c>
      <c r="AF1081">
        <v>4195</v>
      </c>
      <c r="AG1081">
        <v>1493937</v>
      </c>
      <c r="AH1081">
        <v>2</v>
      </c>
      <c r="AI1081">
        <v>376</v>
      </c>
      <c r="AJ1081">
        <v>4040</v>
      </c>
      <c r="AK1081">
        <v>1521200</v>
      </c>
      <c r="AP1081">
        <v>17</v>
      </c>
      <c r="AQ1081">
        <v>520</v>
      </c>
      <c r="AR1081">
        <v>4089</v>
      </c>
      <c r="AS1081">
        <v>2133010</v>
      </c>
      <c r="AU1081">
        <v>2</v>
      </c>
    </row>
    <row r="1082" spans="1:47" x14ac:dyDescent="0.2">
      <c r="A1082" s="43">
        <v>43360</v>
      </c>
      <c r="B1082">
        <v>16</v>
      </c>
      <c r="C1082">
        <v>109</v>
      </c>
      <c r="D1082">
        <v>4775</v>
      </c>
      <c r="E1082">
        <v>481153</v>
      </c>
      <c r="F1082">
        <v>33</v>
      </c>
      <c r="G1082">
        <v>138</v>
      </c>
      <c r="H1082">
        <v>4603</v>
      </c>
      <c r="I1082">
        <v>631508</v>
      </c>
      <c r="J1082">
        <v>32</v>
      </c>
      <c r="K1082">
        <v>162</v>
      </c>
      <c r="L1082">
        <v>4890</v>
      </c>
      <c r="M1082">
        <v>830848</v>
      </c>
      <c r="N1082">
        <v>170</v>
      </c>
      <c r="O1082">
        <v>202</v>
      </c>
      <c r="P1082">
        <v>4778</v>
      </c>
      <c r="Q1082">
        <v>975905</v>
      </c>
      <c r="R1082">
        <v>101</v>
      </c>
      <c r="S1082">
        <v>233</v>
      </c>
      <c r="T1082">
        <v>4717</v>
      </c>
      <c r="U1082">
        <v>1137803</v>
      </c>
      <c r="V1082">
        <v>78</v>
      </c>
      <c r="W1082">
        <v>264</v>
      </c>
      <c r="X1082">
        <v>4533</v>
      </c>
      <c r="Y1082">
        <v>1204741</v>
      </c>
      <c r="Z1082">
        <v>41</v>
      </c>
      <c r="AA1082">
        <v>309</v>
      </c>
      <c r="AB1082">
        <v>4133</v>
      </c>
      <c r="AC1082">
        <v>1283446</v>
      </c>
      <c r="AD1082">
        <v>14</v>
      </c>
      <c r="AE1082">
        <v>332</v>
      </c>
      <c r="AF1082">
        <v>4177</v>
      </c>
      <c r="AG1082">
        <v>1393118</v>
      </c>
      <c r="AP1082">
        <v>24</v>
      </c>
      <c r="AQ1082">
        <v>480</v>
      </c>
      <c r="AR1082">
        <v>4058</v>
      </c>
      <c r="AS1082">
        <v>1955422</v>
      </c>
      <c r="AT1082">
        <v>20</v>
      </c>
      <c r="AU1082">
        <v>5</v>
      </c>
    </row>
    <row r="1083" spans="1:47" x14ac:dyDescent="0.2">
      <c r="A1083" s="43">
        <v>43367</v>
      </c>
      <c r="B1083">
        <v>19</v>
      </c>
      <c r="C1083">
        <v>114</v>
      </c>
      <c r="D1083">
        <v>4400</v>
      </c>
      <c r="E1083">
        <v>516279</v>
      </c>
      <c r="F1083">
        <v>17</v>
      </c>
      <c r="G1083">
        <v>137</v>
      </c>
      <c r="H1083">
        <v>4950</v>
      </c>
      <c r="I1083">
        <v>680541</v>
      </c>
      <c r="J1083">
        <v>57</v>
      </c>
      <c r="K1083">
        <v>166</v>
      </c>
      <c r="L1083">
        <v>4743</v>
      </c>
      <c r="M1083">
        <v>781066</v>
      </c>
      <c r="N1083">
        <v>100</v>
      </c>
      <c r="O1083">
        <v>199</v>
      </c>
      <c r="P1083">
        <v>4682</v>
      </c>
      <c r="Q1083">
        <v>925248</v>
      </c>
      <c r="R1083">
        <v>78</v>
      </c>
      <c r="S1083">
        <v>237</v>
      </c>
      <c r="T1083">
        <v>4757</v>
      </c>
      <c r="U1083">
        <v>1165814</v>
      </c>
      <c r="V1083">
        <v>23</v>
      </c>
      <c r="W1083">
        <v>268</v>
      </c>
      <c r="X1083">
        <v>4860</v>
      </c>
      <c r="Y1083">
        <v>1143018</v>
      </c>
      <c r="Z1083">
        <v>56</v>
      </c>
      <c r="AA1083">
        <v>295</v>
      </c>
      <c r="AB1083">
        <v>4262</v>
      </c>
      <c r="AC1083">
        <v>1293388</v>
      </c>
      <c r="AD1083">
        <v>17</v>
      </c>
      <c r="AE1083">
        <v>329</v>
      </c>
      <c r="AF1083">
        <v>4170</v>
      </c>
      <c r="AG1083">
        <v>1398845</v>
      </c>
      <c r="AH1083">
        <v>5</v>
      </c>
      <c r="AI1083">
        <v>376</v>
      </c>
      <c r="AJ1083">
        <v>4028</v>
      </c>
      <c r="AK1083">
        <v>1513540</v>
      </c>
      <c r="AP1083">
        <v>11</v>
      </c>
      <c r="AQ1083">
        <v>552</v>
      </c>
      <c r="AR1083">
        <v>4171</v>
      </c>
      <c r="AS1083">
        <v>2303065</v>
      </c>
      <c r="AU1083">
        <v>6</v>
      </c>
    </row>
    <row r="1085" spans="1:47" x14ac:dyDescent="0.2">
      <c r="A1085" s="43">
        <v>43375</v>
      </c>
      <c r="B1085">
        <v>28</v>
      </c>
      <c r="C1085">
        <v>116</v>
      </c>
      <c r="D1085">
        <v>4925</v>
      </c>
      <c r="E1085">
        <v>573146</v>
      </c>
      <c r="F1085">
        <v>31</v>
      </c>
      <c r="G1085">
        <v>138</v>
      </c>
      <c r="H1085">
        <v>5108</v>
      </c>
      <c r="I1085">
        <v>707458</v>
      </c>
      <c r="J1085">
        <v>70</v>
      </c>
      <c r="K1085">
        <v>167</v>
      </c>
      <c r="L1085">
        <v>4846</v>
      </c>
      <c r="M1085">
        <v>812189</v>
      </c>
      <c r="N1085">
        <v>34</v>
      </c>
      <c r="O1085">
        <v>198</v>
      </c>
      <c r="P1085">
        <v>4594</v>
      </c>
      <c r="Q1085">
        <v>909700</v>
      </c>
      <c r="V1085">
        <v>5</v>
      </c>
      <c r="W1085">
        <v>268</v>
      </c>
      <c r="X1085">
        <v>4633</v>
      </c>
      <c r="Y1085">
        <v>1243277</v>
      </c>
      <c r="AP1085">
        <v>6</v>
      </c>
      <c r="AQ1085">
        <v>489</v>
      </c>
      <c r="AR1085">
        <v>3831</v>
      </c>
      <c r="AS1085">
        <v>1873685</v>
      </c>
      <c r="AU1085">
        <f>23+213</f>
        <v>236</v>
      </c>
    </row>
    <row r="1086" spans="1:47" x14ac:dyDescent="0.2">
      <c r="A1086" s="43">
        <v>43382</v>
      </c>
      <c r="B1086">
        <v>20</v>
      </c>
      <c r="C1086">
        <v>125</v>
      </c>
      <c r="D1086">
        <v>5000</v>
      </c>
      <c r="E1086">
        <v>625000</v>
      </c>
      <c r="F1086">
        <v>20</v>
      </c>
      <c r="G1086">
        <v>141</v>
      </c>
      <c r="H1086">
        <v>5040</v>
      </c>
      <c r="I1086">
        <v>714672</v>
      </c>
      <c r="J1086">
        <v>36</v>
      </c>
      <c r="K1086">
        <v>163</v>
      </c>
      <c r="L1086">
        <v>4678</v>
      </c>
      <c r="M1086">
        <v>766617</v>
      </c>
      <c r="N1086">
        <v>6</v>
      </c>
      <c r="O1086">
        <v>200</v>
      </c>
      <c r="P1086">
        <v>4600</v>
      </c>
      <c r="Q1086">
        <v>921533</v>
      </c>
      <c r="R1086">
        <v>19</v>
      </c>
      <c r="S1086">
        <v>238</v>
      </c>
      <c r="T1086">
        <v>4450</v>
      </c>
      <c r="U1086">
        <v>1060212</v>
      </c>
      <c r="V1086">
        <v>8</v>
      </c>
      <c r="W1086">
        <v>269</v>
      </c>
      <c r="X1086">
        <v>4125</v>
      </c>
      <c r="Y1086">
        <v>1111687</v>
      </c>
      <c r="Z1086">
        <v>4</v>
      </c>
      <c r="AA1086">
        <v>295</v>
      </c>
      <c r="AB1086">
        <v>3883</v>
      </c>
      <c r="AC1086">
        <v>1146877</v>
      </c>
      <c r="AD1086">
        <v>8</v>
      </c>
      <c r="AE1086">
        <v>375</v>
      </c>
      <c r="AF1086">
        <v>3750</v>
      </c>
      <c r="AG1086">
        <v>1293750</v>
      </c>
      <c r="AH1086">
        <v>1</v>
      </c>
      <c r="AI1086">
        <v>392</v>
      </c>
      <c r="AJ1086">
        <v>4020</v>
      </c>
      <c r="AK1086">
        <v>1575840</v>
      </c>
      <c r="AL1086">
        <v>1</v>
      </c>
      <c r="AM1086">
        <v>437</v>
      </c>
      <c r="AN1086">
        <v>4100</v>
      </c>
      <c r="AO1086">
        <v>1791700</v>
      </c>
      <c r="AP1086">
        <v>11</v>
      </c>
      <c r="AQ1086">
        <v>511</v>
      </c>
      <c r="AR1086">
        <v>3741</v>
      </c>
      <c r="AS1086">
        <v>1914450</v>
      </c>
      <c r="AU1086">
        <f>13+99</f>
        <v>112</v>
      </c>
    </row>
    <row r="1087" spans="1:47" x14ac:dyDescent="0.2">
      <c r="A1087" s="43">
        <v>43389</v>
      </c>
      <c r="B1087">
        <v>1</v>
      </c>
      <c r="C1087">
        <v>99</v>
      </c>
      <c r="D1087">
        <v>5000</v>
      </c>
      <c r="E1087">
        <v>495000</v>
      </c>
      <c r="F1087">
        <v>8</v>
      </c>
      <c r="G1087">
        <v>144</v>
      </c>
      <c r="H1087">
        <v>4550</v>
      </c>
      <c r="I1087">
        <v>655200</v>
      </c>
      <c r="J1087">
        <v>49</v>
      </c>
      <c r="K1087">
        <v>159</v>
      </c>
      <c r="L1087">
        <v>4678</v>
      </c>
      <c r="M1087">
        <v>745897</v>
      </c>
      <c r="N1087">
        <v>46</v>
      </c>
      <c r="O1087">
        <v>202</v>
      </c>
      <c r="P1087">
        <v>4515</v>
      </c>
      <c r="Q1087">
        <v>912819</v>
      </c>
      <c r="V1087">
        <v>1</v>
      </c>
      <c r="W1087">
        <v>259</v>
      </c>
      <c r="X1087">
        <v>4200</v>
      </c>
      <c r="Y1087">
        <v>1087800</v>
      </c>
      <c r="Z1087">
        <v>9</v>
      </c>
      <c r="AA1087">
        <v>286</v>
      </c>
      <c r="AB1087">
        <v>3990</v>
      </c>
      <c r="AC1087">
        <v>1143135</v>
      </c>
      <c r="AD1087">
        <v>1</v>
      </c>
      <c r="AE1087">
        <v>337</v>
      </c>
      <c r="AF1087">
        <v>4150</v>
      </c>
      <c r="AG1087">
        <v>1398650</v>
      </c>
      <c r="AL1087">
        <v>1</v>
      </c>
      <c r="AM1087">
        <v>450</v>
      </c>
      <c r="AN1087">
        <v>3820</v>
      </c>
      <c r="AO1087">
        <v>1719000</v>
      </c>
      <c r="AP1087">
        <v>6</v>
      </c>
      <c r="AQ1087">
        <v>583</v>
      </c>
      <c r="AR1087">
        <v>3683</v>
      </c>
      <c r="AS1087">
        <v>2149838</v>
      </c>
      <c r="AU1087">
        <v>216</v>
      </c>
    </row>
    <row r="1088" spans="1:47" x14ac:dyDescent="0.2">
      <c r="A1088" s="43">
        <v>43396</v>
      </c>
      <c r="B1088">
        <v>3</v>
      </c>
      <c r="C1088">
        <v>103</v>
      </c>
      <c r="D1088">
        <v>5000</v>
      </c>
      <c r="E1088">
        <v>515000</v>
      </c>
      <c r="F1088">
        <v>19</v>
      </c>
      <c r="G1088">
        <v>143</v>
      </c>
      <c r="H1088">
        <v>4902</v>
      </c>
      <c r="I1088">
        <v>704734</v>
      </c>
      <c r="J1088">
        <v>20</v>
      </c>
      <c r="K1088">
        <v>165</v>
      </c>
      <c r="L1088">
        <v>4785</v>
      </c>
      <c r="M1088">
        <v>789525</v>
      </c>
      <c r="N1088">
        <v>18</v>
      </c>
      <c r="O1088">
        <v>190</v>
      </c>
      <c r="P1088">
        <v>4645</v>
      </c>
      <c r="Q1088">
        <v>883711</v>
      </c>
      <c r="R1088">
        <v>10</v>
      </c>
      <c r="S1088">
        <v>236</v>
      </c>
      <c r="T1088">
        <v>4676</v>
      </c>
      <c r="U1088">
        <v>1106811</v>
      </c>
      <c r="V1088">
        <v>16</v>
      </c>
      <c r="W1088">
        <v>271</v>
      </c>
      <c r="X1088">
        <v>4415</v>
      </c>
      <c r="Y1088">
        <v>1196465</v>
      </c>
      <c r="Z1088">
        <v>9</v>
      </c>
      <c r="AA1088">
        <v>294</v>
      </c>
      <c r="AB1088">
        <v>4225</v>
      </c>
      <c r="AC1088">
        <v>1244262</v>
      </c>
      <c r="AD1088">
        <v>4</v>
      </c>
      <c r="AE1088">
        <v>346</v>
      </c>
      <c r="AF1088">
        <v>4000</v>
      </c>
      <c r="AG1088">
        <v>1384000</v>
      </c>
      <c r="AH1088">
        <v>1</v>
      </c>
      <c r="AI1088">
        <v>377</v>
      </c>
      <c r="AJ1088">
        <v>4120</v>
      </c>
      <c r="AK1088">
        <v>1553240</v>
      </c>
      <c r="AL1088">
        <v>1</v>
      </c>
      <c r="AM1088">
        <v>485</v>
      </c>
      <c r="AN1088">
        <v>3800</v>
      </c>
      <c r="AO1088">
        <v>1843000</v>
      </c>
      <c r="AP1088">
        <v>7</v>
      </c>
      <c r="AQ1088">
        <v>539</v>
      </c>
      <c r="AR1088">
        <v>3854</v>
      </c>
      <c r="AS1088">
        <v>2079111</v>
      </c>
      <c r="AU1088">
        <f>77+31</f>
        <v>108</v>
      </c>
    </row>
    <row r="1089" spans="1:47" x14ac:dyDescent="0.2">
      <c r="A1089" s="43">
        <v>43403</v>
      </c>
      <c r="B1089">
        <v>1</v>
      </c>
      <c r="C1089">
        <v>118</v>
      </c>
      <c r="D1089">
        <v>5500</v>
      </c>
      <c r="E1089">
        <v>649000</v>
      </c>
      <c r="F1089">
        <v>5</v>
      </c>
      <c r="G1089">
        <v>135</v>
      </c>
      <c r="H1089">
        <v>5075</v>
      </c>
      <c r="I1089">
        <v>685125</v>
      </c>
      <c r="J1089">
        <v>29</v>
      </c>
      <c r="K1089">
        <v>159</v>
      </c>
      <c r="L1089">
        <v>4796</v>
      </c>
      <c r="M1089">
        <v>763523</v>
      </c>
      <c r="N1089">
        <v>6</v>
      </c>
      <c r="O1089">
        <v>198</v>
      </c>
      <c r="P1089">
        <v>4790</v>
      </c>
      <c r="Q1089">
        <v>948420</v>
      </c>
      <c r="R1089">
        <v>26</v>
      </c>
      <c r="S1089">
        <v>232</v>
      </c>
      <c r="T1089">
        <v>4490</v>
      </c>
      <c r="U1089">
        <v>1041680</v>
      </c>
      <c r="AD1089">
        <v>6</v>
      </c>
      <c r="AE1089">
        <v>334</v>
      </c>
      <c r="AF1089">
        <v>4080</v>
      </c>
      <c r="AG1089">
        <v>1364080</v>
      </c>
      <c r="AP1089">
        <v>4</v>
      </c>
      <c r="AQ1089">
        <v>559</v>
      </c>
      <c r="AR1089">
        <v>3810</v>
      </c>
      <c r="AS1089">
        <v>2129790</v>
      </c>
      <c r="AU1089">
        <v>93</v>
      </c>
    </row>
    <row r="1090" spans="1:47" x14ac:dyDescent="0.2">
      <c r="A1090" s="43">
        <v>43381</v>
      </c>
      <c r="B1090">
        <v>20</v>
      </c>
      <c r="C1090">
        <v>118</v>
      </c>
      <c r="D1090">
        <v>3812</v>
      </c>
      <c r="E1090">
        <v>454010</v>
      </c>
      <c r="F1090">
        <v>41</v>
      </c>
      <c r="G1090">
        <v>137</v>
      </c>
      <c r="H1090">
        <v>4404</v>
      </c>
      <c r="I1090">
        <v>593777</v>
      </c>
      <c r="J1090">
        <v>47</v>
      </c>
      <c r="K1090">
        <v>161</v>
      </c>
      <c r="L1090">
        <v>4425</v>
      </c>
      <c r="M1090">
        <v>753643</v>
      </c>
      <c r="N1090">
        <v>130</v>
      </c>
      <c r="O1090">
        <v>205</v>
      </c>
      <c r="P1090">
        <v>4393</v>
      </c>
      <c r="Q1090">
        <v>958800</v>
      </c>
      <c r="R1090">
        <v>55</v>
      </c>
      <c r="S1090">
        <v>239</v>
      </c>
      <c r="T1090">
        <v>4232</v>
      </c>
      <c r="U1090">
        <v>1051499</v>
      </c>
      <c r="V1090">
        <v>64</v>
      </c>
      <c r="W1090">
        <v>262</v>
      </c>
      <c r="X1090">
        <v>4407</v>
      </c>
      <c r="Y1090">
        <v>1159793</v>
      </c>
      <c r="Z1090">
        <v>33</v>
      </c>
      <c r="AA1090">
        <v>307</v>
      </c>
      <c r="AB1090">
        <v>4043</v>
      </c>
      <c r="AC1090">
        <v>1252195</v>
      </c>
      <c r="AD1090">
        <v>10</v>
      </c>
      <c r="AE1090">
        <v>334</v>
      </c>
      <c r="AF1090">
        <v>4000</v>
      </c>
      <c r="AG1090">
        <v>1306864</v>
      </c>
      <c r="AH1090">
        <v>3</v>
      </c>
      <c r="AI1090">
        <v>375</v>
      </c>
      <c r="AJ1090">
        <v>3547</v>
      </c>
      <c r="AK1090">
        <v>1328747</v>
      </c>
      <c r="AP1090">
        <v>17</v>
      </c>
      <c r="AQ1090">
        <v>570</v>
      </c>
      <c r="AR1090">
        <v>3943</v>
      </c>
      <c r="AS1090">
        <v>2245070</v>
      </c>
      <c r="AU1090">
        <v>3</v>
      </c>
    </row>
    <row r="1091" spans="1:47" x14ac:dyDescent="0.2">
      <c r="A1091" s="43">
        <v>43388</v>
      </c>
      <c r="B1091">
        <v>7</v>
      </c>
      <c r="C1091">
        <v>123</v>
      </c>
      <c r="D1091">
        <v>4713</v>
      </c>
      <c r="E1091">
        <v>580471</v>
      </c>
      <c r="F1091">
        <v>25</v>
      </c>
      <c r="G1091">
        <v>135</v>
      </c>
      <c r="H1091">
        <v>4287</v>
      </c>
      <c r="I1091">
        <v>567673</v>
      </c>
      <c r="J1091">
        <v>37</v>
      </c>
      <c r="K1091">
        <v>167</v>
      </c>
      <c r="L1091">
        <v>4770</v>
      </c>
      <c r="M1091">
        <v>817652</v>
      </c>
      <c r="N1091">
        <v>72</v>
      </c>
      <c r="O1091">
        <v>206</v>
      </c>
      <c r="P1091">
        <v>4449</v>
      </c>
      <c r="Q1091">
        <v>911223</v>
      </c>
      <c r="R1091">
        <v>30</v>
      </c>
      <c r="S1091">
        <v>234</v>
      </c>
      <c r="T1091">
        <v>4480</v>
      </c>
      <c r="U1091">
        <v>1063140</v>
      </c>
      <c r="Z1091">
        <v>6</v>
      </c>
      <c r="AA1091">
        <v>294</v>
      </c>
      <c r="AB1091">
        <v>4217</v>
      </c>
      <c r="AC1091">
        <v>1234142</v>
      </c>
      <c r="AD1091">
        <v>1</v>
      </c>
      <c r="AE1091">
        <v>330</v>
      </c>
      <c r="AF1091">
        <v>4250</v>
      </c>
      <c r="AG1091">
        <v>1402500</v>
      </c>
      <c r="AH1091">
        <v>3</v>
      </c>
      <c r="AI1091">
        <v>395</v>
      </c>
      <c r="AJ1091">
        <v>3900</v>
      </c>
      <c r="AK1091">
        <v>1499400</v>
      </c>
      <c r="AL1091">
        <v>2</v>
      </c>
      <c r="AM1091">
        <v>490</v>
      </c>
      <c r="AN1091">
        <v>3840</v>
      </c>
      <c r="AO1091">
        <v>1883520</v>
      </c>
      <c r="AP1091">
        <v>9</v>
      </c>
      <c r="AQ1091">
        <v>583</v>
      </c>
      <c r="AR1091">
        <v>3641</v>
      </c>
      <c r="AS1091">
        <v>2143058</v>
      </c>
      <c r="AU1091">
        <v>3</v>
      </c>
    </row>
    <row r="1092" spans="1:47" x14ac:dyDescent="0.2">
      <c r="A1092" s="43">
        <v>43395</v>
      </c>
      <c r="F1092">
        <v>9</v>
      </c>
      <c r="G1092">
        <v>148</v>
      </c>
      <c r="H1092">
        <v>4800</v>
      </c>
      <c r="I1092">
        <v>710933</v>
      </c>
      <c r="J1092">
        <v>42</v>
      </c>
      <c r="K1092">
        <v>174</v>
      </c>
      <c r="L1092">
        <v>5110</v>
      </c>
      <c r="M1092">
        <v>894238</v>
      </c>
      <c r="N1092">
        <v>248</v>
      </c>
      <c r="O1092">
        <v>204</v>
      </c>
      <c r="P1092">
        <v>5321</v>
      </c>
      <c r="Q1092">
        <v>1093020</v>
      </c>
      <c r="R1092">
        <v>99</v>
      </c>
      <c r="S1092">
        <v>240</v>
      </c>
      <c r="T1092">
        <v>4774</v>
      </c>
      <c r="U1092">
        <v>1138638</v>
      </c>
      <c r="V1092">
        <v>108</v>
      </c>
      <c r="W1092">
        <v>260</v>
      </c>
      <c r="X1092">
        <v>4856</v>
      </c>
      <c r="Y1092">
        <v>1263689</v>
      </c>
      <c r="Z1092">
        <v>55</v>
      </c>
      <c r="AA1092">
        <v>293</v>
      </c>
      <c r="AB1092">
        <v>4633</v>
      </c>
      <c r="AC1092">
        <v>1339063</v>
      </c>
      <c r="AD1092">
        <v>38</v>
      </c>
      <c r="AE1092">
        <v>325</v>
      </c>
      <c r="AF1092">
        <v>4140</v>
      </c>
      <c r="AG1092">
        <v>1348914</v>
      </c>
    </row>
    <row r="1093" spans="1:47" x14ac:dyDescent="0.2">
      <c r="A1093" s="38">
        <v>43402</v>
      </c>
      <c r="B1093">
        <v>79</v>
      </c>
      <c r="C1093">
        <v>120</v>
      </c>
      <c r="D1093">
        <v>4424</v>
      </c>
      <c r="E1093">
        <v>525476</v>
      </c>
      <c r="F1093">
        <v>21</v>
      </c>
      <c r="G1093">
        <v>145</v>
      </c>
      <c r="H1093">
        <v>4306</v>
      </c>
      <c r="I1093">
        <v>667952</v>
      </c>
      <c r="J1093">
        <v>55</v>
      </c>
      <c r="K1093">
        <v>163</v>
      </c>
      <c r="L1093">
        <v>4475</v>
      </c>
      <c r="M1093">
        <v>722577</v>
      </c>
      <c r="N1093">
        <v>77</v>
      </c>
      <c r="O1093">
        <v>199</v>
      </c>
      <c r="P1093">
        <v>4219</v>
      </c>
      <c r="Q1093">
        <v>865074</v>
      </c>
      <c r="R1093">
        <v>31</v>
      </c>
      <c r="S1093">
        <v>231</v>
      </c>
      <c r="T1093">
        <v>4007</v>
      </c>
      <c r="U1093">
        <v>981842</v>
      </c>
      <c r="V1093">
        <v>28</v>
      </c>
      <c r="W1093">
        <v>262</v>
      </c>
      <c r="X1093">
        <v>4017</v>
      </c>
      <c r="Y1093">
        <v>1016057</v>
      </c>
      <c r="Z1093">
        <v>17</v>
      </c>
      <c r="AA1093">
        <v>298</v>
      </c>
      <c r="AB1093">
        <v>3783</v>
      </c>
      <c r="AC1093">
        <v>1114161</v>
      </c>
      <c r="AD1093">
        <v>6</v>
      </c>
      <c r="AE1093">
        <v>335</v>
      </c>
      <c r="AF1093">
        <v>3584</v>
      </c>
      <c r="AG1093">
        <v>1195990</v>
      </c>
      <c r="AH1093">
        <v>10</v>
      </c>
      <c r="AI1093">
        <v>382</v>
      </c>
      <c r="AJ1093">
        <v>3654</v>
      </c>
      <c r="AK1093">
        <v>1474835</v>
      </c>
      <c r="AP1093">
        <v>23</v>
      </c>
      <c r="AQ1093">
        <v>512</v>
      </c>
      <c r="AR1093">
        <v>3940</v>
      </c>
      <c r="AS1093">
        <v>2041647</v>
      </c>
      <c r="AU1093">
        <v>5</v>
      </c>
    </row>
    <row r="1095" spans="1:47" x14ac:dyDescent="0.2">
      <c r="A1095" s="43">
        <v>43410</v>
      </c>
      <c r="B1095">
        <v>17</v>
      </c>
      <c r="C1095">
        <v>117</v>
      </c>
      <c r="D1095">
        <v>4650</v>
      </c>
      <c r="E1095">
        <v>547150</v>
      </c>
      <c r="F1095">
        <v>9</v>
      </c>
      <c r="G1095">
        <v>137</v>
      </c>
      <c r="H1095">
        <v>4966</v>
      </c>
      <c r="I1095">
        <v>666733</v>
      </c>
      <c r="J1095">
        <v>11</v>
      </c>
      <c r="K1095">
        <v>164</v>
      </c>
      <c r="L1095">
        <v>4950</v>
      </c>
      <c r="M1095">
        <v>811800</v>
      </c>
      <c r="N1095">
        <v>37</v>
      </c>
      <c r="O1095">
        <v>201</v>
      </c>
      <c r="P1095">
        <v>4487</v>
      </c>
      <c r="Q1095">
        <v>903197</v>
      </c>
      <c r="R1095">
        <v>8</v>
      </c>
      <c r="S1095">
        <v>233</v>
      </c>
      <c r="T1095">
        <v>4443</v>
      </c>
      <c r="U1095">
        <v>1038258</v>
      </c>
      <c r="V1095">
        <v>1</v>
      </c>
      <c r="W1095">
        <v>279</v>
      </c>
      <c r="X1095">
        <v>3950</v>
      </c>
      <c r="Y1095">
        <v>1102050</v>
      </c>
      <c r="AH1095">
        <v>2</v>
      </c>
      <c r="AI1095">
        <v>370</v>
      </c>
      <c r="AJ1095">
        <v>3775</v>
      </c>
      <c r="AK1095">
        <v>1398637</v>
      </c>
      <c r="AP1095">
        <v>5</v>
      </c>
      <c r="AQ1095">
        <v>593</v>
      </c>
      <c r="AR1095">
        <v>4038</v>
      </c>
      <c r="AS1095">
        <v>2397764</v>
      </c>
      <c r="AU1095">
        <v>62</v>
      </c>
    </row>
    <row r="1096" spans="1:47" x14ac:dyDescent="0.2">
      <c r="A1096" s="43">
        <v>43417</v>
      </c>
      <c r="V1096">
        <v>1</v>
      </c>
      <c r="W1096">
        <v>264</v>
      </c>
      <c r="X1096">
        <v>4100</v>
      </c>
      <c r="Y1096">
        <v>1082400</v>
      </c>
      <c r="AH1096">
        <v>1</v>
      </c>
      <c r="AI1096">
        <v>371</v>
      </c>
      <c r="AJ1096">
        <v>2860</v>
      </c>
      <c r="AK1096">
        <v>1061060</v>
      </c>
      <c r="AL1096">
        <v>1</v>
      </c>
      <c r="AM1096">
        <v>424</v>
      </c>
      <c r="AN1096">
        <v>3800</v>
      </c>
      <c r="AO1096">
        <v>1611200</v>
      </c>
      <c r="AP1096">
        <v>1</v>
      </c>
      <c r="AQ1096">
        <v>577</v>
      </c>
      <c r="AR1096">
        <v>3620</v>
      </c>
      <c r="AS1096">
        <v>2088740</v>
      </c>
      <c r="AU1096">
        <v>7</v>
      </c>
    </row>
    <row r="1097" spans="1:47" x14ac:dyDescent="0.2">
      <c r="A1097" s="43">
        <v>43424</v>
      </c>
      <c r="B1097">
        <v>11</v>
      </c>
      <c r="C1097">
        <v>109</v>
      </c>
      <c r="D1097">
        <v>4650</v>
      </c>
      <c r="E1097">
        <v>508710</v>
      </c>
      <c r="F1097">
        <v>16</v>
      </c>
      <c r="G1097">
        <v>139</v>
      </c>
      <c r="H1097">
        <v>4658</v>
      </c>
      <c r="I1097">
        <v>651390</v>
      </c>
      <c r="J1097">
        <v>59</v>
      </c>
      <c r="K1097">
        <v>169</v>
      </c>
      <c r="L1097">
        <v>4535</v>
      </c>
      <c r="M1097">
        <v>767548</v>
      </c>
      <c r="N1097">
        <v>17</v>
      </c>
      <c r="O1097">
        <v>201</v>
      </c>
      <c r="P1097">
        <v>4082</v>
      </c>
      <c r="Q1097">
        <v>822931</v>
      </c>
      <c r="R1097">
        <v>20</v>
      </c>
      <c r="S1097">
        <v>236</v>
      </c>
      <c r="T1097">
        <v>4400</v>
      </c>
      <c r="U1097">
        <v>1038400</v>
      </c>
      <c r="V1097">
        <v>15</v>
      </c>
      <c r="W1097">
        <v>250</v>
      </c>
      <c r="X1097">
        <v>3940</v>
      </c>
      <c r="Y1097">
        <v>985000</v>
      </c>
      <c r="Z1097">
        <v>12</v>
      </c>
      <c r="AA1097">
        <v>294</v>
      </c>
      <c r="AB1097">
        <v>4045</v>
      </c>
      <c r="AC1097">
        <v>1191252</v>
      </c>
      <c r="AD1097">
        <v>1</v>
      </c>
      <c r="AE1097">
        <v>351</v>
      </c>
      <c r="AF1097">
        <v>3800</v>
      </c>
      <c r="AG1097">
        <v>1333800</v>
      </c>
      <c r="AH1097">
        <v>10</v>
      </c>
      <c r="AI1097">
        <v>373</v>
      </c>
      <c r="AJ1097">
        <v>4165</v>
      </c>
      <c r="AK1097">
        <v>1554586</v>
      </c>
      <c r="AL1097">
        <v>3</v>
      </c>
      <c r="AM1097">
        <v>450</v>
      </c>
      <c r="AN1097">
        <v>3795</v>
      </c>
      <c r="AO1097">
        <v>1707750</v>
      </c>
      <c r="AP1097">
        <v>12</v>
      </c>
      <c r="AQ1097">
        <v>546</v>
      </c>
      <c r="AR1097">
        <v>3890</v>
      </c>
      <c r="AS1097">
        <v>2125885</v>
      </c>
      <c r="AU1097">
        <f>213+21</f>
        <v>234</v>
      </c>
    </row>
    <row r="1098" spans="1:47" x14ac:dyDescent="0.2">
      <c r="A1098" s="43">
        <v>43431</v>
      </c>
      <c r="B1098">
        <v>6</v>
      </c>
      <c r="C1098">
        <v>116</v>
      </c>
      <c r="D1098">
        <v>4716</v>
      </c>
      <c r="E1098">
        <v>547133</v>
      </c>
      <c r="F1098">
        <v>3</v>
      </c>
      <c r="G1098">
        <v>144</v>
      </c>
      <c r="H1098">
        <v>4380</v>
      </c>
      <c r="I1098">
        <v>630720</v>
      </c>
      <c r="J1098">
        <v>22</v>
      </c>
      <c r="K1098">
        <v>162</v>
      </c>
      <c r="L1098">
        <v>4516</v>
      </c>
      <c r="M1098">
        <v>731700</v>
      </c>
      <c r="N1098">
        <v>33</v>
      </c>
      <c r="O1098">
        <v>199</v>
      </c>
      <c r="P1098">
        <v>4357</v>
      </c>
      <c r="Q1098">
        <v>870410</v>
      </c>
      <c r="R1098">
        <v>5</v>
      </c>
      <c r="S1098">
        <v>248</v>
      </c>
      <c r="T1098">
        <v>4180</v>
      </c>
      <c r="U1098">
        <v>1036640</v>
      </c>
      <c r="V1098">
        <v>17</v>
      </c>
      <c r="W1098">
        <v>259</v>
      </c>
      <c r="X1098">
        <v>3600</v>
      </c>
      <c r="Y1098">
        <v>932400</v>
      </c>
      <c r="Z1098">
        <v>1</v>
      </c>
      <c r="AA1098">
        <v>288</v>
      </c>
      <c r="AB1098">
        <v>3900</v>
      </c>
      <c r="AC1098">
        <v>1123200</v>
      </c>
      <c r="AD1098">
        <v>1</v>
      </c>
      <c r="AE1098">
        <v>344</v>
      </c>
      <c r="AF1098">
        <v>3680</v>
      </c>
      <c r="AG1098">
        <v>1265920</v>
      </c>
      <c r="AL1098">
        <v>1</v>
      </c>
      <c r="AM1098">
        <v>401</v>
      </c>
      <c r="AN1098">
        <v>3880</v>
      </c>
      <c r="AO1098">
        <v>1555880</v>
      </c>
      <c r="AT1098">
        <v>1</v>
      </c>
      <c r="AU1098">
        <f>148+9</f>
        <v>157</v>
      </c>
    </row>
    <row r="1099" spans="1:47" x14ac:dyDescent="0.2">
      <c r="A1099" s="43">
        <v>43409</v>
      </c>
      <c r="B1099">
        <v>21</v>
      </c>
      <c r="C1099">
        <v>114</v>
      </c>
      <c r="D1099">
        <v>4200</v>
      </c>
      <c r="E1099">
        <v>487436</v>
      </c>
      <c r="J1099">
        <v>31</v>
      </c>
      <c r="K1099">
        <v>165</v>
      </c>
      <c r="L1099">
        <v>4408</v>
      </c>
      <c r="M1099">
        <v>710404</v>
      </c>
      <c r="N1099">
        <v>57</v>
      </c>
      <c r="O1099">
        <v>205</v>
      </c>
      <c r="P1099">
        <v>4029</v>
      </c>
      <c r="Q1099">
        <v>910732</v>
      </c>
      <c r="R1099">
        <v>22</v>
      </c>
      <c r="S1099">
        <v>237</v>
      </c>
      <c r="T1099">
        <v>3935</v>
      </c>
      <c r="U1099">
        <v>974102</v>
      </c>
      <c r="V1099">
        <v>33</v>
      </c>
      <c r="W1099">
        <v>271</v>
      </c>
      <c r="X1099">
        <v>3967</v>
      </c>
      <c r="Y1099">
        <v>1106373</v>
      </c>
      <c r="Z1099">
        <v>3</v>
      </c>
      <c r="AA1099">
        <v>293</v>
      </c>
      <c r="AB1099">
        <v>3850</v>
      </c>
      <c r="AC1099">
        <v>1126833</v>
      </c>
      <c r="AH1099">
        <v>5</v>
      </c>
      <c r="AI1099">
        <v>372</v>
      </c>
      <c r="AJ1099">
        <v>4035</v>
      </c>
      <c r="AK1099">
        <v>1505360</v>
      </c>
      <c r="AP1099">
        <v>6</v>
      </c>
      <c r="AQ1099">
        <v>479</v>
      </c>
      <c r="AR1099">
        <v>4025</v>
      </c>
      <c r="AS1099">
        <v>1926777</v>
      </c>
    </row>
    <row r="1100" spans="1:47" x14ac:dyDescent="0.2">
      <c r="A1100" s="43">
        <v>43416</v>
      </c>
      <c r="B1100">
        <v>19</v>
      </c>
      <c r="C1100">
        <v>114</v>
      </c>
      <c r="D1100">
        <v>4066</v>
      </c>
      <c r="E1100">
        <v>477458</v>
      </c>
      <c r="F1100">
        <v>82</v>
      </c>
      <c r="G1100">
        <v>153</v>
      </c>
      <c r="H1100">
        <v>4409</v>
      </c>
      <c r="I1100">
        <v>655788</v>
      </c>
      <c r="J1100">
        <v>107</v>
      </c>
      <c r="K1100">
        <v>172</v>
      </c>
      <c r="L1100">
        <v>4486</v>
      </c>
      <c r="M1100">
        <v>772153</v>
      </c>
      <c r="N1100">
        <v>95</v>
      </c>
      <c r="O1100">
        <v>202</v>
      </c>
      <c r="P1100">
        <v>4287</v>
      </c>
      <c r="Q1100">
        <v>864156</v>
      </c>
      <c r="R1100">
        <v>46</v>
      </c>
      <c r="S1100">
        <v>235</v>
      </c>
      <c r="T1100">
        <v>4413</v>
      </c>
      <c r="U1100">
        <v>1035613</v>
      </c>
      <c r="V1100">
        <v>19</v>
      </c>
      <c r="W1100">
        <v>263</v>
      </c>
      <c r="X1100">
        <v>3932</v>
      </c>
      <c r="Y1100">
        <v>1058674</v>
      </c>
      <c r="Z1100">
        <v>12</v>
      </c>
      <c r="AA1100">
        <v>297</v>
      </c>
      <c r="AB1100">
        <v>3686</v>
      </c>
      <c r="AC1100">
        <v>1085238</v>
      </c>
      <c r="AH1100">
        <v>1</v>
      </c>
      <c r="AI1100">
        <v>398</v>
      </c>
      <c r="AJ1100">
        <v>3700</v>
      </c>
      <c r="AK1100">
        <v>1472600</v>
      </c>
      <c r="AP1100">
        <v>16</v>
      </c>
      <c r="AQ1100">
        <v>483</v>
      </c>
      <c r="AR1100">
        <v>3885</v>
      </c>
      <c r="AS1100">
        <v>1876584</v>
      </c>
      <c r="AU1100">
        <v>8</v>
      </c>
    </row>
    <row r="1101" spans="1:47" x14ac:dyDescent="0.2">
      <c r="A1101" s="43">
        <v>43423</v>
      </c>
      <c r="B1101">
        <v>7</v>
      </c>
      <c r="C1101">
        <v>116</v>
      </c>
      <c r="D1101">
        <v>3960</v>
      </c>
      <c r="E1101">
        <v>469543</v>
      </c>
      <c r="F1101">
        <v>39</v>
      </c>
      <c r="G1101">
        <v>134</v>
      </c>
      <c r="H1101">
        <v>4205</v>
      </c>
      <c r="I1101">
        <v>573057</v>
      </c>
      <c r="J1101">
        <v>60</v>
      </c>
      <c r="K1101">
        <v>163</v>
      </c>
      <c r="L1101">
        <v>4203</v>
      </c>
      <c r="M1101">
        <v>682321</v>
      </c>
      <c r="N1101">
        <v>74</v>
      </c>
      <c r="O1101">
        <v>198</v>
      </c>
      <c r="P1101">
        <v>4445</v>
      </c>
      <c r="Q1101">
        <v>914211</v>
      </c>
      <c r="R1101">
        <v>24</v>
      </c>
      <c r="S1101">
        <v>233</v>
      </c>
      <c r="T1101">
        <v>4080</v>
      </c>
      <c r="U1101">
        <v>958840</v>
      </c>
      <c r="V1101">
        <v>18</v>
      </c>
      <c r="W1101">
        <v>269</v>
      </c>
      <c r="X1101">
        <v>4170</v>
      </c>
      <c r="Y1101">
        <v>1122333</v>
      </c>
      <c r="Z1101">
        <v>11</v>
      </c>
      <c r="AA1101">
        <v>297</v>
      </c>
      <c r="AB1101">
        <v>3973</v>
      </c>
      <c r="AC1101">
        <v>1197195</v>
      </c>
      <c r="AD1101">
        <v>1</v>
      </c>
      <c r="AE1101">
        <v>349</v>
      </c>
      <c r="AF1101">
        <v>4400</v>
      </c>
      <c r="AG1101">
        <v>1553600</v>
      </c>
      <c r="AP1101">
        <v>7</v>
      </c>
      <c r="AQ1101">
        <v>562</v>
      </c>
      <c r="AR1101">
        <v>4220</v>
      </c>
      <c r="AS1101">
        <v>2352494</v>
      </c>
      <c r="AU1101">
        <v>4</v>
      </c>
    </row>
    <row r="1102" spans="1:47" x14ac:dyDescent="0.2">
      <c r="A1102" s="43">
        <v>43430</v>
      </c>
      <c r="B1102">
        <v>30</v>
      </c>
      <c r="C1102">
        <v>112</v>
      </c>
      <c r="D1102">
        <v>4349</v>
      </c>
      <c r="E1102">
        <v>483888</v>
      </c>
      <c r="F1102">
        <v>29</v>
      </c>
      <c r="G1102">
        <v>138</v>
      </c>
      <c r="H1102">
        <v>4583</v>
      </c>
      <c r="I1102">
        <v>663578</v>
      </c>
      <c r="J1102">
        <v>56</v>
      </c>
      <c r="K1102">
        <v>168</v>
      </c>
      <c r="L1102">
        <v>4507</v>
      </c>
      <c r="M1102">
        <v>772618</v>
      </c>
      <c r="N1102">
        <v>74</v>
      </c>
      <c r="O1102">
        <v>195</v>
      </c>
      <c r="P1102">
        <v>4589</v>
      </c>
      <c r="Q1102">
        <v>917700</v>
      </c>
      <c r="R1102">
        <v>17</v>
      </c>
      <c r="S1102">
        <v>226</v>
      </c>
      <c r="T1102">
        <v>4410</v>
      </c>
      <c r="U1102">
        <v>1630056</v>
      </c>
      <c r="V1102">
        <v>6</v>
      </c>
      <c r="W1102">
        <v>256</v>
      </c>
      <c r="X1102">
        <v>3175</v>
      </c>
      <c r="Y1102">
        <v>823592</v>
      </c>
      <c r="Z1102">
        <v>6</v>
      </c>
      <c r="AA1102">
        <v>305</v>
      </c>
      <c r="AB1102">
        <v>4152</v>
      </c>
      <c r="AC1102">
        <v>1229833</v>
      </c>
      <c r="AD1102">
        <v>23</v>
      </c>
      <c r="AE1102">
        <v>341</v>
      </c>
      <c r="AF1102">
        <v>3870</v>
      </c>
      <c r="AG1102">
        <v>1348503</v>
      </c>
      <c r="AH1102">
        <v>3</v>
      </c>
      <c r="AI1102">
        <v>379</v>
      </c>
      <c r="AJ1102">
        <v>3840</v>
      </c>
      <c r="AK1102">
        <v>1455147</v>
      </c>
      <c r="AP1102">
        <v>7</v>
      </c>
      <c r="AQ1102">
        <v>517</v>
      </c>
      <c r="AR1102">
        <v>4027</v>
      </c>
      <c r="AS1102">
        <v>2078657</v>
      </c>
      <c r="AU1102">
        <v>2</v>
      </c>
    </row>
    <row r="1103" spans="1:47" x14ac:dyDescent="0.2">
      <c r="A1103" s="38">
        <v>43438</v>
      </c>
      <c r="B1103" s="4">
        <v>15</v>
      </c>
      <c r="C1103" s="4">
        <v>93</v>
      </c>
      <c r="D1103" s="4">
        <v>3975</v>
      </c>
      <c r="E1103" s="4">
        <v>370668</v>
      </c>
      <c r="F1103" s="4">
        <v>29</v>
      </c>
      <c r="G1103" s="4">
        <v>140</v>
      </c>
      <c r="H1103" s="4">
        <v>4664</v>
      </c>
      <c r="I1103" s="4">
        <v>653666</v>
      </c>
      <c r="J1103" s="4">
        <v>25</v>
      </c>
      <c r="K1103" s="4">
        <v>162</v>
      </c>
      <c r="L1103" s="4">
        <v>4516</v>
      </c>
      <c r="M1103" s="4">
        <v>733205</v>
      </c>
      <c r="N1103" s="4">
        <v>6</v>
      </c>
      <c r="O1103" s="4">
        <v>199</v>
      </c>
      <c r="P1103" s="4">
        <v>4493</v>
      </c>
      <c r="Q1103" s="4">
        <v>895671</v>
      </c>
      <c r="R1103" s="4">
        <v>26</v>
      </c>
      <c r="S1103" s="4">
        <v>229</v>
      </c>
      <c r="T1103" s="4">
        <v>4133</v>
      </c>
      <c r="U1103" s="4">
        <v>948600</v>
      </c>
      <c r="V1103" s="4">
        <v>8</v>
      </c>
      <c r="W1103" s="4">
        <v>260</v>
      </c>
      <c r="X1103" s="4">
        <v>4300</v>
      </c>
      <c r="Y1103" s="4">
        <v>1120150</v>
      </c>
      <c r="Z1103" s="1"/>
      <c r="AA1103" s="1"/>
      <c r="AB1103" s="1"/>
      <c r="AC1103" s="1"/>
      <c r="AD1103" s="1"/>
      <c r="AE1103" s="1"/>
      <c r="AF1103" s="1"/>
      <c r="AG1103" s="1"/>
      <c r="AH1103" s="1">
        <v>1</v>
      </c>
      <c r="AI1103" s="1">
        <v>378</v>
      </c>
      <c r="AJ1103" s="1">
        <v>3800</v>
      </c>
      <c r="AK1103" s="4">
        <v>1436400</v>
      </c>
      <c r="AL1103" s="4">
        <v>3</v>
      </c>
      <c r="AM1103" s="4">
        <v>433</v>
      </c>
      <c r="AN1103" s="4">
        <v>3953</v>
      </c>
      <c r="AO1103" s="4">
        <v>1711793</v>
      </c>
      <c r="AP1103" s="4">
        <v>7</v>
      </c>
      <c r="AQ1103" s="4">
        <v>554</v>
      </c>
      <c r="AR1103" s="4">
        <v>3882</v>
      </c>
      <c r="AS1103" s="4">
        <v>2151657</v>
      </c>
      <c r="AT1103" s="1"/>
      <c r="AU1103" s="1">
        <f>16+170</f>
        <v>186</v>
      </c>
    </row>
    <row r="1104" spans="1:47" x14ac:dyDescent="0.2">
      <c r="A1104" s="38">
        <v>43445</v>
      </c>
      <c r="B1104" s="4">
        <v>23</v>
      </c>
      <c r="C1104" s="4">
        <v>118</v>
      </c>
      <c r="D1104" s="4">
        <v>4358</v>
      </c>
      <c r="E1104" s="4">
        <v>517188</v>
      </c>
      <c r="F1104" s="4">
        <v>31</v>
      </c>
      <c r="G1104" s="4">
        <v>140</v>
      </c>
      <c r="H1104" s="4">
        <v>4568</v>
      </c>
      <c r="I1104" s="4">
        <v>640196</v>
      </c>
      <c r="J1104" s="4">
        <v>57</v>
      </c>
      <c r="K1104" s="4">
        <v>167</v>
      </c>
      <c r="L1104" s="4">
        <v>4250</v>
      </c>
      <c r="M1104" s="4">
        <v>713575</v>
      </c>
      <c r="N1104" s="4">
        <v>26</v>
      </c>
      <c r="O1104" s="4">
        <v>200</v>
      </c>
      <c r="P1104" s="4">
        <v>4060</v>
      </c>
      <c r="Q1104" s="4">
        <v>815248</v>
      </c>
      <c r="R1104" s="4">
        <v>1</v>
      </c>
      <c r="S1104" s="4">
        <v>228</v>
      </c>
      <c r="T1104" s="4">
        <v>4100</v>
      </c>
      <c r="U1104" s="4">
        <v>934800</v>
      </c>
      <c r="V1104" s="4">
        <v>3</v>
      </c>
      <c r="W1104" s="4">
        <v>257</v>
      </c>
      <c r="X1104" s="4">
        <v>3600</v>
      </c>
      <c r="Y1104" s="4">
        <v>925200</v>
      </c>
      <c r="Z1104" s="1"/>
      <c r="AA1104" s="1"/>
      <c r="AB1104" s="1"/>
      <c r="AC1104" s="1"/>
      <c r="AD1104" s="1">
        <v>3</v>
      </c>
      <c r="AE1104" s="1">
        <v>326</v>
      </c>
      <c r="AF1104" s="1">
        <v>3800</v>
      </c>
      <c r="AG1104" s="4">
        <v>1238800</v>
      </c>
      <c r="AH1104" s="1"/>
      <c r="AI1104" s="1"/>
      <c r="AJ1104" s="1"/>
      <c r="AK1104" s="1"/>
      <c r="AL1104" s="1"/>
      <c r="AM1104" s="1"/>
      <c r="AN1104" s="1"/>
      <c r="AO1104" s="1"/>
      <c r="AP1104" s="4">
        <v>4</v>
      </c>
      <c r="AQ1104" s="4">
        <v>475</v>
      </c>
      <c r="AR1104" s="4">
        <v>3965</v>
      </c>
      <c r="AS1104" s="4">
        <v>1833375</v>
      </c>
      <c r="AT1104" s="1"/>
      <c r="AU1104" s="1">
        <f>139+8</f>
        <v>147</v>
      </c>
    </row>
    <row r="1105" spans="1:47" x14ac:dyDescent="0.2">
      <c r="A1105" s="38">
        <v>43452</v>
      </c>
      <c r="B1105" s="4">
        <v>2</v>
      </c>
      <c r="C1105" s="4">
        <v>121</v>
      </c>
      <c r="D1105" s="4">
        <v>4750</v>
      </c>
      <c r="E1105" s="4">
        <v>577125</v>
      </c>
      <c r="F1105" s="4">
        <v>9</v>
      </c>
      <c r="G1105" s="4">
        <v>140</v>
      </c>
      <c r="H1105" s="4">
        <v>4575</v>
      </c>
      <c r="I1105" s="4">
        <v>640500</v>
      </c>
      <c r="J1105" s="4">
        <v>19</v>
      </c>
      <c r="K1105" s="4">
        <v>162</v>
      </c>
      <c r="L1105" s="4">
        <v>4587</v>
      </c>
      <c r="M1105" s="4">
        <v>743175</v>
      </c>
      <c r="N1105" s="4">
        <v>3</v>
      </c>
      <c r="O1105" s="4">
        <v>203</v>
      </c>
      <c r="P1105" s="4">
        <v>4600</v>
      </c>
      <c r="Q1105" s="4">
        <v>940700</v>
      </c>
      <c r="R1105" s="4">
        <v>15</v>
      </c>
      <c r="S1105" s="4">
        <v>225</v>
      </c>
      <c r="T1105" s="4">
        <v>4433</v>
      </c>
      <c r="U1105" s="4">
        <v>998977</v>
      </c>
      <c r="V1105" s="4">
        <v>12</v>
      </c>
      <c r="W1105" s="4">
        <v>273</v>
      </c>
      <c r="X1105" s="4">
        <v>4025</v>
      </c>
      <c r="Y1105" s="4">
        <v>1098825</v>
      </c>
      <c r="Z1105" s="4">
        <v>2</v>
      </c>
      <c r="AA1105" s="4">
        <v>301</v>
      </c>
      <c r="AB1105" s="4">
        <v>3900</v>
      </c>
      <c r="AC1105" s="4">
        <v>1175850</v>
      </c>
      <c r="AD1105" s="4">
        <v>1</v>
      </c>
      <c r="AE1105" s="4">
        <v>332</v>
      </c>
      <c r="AF1105" s="4">
        <v>4180</v>
      </c>
      <c r="AG1105" s="4">
        <v>1287760</v>
      </c>
      <c r="AH1105" s="4">
        <v>1</v>
      </c>
      <c r="AI1105" s="4">
        <v>377</v>
      </c>
      <c r="AJ1105" s="4">
        <v>3500</v>
      </c>
      <c r="AK1105" s="4">
        <v>1319500</v>
      </c>
      <c r="AL1105" s="1"/>
      <c r="AM1105" s="1"/>
      <c r="AN1105" s="1"/>
      <c r="AO1105" s="1"/>
      <c r="AP1105" s="4">
        <v>3</v>
      </c>
      <c r="AQ1105" s="4">
        <v>574</v>
      </c>
      <c r="AR1105" s="4">
        <v>4026</v>
      </c>
      <c r="AS1105" s="4">
        <v>2313991</v>
      </c>
      <c r="AT1105" s="1"/>
      <c r="AU1105" s="1">
        <f>42+86</f>
        <v>128</v>
      </c>
    </row>
    <row r="1106" spans="1:47" x14ac:dyDescent="0.2">
      <c r="A1106" s="38">
        <v>43437</v>
      </c>
      <c r="B1106" s="4">
        <v>23</v>
      </c>
      <c r="C1106" s="4">
        <v>108</v>
      </c>
      <c r="D1106" s="4">
        <v>4018</v>
      </c>
      <c r="E1106" s="4">
        <v>451450</v>
      </c>
      <c r="F1106" s="4">
        <v>8</v>
      </c>
      <c r="G1106" s="4">
        <v>139</v>
      </c>
      <c r="H1106" s="4">
        <v>3463</v>
      </c>
      <c r="I1106" s="4">
        <v>492931</v>
      </c>
      <c r="J1106" s="4">
        <v>33</v>
      </c>
      <c r="K1106" s="4">
        <v>166</v>
      </c>
      <c r="L1106" s="4">
        <v>4173</v>
      </c>
      <c r="M1106" s="4">
        <v>690648</v>
      </c>
      <c r="N1106" s="4">
        <v>106</v>
      </c>
      <c r="O1106" s="4">
        <v>206</v>
      </c>
      <c r="P1106" s="4">
        <v>4212</v>
      </c>
      <c r="Q1106" s="4">
        <v>891492</v>
      </c>
      <c r="R1106" s="4">
        <v>49</v>
      </c>
      <c r="S1106" s="4">
        <v>232</v>
      </c>
      <c r="T1106" s="4">
        <v>4216</v>
      </c>
      <c r="U1106" s="4">
        <v>1012056</v>
      </c>
      <c r="V1106" s="4">
        <v>16</v>
      </c>
      <c r="W1106" s="4">
        <v>260</v>
      </c>
      <c r="X1106" s="4">
        <v>3742</v>
      </c>
      <c r="Y1106" s="4">
        <v>1005438</v>
      </c>
      <c r="Z1106" s="4">
        <v>8</v>
      </c>
      <c r="AA1106" s="4">
        <v>298</v>
      </c>
      <c r="AB1106" s="4">
        <v>3305</v>
      </c>
      <c r="AC1106" s="4">
        <v>1052465</v>
      </c>
      <c r="AD1106" s="4">
        <v>10</v>
      </c>
      <c r="AE1106" s="4">
        <v>348</v>
      </c>
      <c r="AF1106" s="4">
        <v>3558</v>
      </c>
      <c r="AG1106" s="4">
        <v>1204005</v>
      </c>
      <c r="AH1106" s="1"/>
      <c r="AI1106" s="1"/>
      <c r="AJ1106" s="1"/>
      <c r="AK1106" s="1"/>
      <c r="AL1106" s="1"/>
      <c r="AM1106" s="1"/>
      <c r="AN1106" s="1"/>
      <c r="AO1106" s="1"/>
      <c r="AP1106" s="4">
        <v>10</v>
      </c>
      <c r="AQ1106" s="4">
        <v>487</v>
      </c>
      <c r="AR1106" s="4">
        <v>3853</v>
      </c>
      <c r="AS1106" s="4">
        <v>1839617</v>
      </c>
      <c r="AT1106" s="1"/>
      <c r="AU1106" s="4">
        <v>6</v>
      </c>
    </row>
    <row r="1107" spans="1:47" x14ac:dyDescent="0.2">
      <c r="A1107" s="38">
        <v>43444</v>
      </c>
      <c r="B1107" s="4">
        <v>33</v>
      </c>
      <c r="C1107" s="4">
        <v>117</v>
      </c>
      <c r="D1107" s="4">
        <v>3580</v>
      </c>
      <c r="E1107" s="4">
        <v>408800</v>
      </c>
      <c r="F1107" s="4">
        <v>42</v>
      </c>
      <c r="G1107" s="4">
        <v>140</v>
      </c>
      <c r="H1107" s="4">
        <v>4043</v>
      </c>
      <c r="I1107" s="4">
        <v>568066</v>
      </c>
      <c r="J1107" s="4">
        <v>110</v>
      </c>
      <c r="K1107" s="4">
        <v>164</v>
      </c>
      <c r="L1107" s="4">
        <v>4183</v>
      </c>
      <c r="M1107" s="4">
        <v>735678</v>
      </c>
      <c r="N1107" s="4">
        <v>146</v>
      </c>
      <c r="O1107" s="4">
        <v>197</v>
      </c>
      <c r="P1107" s="4">
        <v>3963</v>
      </c>
      <c r="Q1107" s="4">
        <v>807918</v>
      </c>
      <c r="R1107" s="4">
        <v>64</v>
      </c>
      <c r="S1107" s="4">
        <v>230</v>
      </c>
      <c r="T1107" s="4">
        <v>4152</v>
      </c>
      <c r="U1107" s="4">
        <v>981639</v>
      </c>
      <c r="V1107" s="4">
        <v>12</v>
      </c>
      <c r="W1107" s="4">
        <v>265</v>
      </c>
      <c r="X1107" s="4">
        <v>3928</v>
      </c>
      <c r="Y1107" s="4">
        <v>1045803</v>
      </c>
      <c r="Z1107" s="4">
        <v>41</v>
      </c>
      <c r="AA1107" s="4">
        <v>308</v>
      </c>
      <c r="AB1107" s="4">
        <v>3602</v>
      </c>
      <c r="AC1107" s="4">
        <v>1138330</v>
      </c>
      <c r="AD1107" s="4">
        <v>43</v>
      </c>
      <c r="AE1107" s="4">
        <v>327</v>
      </c>
      <c r="AF1107" s="4">
        <v>3943</v>
      </c>
      <c r="AG1107" s="4">
        <v>1294183</v>
      </c>
      <c r="AH1107" s="4">
        <v>11</v>
      </c>
      <c r="AI1107" s="4">
        <v>378</v>
      </c>
      <c r="AJ1107" s="4">
        <v>3790</v>
      </c>
      <c r="AK1107" s="4">
        <v>1427238</v>
      </c>
      <c r="AL1107" s="1"/>
      <c r="AM1107" s="1"/>
      <c r="AN1107" s="1"/>
      <c r="AO1107" s="1"/>
      <c r="AP1107" s="4">
        <v>17</v>
      </c>
      <c r="AQ1107" s="4">
        <v>548</v>
      </c>
      <c r="AR1107" s="4">
        <v>4076</v>
      </c>
      <c r="AS1107" s="4">
        <v>2223142</v>
      </c>
      <c r="AT1107" s="1"/>
      <c r="AU1107" s="4">
        <v>3</v>
      </c>
    </row>
    <row r="1108" spans="1:47" x14ac:dyDescent="0.2">
      <c r="A1108" s="38">
        <v>43451</v>
      </c>
      <c r="B1108" s="4">
        <v>31</v>
      </c>
      <c r="C1108" s="4">
        <v>116</v>
      </c>
      <c r="D1108" s="4">
        <v>4086</v>
      </c>
      <c r="E1108" s="4">
        <v>507029</v>
      </c>
      <c r="F1108" s="4">
        <v>57</v>
      </c>
      <c r="G1108" s="4">
        <v>141</v>
      </c>
      <c r="H1108" s="4">
        <v>4349</v>
      </c>
      <c r="I1108" s="4">
        <v>628132</v>
      </c>
      <c r="J1108" s="4">
        <v>77</v>
      </c>
      <c r="K1108" s="4">
        <v>165</v>
      </c>
      <c r="L1108" s="4">
        <v>4153</v>
      </c>
      <c r="M1108" s="4">
        <v>690656</v>
      </c>
      <c r="N1108" s="4">
        <v>99</v>
      </c>
      <c r="O1108" s="4">
        <v>202</v>
      </c>
      <c r="P1108" s="4">
        <v>4197</v>
      </c>
      <c r="Q1108" s="4">
        <v>869797</v>
      </c>
      <c r="R1108" s="4">
        <v>18</v>
      </c>
      <c r="S1108" s="4">
        <v>239</v>
      </c>
      <c r="T1108" s="4">
        <v>4060</v>
      </c>
      <c r="U1108" s="4">
        <v>986473</v>
      </c>
      <c r="V1108" s="4">
        <v>24</v>
      </c>
      <c r="W1108" s="4">
        <v>266</v>
      </c>
      <c r="X1108" s="4">
        <v>3630</v>
      </c>
      <c r="Y1108" s="4">
        <v>1032948</v>
      </c>
      <c r="Z1108" s="4">
        <v>49</v>
      </c>
      <c r="AA1108" s="4">
        <v>292</v>
      </c>
      <c r="AB1108" s="4">
        <v>3986</v>
      </c>
      <c r="AC1108" s="4">
        <v>1162538</v>
      </c>
      <c r="AD1108" s="4">
        <v>10</v>
      </c>
      <c r="AE1108" s="4">
        <v>333</v>
      </c>
      <c r="AF1108" s="4">
        <v>3780</v>
      </c>
      <c r="AG1108" s="4">
        <v>1242674</v>
      </c>
      <c r="AH1108" s="4">
        <v>5</v>
      </c>
      <c r="AI1108" s="4">
        <v>385</v>
      </c>
      <c r="AJ1108" s="4">
        <v>4063</v>
      </c>
      <c r="AK1108" s="4">
        <v>1564666</v>
      </c>
      <c r="AL1108" s="1"/>
      <c r="AM1108" s="1"/>
      <c r="AN1108" s="1"/>
      <c r="AO1108" s="1"/>
      <c r="AP1108" s="4">
        <v>6</v>
      </c>
      <c r="AQ1108" s="4">
        <v>558</v>
      </c>
      <c r="AR1108" s="4">
        <v>3357</v>
      </c>
      <c r="AS1108" s="4">
        <v>2430647</v>
      </c>
      <c r="AT1108" s="1"/>
      <c r="AU1108" s="4">
        <v>5</v>
      </c>
    </row>
    <row r="1109" spans="1:47" x14ac:dyDescent="0.2">
      <c r="A1109" s="38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1"/>
      <c r="AM1109" s="1"/>
      <c r="AN1109" s="1"/>
      <c r="AO1109" s="1"/>
      <c r="AP1109" s="4"/>
      <c r="AQ1109" s="4"/>
      <c r="AR1109" s="4"/>
      <c r="AS1109" s="4"/>
      <c r="AT1109" s="1"/>
      <c r="AU1109" s="4"/>
    </row>
    <row r="1110" spans="1:47" x14ac:dyDescent="0.2">
      <c r="A1110" s="38"/>
      <c r="B1110" s="1"/>
      <c r="C1110" s="1"/>
      <c r="D1110" s="1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1"/>
      <c r="AE1110" s="1"/>
      <c r="AF1110" s="1"/>
      <c r="AG1110" s="1"/>
      <c r="AH1110" s="1"/>
      <c r="AI1110" s="1"/>
      <c r="AJ1110" s="1"/>
      <c r="AK1110" s="4"/>
      <c r="AL1110" s="1"/>
      <c r="AM1110" s="1"/>
      <c r="AN1110" s="1"/>
      <c r="AO1110" s="1"/>
      <c r="AP1110" s="4"/>
      <c r="AQ1110" s="4"/>
      <c r="AR1110" s="4"/>
      <c r="AS1110" s="4"/>
      <c r="AT1110" s="4"/>
      <c r="AU1110" s="1"/>
    </row>
    <row r="1111" spans="1:47" x14ac:dyDescent="0.2">
      <c r="A1111" s="43">
        <v>43473</v>
      </c>
      <c r="B1111">
        <v>19</v>
      </c>
      <c r="C1111">
        <v>121</v>
      </c>
      <c r="D1111">
        <v>4175</v>
      </c>
      <c r="E1111">
        <v>506218</v>
      </c>
      <c r="F1111">
        <v>7</v>
      </c>
      <c r="G1111">
        <v>137</v>
      </c>
      <c r="H1111">
        <v>4033</v>
      </c>
      <c r="I1111">
        <v>555255</v>
      </c>
      <c r="J1111">
        <v>16</v>
      </c>
      <c r="K1111">
        <v>156</v>
      </c>
      <c r="L1111">
        <v>4466</v>
      </c>
      <c r="M1111">
        <v>698288</v>
      </c>
      <c r="N1111">
        <v>5</v>
      </c>
      <c r="O1111">
        <v>210</v>
      </c>
      <c r="P1111">
        <v>4293</v>
      </c>
      <c r="Q1111">
        <v>903031</v>
      </c>
      <c r="R1111">
        <v>5</v>
      </c>
      <c r="S1111">
        <v>227</v>
      </c>
      <c r="T1111">
        <v>4240</v>
      </c>
      <c r="U1111">
        <v>962480</v>
      </c>
      <c r="V1111">
        <v>2</v>
      </c>
      <c r="W1111">
        <v>269</v>
      </c>
      <c r="X1111">
        <v>3880</v>
      </c>
      <c r="Y1111">
        <v>1043720</v>
      </c>
      <c r="AD1111">
        <v>1</v>
      </c>
      <c r="AE1111">
        <v>341</v>
      </c>
      <c r="AF1111">
        <v>4000</v>
      </c>
      <c r="AG1111">
        <v>1364000</v>
      </c>
      <c r="AH1111">
        <v>2</v>
      </c>
      <c r="AI1111">
        <v>391</v>
      </c>
      <c r="AJ1111">
        <v>3950</v>
      </c>
      <c r="AK1111">
        <v>1546425</v>
      </c>
      <c r="AL1111">
        <v>3</v>
      </c>
      <c r="AM1111">
        <v>432</v>
      </c>
      <c r="AN1111">
        <v>3936</v>
      </c>
      <c r="AO1111">
        <v>1703264</v>
      </c>
      <c r="AP1111">
        <v>12</v>
      </c>
      <c r="AQ1111">
        <v>548</v>
      </c>
      <c r="AR1111">
        <v>3907</v>
      </c>
      <c r="AS1111">
        <v>2144240</v>
      </c>
      <c r="AU1111">
        <f>8+12+9+7+6+27+33+32+35+35+28+34+34+24</f>
        <v>324</v>
      </c>
    </row>
    <row r="1112" spans="1:47" x14ac:dyDescent="0.2">
      <c r="A1112" s="43">
        <v>43480</v>
      </c>
      <c r="B1112">
        <v>26</v>
      </c>
      <c r="C1112">
        <v>111</v>
      </c>
      <c r="D1112">
        <v>4230</v>
      </c>
      <c r="E1112">
        <v>472068</v>
      </c>
      <c r="F1112">
        <v>5</v>
      </c>
      <c r="G1112">
        <v>144</v>
      </c>
      <c r="H1112">
        <v>4125</v>
      </c>
      <c r="I1112">
        <v>594000</v>
      </c>
      <c r="J1112">
        <v>47</v>
      </c>
      <c r="K1112">
        <v>156</v>
      </c>
      <c r="L1112">
        <v>4525</v>
      </c>
      <c r="M1112">
        <v>708916</v>
      </c>
      <c r="N1112">
        <v>25</v>
      </c>
      <c r="O1112">
        <v>194</v>
      </c>
      <c r="P1112">
        <v>4316</v>
      </c>
      <c r="Q1112">
        <v>837304</v>
      </c>
      <c r="V1112">
        <v>13</v>
      </c>
      <c r="W1112">
        <v>260</v>
      </c>
      <c r="X1112">
        <v>4150</v>
      </c>
      <c r="Y1112">
        <v>1079000</v>
      </c>
      <c r="AD1112">
        <v>1</v>
      </c>
      <c r="AE1112">
        <v>337</v>
      </c>
      <c r="AF1112">
        <v>3950</v>
      </c>
      <c r="AG1112">
        <v>1331150</v>
      </c>
      <c r="AH1112">
        <v>3</v>
      </c>
      <c r="AI1112">
        <v>377</v>
      </c>
      <c r="AJ1112">
        <v>3600</v>
      </c>
      <c r="AK1112">
        <v>1359000</v>
      </c>
      <c r="AL1112">
        <v>1</v>
      </c>
      <c r="AM1112">
        <v>404</v>
      </c>
      <c r="AN1112">
        <v>3700</v>
      </c>
      <c r="AO1112">
        <v>1494800</v>
      </c>
      <c r="AP1112">
        <v>10</v>
      </c>
      <c r="AQ1112">
        <v>582</v>
      </c>
      <c r="AR1112">
        <v>3831</v>
      </c>
      <c r="AS1112">
        <v>2232706</v>
      </c>
      <c r="AU1112">
        <f>13+151</f>
        <v>164</v>
      </c>
    </row>
    <row r="1113" spans="1:47" x14ac:dyDescent="0.2">
      <c r="A1113" s="43">
        <v>43487</v>
      </c>
      <c r="B1113">
        <v>10</v>
      </c>
      <c r="C1113">
        <v>118</v>
      </c>
      <c r="D1113">
        <v>4450</v>
      </c>
      <c r="E1113">
        <v>526212</v>
      </c>
      <c r="F1113">
        <v>19</v>
      </c>
      <c r="G1113">
        <v>161</v>
      </c>
      <c r="H1113">
        <v>4490</v>
      </c>
      <c r="I1113">
        <v>724086</v>
      </c>
      <c r="J1113">
        <v>31</v>
      </c>
      <c r="K1113">
        <v>200</v>
      </c>
      <c r="L1113">
        <v>4344</v>
      </c>
      <c r="M1113">
        <v>869477</v>
      </c>
      <c r="N1113">
        <v>6</v>
      </c>
      <c r="O1113">
        <v>228</v>
      </c>
      <c r="P1113">
        <v>4530</v>
      </c>
      <c r="Q1113">
        <v>1032840</v>
      </c>
      <c r="V1113">
        <v>2</v>
      </c>
      <c r="W1113">
        <v>263</v>
      </c>
      <c r="X1113">
        <v>4380</v>
      </c>
      <c r="Y1113">
        <v>1151940</v>
      </c>
      <c r="AD1113">
        <v>1</v>
      </c>
      <c r="AE1113">
        <v>341</v>
      </c>
      <c r="AF1113">
        <v>3500</v>
      </c>
      <c r="AG1113">
        <v>1193500</v>
      </c>
      <c r="AH1113">
        <v>3</v>
      </c>
      <c r="AI1113">
        <v>368</v>
      </c>
      <c r="AJ1113">
        <v>3755</v>
      </c>
      <c r="AK1113">
        <v>1383717</v>
      </c>
      <c r="AP1113">
        <v>5</v>
      </c>
      <c r="AQ1113">
        <v>587</v>
      </c>
      <c r="AR1113">
        <v>3848</v>
      </c>
      <c r="AS1113">
        <v>2259545</v>
      </c>
      <c r="AT1113">
        <v>4</v>
      </c>
      <c r="AU1113">
        <f>17+104</f>
        <v>121</v>
      </c>
    </row>
    <row r="1114" spans="1:47" x14ac:dyDescent="0.2">
      <c r="A1114" s="43">
        <v>43494</v>
      </c>
    </row>
    <row r="1115" spans="1:47" x14ac:dyDescent="0.2">
      <c r="A1115" s="43">
        <v>43472</v>
      </c>
      <c r="B1115">
        <v>37</v>
      </c>
      <c r="C1115">
        <v>115</v>
      </c>
      <c r="D1115">
        <v>3931</v>
      </c>
      <c r="E1115">
        <v>431312</v>
      </c>
      <c r="F1115">
        <v>50</v>
      </c>
      <c r="G1115">
        <v>145</v>
      </c>
      <c r="H1115">
        <v>4117</v>
      </c>
      <c r="I1115">
        <v>581525</v>
      </c>
      <c r="J1115">
        <v>56</v>
      </c>
      <c r="K1115">
        <v>165</v>
      </c>
      <c r="L1115">
        <v>4373</v>
      </c>
      <c r="M1115">
        <v>731324</v>
      </c>
      <c r="N1115">
        <v>115</v>
      </c>
      <c r="O1115">
        <v>196</v>
      </c>
      <c r="P1115">
        <v>4161</v>
      </c>
      <c r="Q1115">
        <v>849033</v>
      </c>
      <c r="R1115">
        <v>62</v>
      </c>
      <c r="S1115">
        <v>240</v>
      </c>
      <c r="T1115">
        <v>3994</v>
      </c>
      <c r="U1115">
        <v>1044559</v>
      </c>
      <c r="V1115">
        <v>30</v>
      </c>
      <c r="W1115">
        <v>271</v>
      </c>
      <c r="X1115">
        <v>3792</v>
      </c>
      <c r="Y1115">
        <v>1104587</v>
      </c>
      <c r="Z1115">
        <v>8</v>
      </c>
      <c r="AA1115">
        <v>293</v>
      </c>
      <c r="AB1115">
        <v>3636</v>
      </c>
      <c r="AC1115">
        <v>1078219</v>
      </c>
      <c r="AD1115">
        <v>3</v>
      </c>
      <c r="AE1115">
        <v>327</v>
      </c>
      <c r="AF1115">
        <v>3350</v>
      </c>
      <c r="AG1115">
        <v>1112667</v>
      </c>
      <c r="AP1115">
        <v>44</v>
      </c>
      <c r="AQ1115">
        <v>521</v>
      </c>
      <c r="AR1115">
        <v>3997</v>
      </c>
      <c r="AS1115">
        <v>2078435</v>
      </c>
      <c r="AU1115">
        <v>4</v>
      </c>
    </row>
    <row r="1116" spans="1:47" x14ac:dyDescent="0.2">
      <c r="A1116" s="43">
        <v>43479</v>
      </c>
      <c r="B1116">
        <v>50</v>
      </c>
      <c r="C1116">
        <v>122</v>
      </c>
      <c r="D1116">
        <v>4132</v>
      </c>
      <c r="E1116">
        <v>490188</v>
      </c>
      <c r="F1116">
        <v>23</v>
      </c>
      <c r="G1116">
        <v>141</v>
      </c>
      <c r="H1116">
        <v>4201</v>
      </c>
      <c r="I1116">
        <v>570378</v>
      </c>
      <c r="J1116">
        <v>74</v>
      </c>
      <c r="K1116">
        <v>162</v>
      </c>
      <c r="L1116">
        <v>4162</v>
      </c>
      <c r="M1116">
        <v>688120</v>
      </c>
      <c r="N1116">
        <v>134</v>
      </c>
      <c r="O1116">
        <v>202</v>
      </c>
      <c r="P1116">
        <v>4169</v>
      </c>
      <c r="Q1116">
        <v>842199</v>
      </c>
      <c r="R1116">
        <v>9</v>
      </c>
      <c r="S1116">
        <v>239</v>
      </c>
      <c r="T1116">
        <v>4123</v>
      </c>
      <c r="U1116">
        <v>979913</v>
      </c>
      <c r="V1116">
        <v>20</v>
      </c>
      <c r="W1116">
        <v>264</v>
      </c>
      <c r="X1116">
        <v>4044</v>
      </c>
      <c r="Y1116">
        <v>1043643</v>
      </c>
      <c r="Z1116">
        <v>4</v>
      </c>
      <c r="AA1116">
        <v>310</v>
      </c>
      <c r="AB1116">
        <v>3513</v>
      </c>
      <c r="AC1116">
        <v>1090213</v>
      </c>
      <c r="AD1116">
        <v>32</v>
      </c>
      <c r="AE1116">
        <v>327</v>
      </c>
      <c r="AF1116">
        <v>3720</v>
      </c>
      <c r="AG1116">
        <v>1211404</v>
      </c>
      <c r="AH1116">
        <v>3</v>
      </c>
      <c r="AI1116">
        <v>373</v>
      </c>
      <c r="AJ1116">
        <v>3725</v>
      </c>
      <c r="AK1116">
        <v>1392267</v>
      </c>
      <c r="AP1116">
        <v>56</v>
      </c>
      <c r="AQ1116">
        <v>475</v>
      </c>
      <c r="AR1116">
        <v>3847</v>
      </c>
      <c r="AS1116">
        <v>1843597</v>
      </c>
    </row>
    <row r="1117" spans="1:47" x14ac:dyDescent="0.2">
      <c r="A1117" s="43">
        <v>43486</v>
      </c>
      <c r="B1117">
        <v>27</v>
      </c>
      <c r="C1117">
        <v>114</v>
      </c>
      <c r="D1117">
        <v>3586</v>
      </c>
      <c r="E1117">
        <v>417211</v>
      </c>
      <c r="F1117">
        <v>45</v>
      </c>
      <c r="G1117">
        <v>139</v>
      </c>
      <c r="H1117">
        <v>4502</v>
      </c>
      <c r="I1117">
        <v>635285</v>
      </c>
      <c r="J1117">
        <v>55</v>
      </c>
      <c r="K1117">
        <v>167</v>
      </c>
      <c r="L1117">
        <v>4252</v>
      </c>
      <c r="M1117">
        <v>734888</v>
      </c>
      <c r="N1117">
        <v>73</v>
      </c>
      <c r="O1117">
        <v>208</v>
      </c>
      <c r="P1117">
        <v>4231</v>
      </c>
      <c r="Q1117">
        <v>907874</v>
      </c>
      <c r="R1117">
        <v>27</v>
      </c>
      <c r="S1117">
        <v>238</v>
      </c>
      <c r="T1117">
        <v>4370</v>
      </c>
      <c r="U1117">
        <v>1034863</v>
      </c>
      <c r="V1117">
        <v>7</v>
      </c>
      <c r="W1117">
        <v>261</v>
      </c>
      <c r="X1117">
        <v>3985</v>
      </c>
      <c r="Y1117">
        <v>1102773</v>
      </c>
      <c r="Z1117">
        <v>4</v>
      </c>
      <c r="AA1117">
        <v>294</v>
      </c>
      <c r="AB1117">
        <v>4075</v>
      </c>
      <c r="AC1117">
        <v>1188800</v>
      </c>
      <c r="AD1117">
        <v>1</v>
      </c>
      <c r="AE1117">
        <v>340</v>
      </c>
      <c r="AF1117">
        <v>3800</v>
      </c>
      <c r="AG1117">
        <v>1292000</v>
      </c>
      <c r="AH1117">
        <v>2</v>
      </c>
      <c r="AI1117">
        <v>390</v>
      </c>
      <c r="AJ1117">
        <v>3900</v>
      </c>
      <c r="AK1117">
        <v>1522200</v>
      </c>
      <c r="AP1117">
        <v>6</v>
      </c>
      <c r="AQ1117">
        <v>548</v>
      </c>
      <c r="AR1117">
        <v>4072</v>
      </c>
      <c r="AS1117">
        <v>2235380</v>
      </c>
      <c r="AU1117">
        <v>1</v>
      </c>
    </row>
    <row r="1118" spans="1:47" x14ac:dyDescent="0.2">
      <c r="A1118" s="43">
        <v>43493</v>
      </c>
      <c r="B1118">
        <v>16</v>
      </c>
      <c r="C1118">
        <v>102</v>
      </c>
      <c r="D1118">
        <v>3258</v>
      </c>
      <c r="E1118">
        <v>354134</v>
      </c>
      <c r="F1118">
        <v>34</v>
      </c>
      <c r="G1118">
        <v>138</v>
      </c>
      <c r="H1118">
        <v>3875</v>
      </c>
      <c r="I1118">
        <v>486620</v>
      </c>
      <c r="J1118">
        <v>49</v>
      </c>
      <c r="K1118">
        <v>165</v>
      </c>
      <c r="L1118">
        <v>3975</v>
      </c>
      <c r="M1118">
        <v>660626</v>
      </c>
      <c r="N1118">
        <v>51</v>
      </c>
      <c r="O1118">
        <v>195</v>
      </c>
      <c r="P1118">
        <v>3892</v>
      </c>
      <c r="Q1118">
        <v>766538</v>
      </c>
      <c r="R1118">
        <v>75</v>
      </c>
      <c r="S1118">
        <v>235</v>
      </c>
      <c r="T1118">
        <v>3675</v>
      </c>
      <c r="U1118">
        <v>888224</v>
      </c>
      <c r="V1118">
        <v>4</v>
      </c>
      <c r="W1118">
        <v>256</v>
      </c>
      <c r="X1118">
        <v>4070</v>
      </c>
      <c r="Y1118">
        <v>1027675</v>
      </c>
      <c r="Z1118">
        <v>25</v>
      </c>
      <c r="AA1118">
        <v>314</v>
      </c>
      <c r="AB1118">
        <v>3733</v>
      </c>
      <c r="AC1118">
        <v>1185712</v>
      </c>
      <c r="AD1118">
        <v>11</v>
      </c>
      <c r="AE1118">
        <v>344</v>
      </c>
      <c r="AF1118">
        <v>3820</v>
      </c>
      <c r="AG1118">
        <v>1239376</v>
      </c>
      <c r="AH1118">
        <v>3</v>
      </c>
      <c r="AI1118">
        <v>387</v>
      </c>
      <c r="AJ1118">
        <v>3860</v>
      </c>
      <c r="AK1118">
        <v>1493740</v>
      </c>
      <c r="AP1118">
        <v>21</v>
      </c>
      <c r="AQ1118">
        <v>532</v>
      </c>
      <c r="AR1118">
        <v>3835</v>
      </c>
      <c r="AS1118">
        <v>2043061</v>
      </c>
      <c r="AU1118">
        <v>3</v>
      </c>
    </row>
    <row r="1119" spans="1:47" x14ac:dyDescent="0.2">
      <c r="A1119" s="38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</row>
    <row r="1120" spans="1:47" x14ac:dyDescent="0.2">
      <c r="A1120" s="43">
        <v>43501</v>
      </c>
      <c r="B1120">
        <v>6</v>
      </c>
      <c r="C1120">
        <v>126</v>
      </c>
      <c r="D1120">
        <v>4525</v>
      </c>
      <c r="E1120">
        <v>570150</v>
      </c>
      <c r="F1120">
        <v>10</v>
      </c>
      <c r="G1120">
        <v>140</v>
      </c>
      <c r="H1120">
        <v>4300</v>
      </c>
      <c r="I1120">
        <v>603433</v>
      </c>
      <c r="J1120">
        <v>33</v>
      </c>
      <c r="K1120">
        <v>166</v>
      </c>
      <c r="L1120">
        <v>4397</v>
      </c>
      <c r="M1120">
        <v>730534</v>
      </c>
      <c r="N1120">
        <v>8</v>
      </c>
      <c r="O1120">
        <v>201</v>
      </c>
      <c r="P1120">
        <v>4312</v>
      </c>
      <c r="Q1120">
        <v>866812</v>
      </c>
      <c r="R1120">
        <v>1</v>
      </c>
      <c r="S1120">
        <v>229</v>
      </c>
      <c r="T1120">
        <v>4400</v>
      </c>
      <c r="U1120">
        <v>1007600</v>
      </c>
      <c r="AL1120">
        <v>2</v>
      </c>
      <c r="AM1120">
        <v>453</v>
      </c>
      <c r="AN1120">
        <v>3840</v>
      </c>
      <c r="AO1120">
        <v>1741444</v>
      </c>
      <c r="AP1120">
        <v>6</v>
      </c>
      <c r="AQ1120">
        <v>525</v>
      </c>
      <c r="AR1120">
        <v>3890</v>
      </c>
      <c r="AS1120">
        <v>2043546</v>
      </c>
      <c r="AU1120">
        <f>9+73</f>
        <v>82</v>
      </c>
    </row>
    <row r="1121" spans="1:47" x14ac:dyDescent="0.2">
      <c r="A1121" s="43">
        <v>43508</v>
      </c>
      <c r="B1121">
        <v>10</v>
      </c>
      <c r="C1121">
        <v>119</v>
      </c>
      <c r="D1121">
        <v>4933</v>
      </c>
      <c r="E1121">
        <v>588711</v>
      </c>
      <c r="F1121">
        <v>23</v>
      </c>
      <c r="G1121">
        <v>137</v>
      </c>
      <c r="H1121">
        <v>4792</v>
      </c>
      <c r="I1121">
        <v>658675</v>
      </c>
      <c r="J1121">
        <v>2</v>
      </c>
      <c r="K1121">
        <v>157</v>
      </c>
      <c r="L1121">
        <v>4790</v>
      </c>
      <c r="M1121">
        <v>754425</v>
      </c>
      <c r="N1121">
        <v>8</v>
      </c>
      <c r="O1121">
        <v>199</v>
      </c>
      <c r="P1121">
        <v>4550</v>
      </c>
      <c r="Q1121">
        <v>905450</v>
      </c>
      <c r="AD1121">
        <v>2</v>
      </c>
      <c r="AE1121">
        <v>326</v>
      </c>
      <c r="AF1121">
        <v>3875</v>
      </c>
      <c r="AG1121">
        <v>1265187</v>
      </c>
      <c r="AP1121">
        <v>4</v>
      </c>
      <c r="AQ1121">
        <v>623</v>
      </c>
      <c r="AR1121">
        <v>3790</v>
      </c>
      <c r="AS1121">
        <v>2364012</v>
      </c>
      <c r="AU1121">
        <f>129+9</f>
        <v>138</v>
      </c>
    </row>
    <row r="1122" spans="1:47" x14ac:dyDescent="0.2">
      <c r="A1122" s="43">
        <v>43515</v>
      </c>
      <c r="B1122">
        <v>25</v>
      </c>
      <c r="C1122">
        <v>114</v>
      </c>
      <c r="D1122">
        <v>4671</v>
      </c>
      <c r="E1122">
        <v>532542</v>
      </c>
      <c r="F1122">
        <v>3</v>
      </c>
      <c r="G1122">
        <v>130</v>
      </c>
      <c r="H1122">
        <v>5050</v>
      </c>
      <c r="I1122">
        <v>658500</v>
      </c>
      <c r="J1122">
        <v>20</v>
      </c>
      <c r="K1122">
        <v>164</v>
      </c>
      <c r="L1122">
        <v>4618</v>
      </c>
      <c r="M1122">
        <v>761255</v>
      </c>
      <c r="N1122">
        <v>13</v>
      </c>
      <c r="O1122">
        <v>190</v>
      </c>
      <c r="P1122">
        <v>4626</v>
      </c>
      <c r="Q1122">
        <v>879066</v>
      </c>
      <c r="V1122">
        <v>3</v>
      </c>
      <c r="W1122">
        <v>267</v>
      </c>
      <c r="X1122">
        <v>4300</v>
      </c>
      <c r="Y1122">
        <v>1150250</v>
      </c>
      <c r="AD1122">
        <v>2</v>
      </c>
      <c r="AE1122">
        <v>348</v>
      </c>
      <c r="AF1122">
        <v>3945</v>
      </c>
      <c r="AG1122">
        <v>1374832</v>
      </c>
      <c r="AP1122">
        <v>6</v>
      </c>
      <c r="AQ1122">
        <v>512</v>
      </c>
      <c r="AR1122">
        <v>3845</v>
      </c>
      <c r="AS1122">
        <v>1969280</v>
      </c>
      <c r="AU1122">
        <f>11+101</f>
        <v>112</v>
      </c>
    </row>
    <row r="1123" spans="1:47" x14ac:dyDescent="0.2">
      <c r="A1123" s="43">
        <v>43522</v>
      </c>
      <c r="B1123">
        <v>5</v>
      </c>
      <c r="C1123">
        <v>115</v>
      </c>
      <c r="D1123">
        <v>4550</v>
      </c>
      <c r="E1123">
        <v>523250</v>
      </c>
      <c r="F1123">
        <v>9</v>
      </c>
      <c r="G1123">
        <v>175</v>
      </c>
      <c r="H1123">
        <v>4825</v>
      </c>
      <c r="I1123">
        <v>846787</v>
      </c>
      <c r="J1123">
        <v>31</v>
      </c>
      <c r="K1123">
        <v>184</v>
      </c>
      <c r="L1123">
        <v>4850</v>
      </c>
      <c r="M1123">
        <v>894016</v>
      </c>
      <c r="N1123">
        <v>7</v>
      </c>
      <c r="O1123">
        <v>238</v>
      </c>
      <c r="P1123">
        <v>4250</v>
      </c>
      <c r="Q1123">
        <v>1011500</v>
      </c>
      <c r="Z1123">
        <v>1</v>
      </c>
      <c r="AA1123">
        <v>312</v>
      </c>
      <c r="AB1123">
        <v>3950</v>
      </c>
      <c r="AC1123">
        <v>1232400</v>
      </c>
      <c r="AD1123">
        <v>2</v>
      </c>
      <c r="AE1123">
        <v>328</v>
      </c>
      <c r="AF1123">
        <v>3900</v>
      </c>
      <c r="AG1123">
        <v>1281150</v>
      </c>
      <c r="AP1123">
        <v>7</v>
      </c>
      <c r="AQ1123">
        <v>555</v>
      </c>
      <c r="AR1123">
        <v>3922</v>
      </c>
      <c r="AS1123">
        <v>2178866</v>
      </c>
      <c r="AU1123">
        <f>3+102</f>
        <v>105</v>
      </c>
    </row>
    <row r="1124" spans="1:47" x14ac:dyDescent="0.2">
      <c r="A1124" s="43">
        <v>43500</v>
      </c>
      <c r="B1124">
        <v>9</v>
      </c>
      <c r="C1124">
        <v>115</v>
      </c>
      <c r="D1124">
        <v>3800</v>
      </c>
      <c r="E1124">
        <v>472156</v>
      </c>
      <c r="F1124">
        <v>37</v>
      </c>
      <c r="G1124">
        <v>163</v>
      </c>
      <c r="H1124">
        <v>4285</v>
      </c>
      <c r="I1124">
        <v>707585</v>
      </c>
      <c r="J1124">
        <v>18</v>
      </c>
      <c r="K1124">
        <v>201</v>
      </c>
      <c r="L1124">
        <v>4210</v>
      </c>
      <c r="M1124">
        <v>871970</v>
      </c>
      <c r="N1124">
        <v>49</v>
      </c>
      <c r="O1124">
        <v>226</v>
      </c>
      <c r="P1124">
        <v>4176</v>
      </c>
      <c r="Q1124">
        <v>993465</v>
      </c>
      <c r="R1124">
        <v>10</v>
      </c>
      <c r="S1124">
        <v>269</v>
      </c>
      <c r="T1124">
        <v>3810</v>
      </c>
      <c r="U1124">
        <v>962888</v>
      </c>
      <c r="V1124">
        <v>2</v>
      </c>
      <c r="W1124">
        <v>297</v>
      </c>
      <c r="X1124">
        <v>4020</v>
      </c>
      <c r="Y1124">
        <v>1193940</v>
      </c>
      <c r="Z1124">
        <v>3</v>
      </c>
      <c r="AA1124">
        <v>338</v>
      </c>
      <c r="AB1124">
        <v>4070</v>
      </c>
      <c r="AC1124">
        <v>1372580</v>
      </c>
      <c r="AH1124">
        <v>3</v>
      </c>
      <c r="AI1124">
        <v>366</v>
      </c>
      <c r="AJ1124">
        <v>4600</v>
      </c>
      <c r="AK1124">
        <v>1679600</v>
      </c>
      <c r="AP1124">
        <v>17</v>
      </c>
      <c r="AQ1124">
        <v>538</v>
      </c>
      <c r="AR1124">
        <v>4449</v>
      </c>
      <c r="AS1124">
        <v>2359900</v>
      </c>
      <c r="AT1124">
        <v>3</v>
      </c>
      <c r="AU1124">
        <f>2</f>
        <v>2</v>
      </c>
    </row>
    <row r="1125" spans="1:47" x14ac:dyDescent="0.2">
      <c r="A1125" s="43">
        <v>43507</v>
      </c>
      <c r="B1125">
        <v>11</v>
      </c>
      <c r="C1125">
        <v>109</v>
      </c>
      <c r="D1125">
        <v>4625</v>
      </c>
      <c r="E1125">
        <v>508145</v>
      </c>
      <c r="F1125">
        <v>7</v>
      </c>
      <c r="G1125">
        <v>135</v>
      </c>
      <c r="H1125">
        <v>3825</v>
      </c>
      <c r="I1125">
        <v>534921</v>
      </c>
      <c r="J1125">
        <v>65</v>
      </c>
      <c r="K1125">
        <v>169</v>
      </c>
      <c r="L1125">
        <v>4400</v>
      </c>
      <c r="M1125">
        <v>747703</v>
      </c>
      <c r="N1125">
        <v>34</v>
      </c>
      <c r="O1125">
        <v>192</v>
      </c>
      <c r="P1125">
        <v>4100</v>
      </c>
      <c r="Q1125">
        <v>796268</v>
      </c>
      <c r="R1125">
        <v>2</v>
      </c>
      <c r="S1125">
        <v>232</v>
      </c>
      <c r="T1125">
        <v>4410</v>
      </c>
      <c r="U1125">
        <v>1020960</v>
      </c>
      <c r="V1125">
        <v>15</v>
      </c>
      <c r="W1125">
        <v>252</v>
      </c>
      <c r="X1125">
        <v>4093</v>
      </c>
      <c r="Y1125">
        <v>1043304</v>
      </c>
      <c r="Z1125">
        <v>2</v>
      </c>
      <c r="AA1125">
        <v>300</v>
      </c>
      <c r="AB1125">
        <v>3960</v>
      </c>
      <c r="AC1125">
        <v>1185760</v>
      </c>
      <c r="AD1125">
        <v>2</v>
      </c>
      <c r="AE1125">
        <v>332</v>
      </c>
      <c r="AF1125">
        <v>4250</v>
      </c>
      <c r="AG1125">
        <v>1411250</v>
      </c>
      <c r="AH1125">
        <v>1</v>
      </c>
      <c r="AI1125">
        <v>396</v>
      </c>
      <c r="AJ1125">
        <v>3800</v>
      </c>
      <c r="AK1125">
        <v>1504800</v>
      </c>
      <c r="AL1125">
        <v>2</v>
      </c>
      <c r="AM1125">
        <v>484</v>
      </c>
      <c r="AN1125">
        <v>3820</v>
      </c>
      <c r="AO1125">
        <v>1846870</v>
      </c>
      <c r="AP1125" s="1"/>
      <c r="AQ1125" s="1"/>
      <c r="AR1125" s="1"/>
      <c r="AS1125" s="1"/>
      <c r="AU1125">
        <v>1</v>
      </c>
    </row>
    <row r="1126" spans="1:47" x14ac:dyDescent="0.2">
      <c r="A1126" s="43">
        <v>43514</v>
      </c>
      <c r="B1126">
        <v>59</v>
      </c>
      <c r="C1126">
        <v>119</v>
      </c>
      <c r="D1126">
        <v>4271</v>
      </c>
      <c r="E1126">
        <v>517975</v>
      </c>
      <c r="F1126">
        <v>22</v>
      </c>
      <c r="G1126">
        <v>142</v>
      </c>
      <c r="H1126">
        <v>4263</v>
      </c>
      <c r="I1126">
        <v>628274</v>
      </c>
      <c r="J1126">
        <v>51</v>
      </c>
      <c r="K1126">
        <v>167</v>
      </c>
      <c r="L1126">
        <v>4260</v>
      </c>
      <c r="M1126">
        <v>761222</v>
      </c>
      <c r="N1126">
        <v>45</v>
      </c>
      <c r="O1126">
        <v>212</v>
      </c>
      <c r="P1126">
        <v>3939</v>
      </c>
      <c r="Q1126">
        <v>865475</v>
      </c>
      <c r="R1126">
        <v>20</v>
      </c>
      <c r="S1126">
        <v>231</v>
      </c>
      <c r="T1126">
        <v>4293</v>
      </c>
      <c r="U1126">
        <v>1016892</v>
      </c>
      <c r="V1126">
        <v>20</v>
      </c>
      <c r="W1126">
        <v>256</v>
      </c>
      <c r="X1126">
        <v>4340</v>
      </c>
      <c r="Y1126">
        <v>1135239</v>
      </c>
      <c r="Z1126">
        <v>29</v>
      </c>
      <c r="AA1126">
        <v>303</v>
      </c>
      <c r="AB1126">
        <v>3993</v>
      </c>
      <c r="AC1126">
        <v>1173620</v>
      </c>
      <c r="AD1126">
        <v>5</v>
      </c>
      <c r="AE1126">
        <v>324</v>
      </c>
      <c r="AF1126">
        <v>3700</v>
      </c>
      <c r="AG1126">
        <v>1198800</v>
      </c>
      <c r="AP1126">
        <v>3</v>
      </c>
      <c r="AQ1126">
        <v>544</v>
      </c>
      <c r="AR1126">
        <v>3980</v>
      </c>
      <c r="AS1126">
        <v>2164787</v>
      </c>
      <c r="AU1126">
        <v>6</v>
      </c>
    </row>
    <row r="1127" spans="1:47" x14ac:dyDescent="0.2">
      <c r="A1127" s="43">
        <v>43521</v>
      </c>
      <c r="B1127">
        <v>20</v>
      </c>
      <c r="C1127">
        <v>117</v>
      </c>
      <c r="D1127">
        <v>4300</v>
      </c>
      <c r="E1127">
        <v>511218</v>
      </c>
      <c r="F1127">
        <v>13</v>
      </c>
      <c r="G1127">
        <v>140</v>
      </c>
      <c r="H1127">
        <v>4554</v>
      </c>
      <c r="I1127">
        <v>637523</v>
      </c>
      <c r="J1127">
        <v>35</v>
      </c>
      <c r="K1127">
        <v>166</v>
      </c>
      <c r="L1127">
        <v>4157</v>
      </c>
      <c r="M1127">
        <v>695037</v>
      </c>
      <c r="N1127">
        <v>28</v>
      </c>
      <c r="O1127">
        <v>194</v>
      </c>
      <c r="P1127">
        <v>4390</v>
      </c>
      <c r="Q1127">
        <v>889405</v>
      </c>
      <c r="R1127">
        <v>3</v>
      </c>
      <c r="S1127">
        <v>226</v>
      </c>
      <c r="T1127">
        <v>4400</v>
      </c>
      <c r="U1127">
        <v>981000</v>
      </c>
      <c r="V1127">
        <v>7</v>
      </c>
      <c r="W1127">
        <v>271</v>
      </c>
      <c r="X1127">
        <v>4140</v>
      </c>
      <c r="Y1127">
        <v>1123000</v>
      </c>
      <c r="AH1127">
        <v>13</v>
      </c>
      <c r="AI1127">
        <v>386</v>
      </c>
      <c r="AJ1127">
        <v>3767</v>
      </c>
      <c r="AK1127">
        <v>1451346</v>
      </c>
      <c r="AL1127">
        <v>11</v>
      </c>
      <c r="AM1127">
        <v>464</v>
      </c>
      <c r="AN1127">
        <v>3968</v>
      </c>
      <c r="AO1127">
        <v>1801260</v>
      </c>
      <c r="AP1127" s="1"/>
      <c r="AQ1127" s="1"/>
      <c r="AR1127" s="1"/>
      <c r="AS1127" s="1"/>
      <c r="AU1127">
        <v>1</v>
      </c>
    </row>
    <row r="1128" spans="1:47" x14ac:dyDescent="0.2">
      <c r="A1128" s="38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</row>
    <row r="1129" spans="1:47" x14ac:dyDescent="0.2">
      <c r="A1129" s="43">
        <v>43529</v>
      </c>
      <c r="B1129">
        <v>21</v>
      </c>
      <c r="C1129">
        <v>113</v>
      </c>
      <c r="D1129">
        <v>4825</v>
      </c>
      <c r="E1129">
        <v>545225</v>
      </c>
      <c r="F1129">
        <v>2</v>
      </c>
      <c r="G1129">
        <v>132</v>
      </c>
      <c r="H1129">
        <v>4950</v>
      </c>
      <c r="I1129">
        <v>653400</v>
      </c>
      <c r="J1129">
        <v>19</v>
      </c>
      <c r="K1129">
        <v>168</v>
      </c>
      <c r="L1129">
        <v>4850</v>
      </c>
      <c r="M1129">
        <v>816012</v>
      </c>
      <c r="N1129">
        <v>3</v>
      </c>
      <c r="O1129">
        <v>239</v>
      </c>
      <c r="P1129">
        <v>3450</v>
      </c>
      <c r="Q1129">
        <v>824550</v>
      </c>
      <c r="AP1129">
        <v>5</v>
      </c>
      <c r="AQ1129">
        <v>505</v>
      </c>
      <c r="AR1129">
        <v>4138</v>
      </c>
      <c r="AS1129">
        <v>2093000</v>
      </c>
      <c r="AU1129">
        <f>40</f>
        <v>40</v>
      </c>
    </row>
    <row r="1130" spans="1:47" x14ac:dyDescent="0.2">
      <c r="A1130" s="43">
        <v>43536</v>
      </c>
      <c r="B1130">
        <v>17</v>
      </c>
      <c r="C1130">
        <v>107</v>
      </c>
      <c r="D1130">
        <v>4687</v>
      </c>
      <c r="E1130">
        <v>502734</v>
      </c>
      <c r="F1130">
        <v>7</v>
      </c>
      <c r="G1130">
        <v>139</v>
      </c>
      <c r="H1130">
        <v>4790</v>
      </c>
      <c r="I1130">
        <v>665810</v>
      </c>
      <c r="J1130">
        <v>13</v>
      </c>
      <c r="K1130">
        <v>164</v>
      </c>
      <c r="L1130">
        <v>5266</v>
      </c>
      <c r="M1130">
        <v>863733</v>
      </c>
      <c r="N1130">
        <v>3</v>
      </c>
      <c r="O1130">
        <v>216</v>
      </c>
      <c r="P1130">
        <v>4100</v>
      </c>
      <c r="Q1130">
        <v>885600</v>
      </c>
      <c r="R1130">
        <v>2</v>
      </c>
      <c r="S1130">
        <v>242</v>
      </c>
      <c r="T1130">
        <v>4650</v>
      </c>
      <c r="U1130">
        <v>1125300</v>
      </c>
      <c r="V1130">
        <v>2</v>
      </c>
      <c r="W1130">
        <v>260</v>
      </c>
      <c r="X1130">
        <v>4375</v>
      </c>
      <c r="Y1130">
        <v>1137500</v>
      </c>
      <c r="AD1130">
        <v>1</v>
      </c>
      <c r="AE1130">
        <v>359</v>
      </c>
      <c r="AF1130">
        <v>4020</v>
      </c>
      <c r="AG1130">
        <v>1443180</v>
      </c>
      <c r="AP1130">
        <v>3</v>
      </c>
      <c r="AQ1130">
        <v>555</v>
      </c>
      <c r="AR1130">
        <v>4026</v>
      </c>
      <c r="AS1130">
        <v>2334700</v>
      </c>
      <c r="AU1130">
        <f>103+5</f>
        <v>108</v>
      </c>
    </row>
    <row r="1131" spans="1:47" x14ac:dyDescent="0.2">
      <c r="A1131" s="43">
        <v>43543</v>
      </c>
      <c r="B1131">
        <v>25</v>
      </c>
      <c r="C1131">
        <v>110</v>
      </c>
      <c r="D1131">
        <v>5055</v>
      </c>
      <c r="E1131">
        <v>555588</v>
      </c>
      <c r="F1131">
        <v>36</v>
      </c>
      <c r="G1131">
        <v>140</v>
      </c>
      <c r="H1131">
        <v>4882</v>
      </c>
      <c r="I1131">
        <v>681432</v>
      </c>
      <c r="J1131">
        <v>11</v>
      </c>
      <c r="K1131">
        <v>173</v>
      </c>
      <c r="L1131">
        <v>4916</v>
      </c>
      <c r="M1131">
        <v>850583</v>
      </c>
      <c r="N1131">
        <v>7</v>
      </c>
      <c r="O1131">
        <v>189</v>
      </c>
      <c r="P1131">
        <v>5000</v>
      </c>
      <c r="Q1131">
        <v>945000</v>
      </c>
      <c r="R1131">
        <v>28</v>
      </c>
      <c r="S1131">
        <v>230</v>
      </c>
      <c r="T1131">
        <v>4700</v>
      </c>
      <c r="U1131">
        <v>1081000</v>
      </c>
      <c r="V1131">
        <v>1</v>
      </c>
      <c r="W1131">
        <v>270</v>
      </c>
      <c r="X1131">
        <v>4450</v>
      </c>
      <c r="Y1131">
        <v>1201500</v>
      </c>
      <c r="Z1131">
        <v>2</v>
      </c>
      <c r="AA1131">
        <v>305</v>
      </c>
      <c r="AB1131">
        <v>4250</v>
      </c>
      <c r="AC1131">
        <v>1298375</v>
      </c>
      <c r="AD1131">
        <v>1</v>
      </c>
      <c r="AE1131">
        <v>333</v>
      </c>
      <c r="AF1131">
        <v>4350</v>
      </c>
      <c r="AG1131">
        <v>1448550</v>
      </c>
      <c r="AP1131">
        <v>4</v>
      </c>
      <c r="AQ1131">
        <v>437</v>
      </c>
      <c r="AR1131">
        <v>3275</v>
      </c>
      <c r="AS1131">
        <v>1483631</v>
      </c>
      <c r="AT1131">
        <v>5</v>
      </c>
      <c r="AU1131">
        <f>135+14</f>
        <v>149</v>
      </c>
    </row>
    <row r="1132" spans="1:47" x14ac:dyDescent="0.2">
      <c r="A1132" s="43">
        <v>43550</v>
      </c>
      <c r="B1132">
        <v>12</v>
      </c>
      <c r="C1132">
        <v>119</v>
      </c>
      <c r="D1132">
        <v>4810</v>
      </c>
      <c r="E1132">
        <v>572390</v>
      </c>
      <c r="F1132">
        <v>14</v>
      </c>
      <c r="G1132">
        <v>142</v>
      </c>
      <c r="H1132">
        <v>4625</v>
      </c>
      <c r="I1132">
        <v>659062</v>
      </c>
      <c r="J1132">
        <v>8</v>
      </c>
      <c r="K1132">
        <v>160</v>
      </c>
      <c r="L1132">
        <v>5077</v>
      </c>
      <c r="M1132">
        <v>802451</v>
      </c>
      <c r="N1132">
        <v>13</v>
      </c>
      <c r="O1132">
        <v>198</v>
      </c>
      <c r="P1132">
        <v>4725</v>
      </c>
      <c r="Q1132">
        <v>935550</v>
      </c>
      <c r="R1132">
        <v>1</v>
      </c>
      <c r="S1132">
        <v>222</v>
      </c>
      <c r="T1132">
        <v>4350</v>
      </c>
      <c r="U1132">
        <v>965700</v>
      </c>
      <c r="Z1132">
        <v>2</v>
      </c>
      <c r="AA1132">
        <v>299</v>
      </c>
      <c r="AB1132">
        <v>4350</v>
      </c>
      <c r="AC1132">
        <v>1300650</v>
      </c>
      <c r="AD1132">
        <v>1</v>
      </c>
      <c r="AE1132">
        <v>354</v>
      </c>
      <c r="AF1132">
        <v>4300</v>
      </c>
      <c r="AG1132">
        <v>1522000</v>
      </c>
      <c r="AP1132">
        <v>6</v>
      </c>
      <c r="AQ1132">
        <v>615</v>
      </c>
      <c r="AR1132">
        <v>4326</v>
      </c>
      <c r="AS1132">
        <v>2664505</v>
      </c>
      <c r="AU1132">
        <f>132</f>
        <v>132</v>
      </c>
    </row>
    <row r="1133" spans="1:47" x14ac:dyDescent="0.2">
      <c r="A1133" s="43">
        <v>43528</v>
      </c>
      <c r="B1133">
        <v>20</v>
      </c>
      <c r="C1133">
        <v>117</v>
      </c>
      <c r="D1133">
        <v>4300</v>
      </c>
      <c r="E1133">
        <v>511218</v>
      </c>
      <c r="F1133">
        <v>13</v>
      </c>
      <c r="G1133">
        <v>140</v>
      </c>
      <c r="H1133">
        <v>4555</v>
      </c>
      <c r="I1133">
        <v>637523</v>
      </c>
      <c r="J1133">
        <v>35</v>
      </c>
      <c r="K1133">
        <v>166</v>
      </c>
      <c r="L1133">
        <v>4157</v>
      </c>
      <c r="M1133">
        <v>695037</v>
      </c>
      <c r="N1133">
        <v>28</v>
      </c>
      <c r="O1133">
        <v>194</v>
      </c>
      <c r="P1133">
        <v>4390</v>
      </c>
      <c r="Q1133">
        <v>889405</v>
      </c>
      <c r="R1133">
        <v>3</v>
      </c>
      <c r="S1133">
        <v>226</v>
      </c>
      <c r="T1133">
        <v>4400</v>
      </c>
      <c r="U1133">
        <v>981000</v>
      </c>
      <c r="V1133">
        <v>7</v>
      </c>
      <c r="W1133">
        <v>271</v>
      </c>
      <c r="X1133">
        <v>4140</v>
      </c>
      <c r="Y1133">
        <v>1123000</v>
      </c>
      <c r="AH1133">
        <v>13</v>
      </c>
      <c r="AI1133">
        <v>386</v>
      </c>
      <c r="AJ1133">
        <v>3767</v>
      </c>
      <c r="AK1133">
        <v>1451346</v>
      </c>
      <c r="AP1133">
        <v>11</v>
      </c>
      <c r="AQ1133">
        <v>464</v>
      </c>
      <c r="AR1133">
        <v>3968</v>
      </c>
      <c r="AS1133">
        <v>1801260</v>
      </c>
      <c r="AU1133">
        <v>1</v>
      </c>
    </row>
    <row r="1134" spans="1:47" x14ac:dyDescent="0.2">
      <c r="A1134" s="43">
        <v>43535</v>
      </c>
      <c r="B1134">
        <v>50</v>
      </c>
      <c r="C1134">
        <v>115</v>
      </c>
      <c r="D1134">
        <v>4283</v>
      </c>
      <c r="E1134">
        <v>499450</v>
      </c>
      <c r="F1134">
        <v>36</v>
      </c>
      <c r="G1134">
        <v>143</v>
      </c>
      <c r="H1134">
        <v>4783</v>
      </c>
      <c r="I1134">
        <v>691920</v>
      </c>
      <c r="J1134">
        <v>53</v>
      </c>
      <c r="K1134">
        <v>166</v>
      </c>
      <c r="L1134">
        <v>4447</v>
      </c>
      <c r="M1134">
        <v>734287</v>
      </c>
      <c r="N1134">
        <v>79</v>
      </c>
      <c r="O1134">
        <v>203</v>
      </c>
      <c r="P1134">
        <v>4501</v>
      </c>
      <c r="Q1134">
        <v>972192</v>
      </c>
      <c r="R1134">
        <v>6</v>
      </c>
      <c r="S1134">
        <v>241</v>
      </c>
      <c r="T1134">
        <v>3873</v>
      </c>
      <c r="U1134">
        <v>1006723</v>
      </c>
      <c r="Z1134">
        <v>2</v>
      </c>
      <c r="AA1134">
        <v>296</v>
      </c>
      <c r="AB1134">
        <v>3990</v>
      </c>
      <c r="AC1134">
        <v>1184910</v>
      </c>
      <c r="AP1134">
        <v>4</v>
      </c>
      <c r="AQ1134">
        <v>484</v>
      </c>
      <c r="AR1134">
        <v>4370</v>
      </c>
      <c r="AS1134">
        <v>2116420</v>
      </c>
      <c r="AU1134">
        <v>1</v>
      </c>
    </row>
    <row r="1135" spans="1:47" x14ac:dyDescent="0.2">
      <c r="A1135" s="43">
        <v>43542</v>
      </c>
      <c r="B1135">
        <v>23</v>
      </c>
      <c r="C1135">
        <v>106</v>
      </c>
      <c r="D1135">
        <v>4480</v>
      </c>
      <c r="E1135">
        <v>486196</v>
      </c>
      <c r="F1135">
        <v>72</v>
      </c>
      <c r="G1135">
        <v>142</v>
      </c>
      <c r="H1135">
        <v>4800</v>
      </c>
      <c r="I1135">
        <v>728708</v>
      </c>
      <c r="J1135">
        <v>46</v>
      </c>
      <c r="K1135">
        <v>162</v>
      </c>
      <c r="L1135">
        <v>4573</v>
      </c>
      <c r="M1135">
        <v>788389</v>
      </c>
      <c r="N1135">
        <v>26</v>
      </c>
      <c r="O1135">
        <v>195</v>
      </c>
      <c r="P1135">
        <v>4289</v>
      </c>
      <c r="Q1135">
        <v>861072</v>
      </c>
      <c r="R1135">
        <v>18</v>
      </c>
      <c r="S1135">
        <v>236</v>
      </c>
      <c r="T1135">
        <v>4235</v>
      </c>
      <c r="U1135">
        <v>1004658</v>
      </c>
      <c r="V1135">
        <v>24</v>
      </c>
      <c r="W1135">
        <v>261</v>
      </c>
      <c r="X1135">
        <v>4330</v>
      </c>
      <c r="Y1135">
        <v>1131682</v>
      </c>
      <c r="Z1135">
        <v>5</v>
      </c>
      <c r="AA1135">
        <v>297</v>
      </c>
      <c r="AB1135">
        <v>4352</v>
      </c>
      <c r="AC1135">
        <v>1293192</v>
      </c>
      <c r="AD1135">
        <v>4</v>
      </c>
      <c r="AE1135">
        <v>332</v>
      </c>
      <c r="AF1135">
        <v>4280</v>
      </c>
      <c r="AG1135">
        <v>1423605</v>
      </c>
      <c r="AH1135">
        <v>2</v>
      </c>
      <c r="AI1135">
        <v>382</v>
      </c>
      <c r="AJ1135">
        <v>4125</v>
      </c>
      <c r="AK1135">
        <v>1575975</v>
      </c>
      <c r="AP1135">
        <v>6</v>
      </c>
      <c r="AQ1135">
        <v>558</v>
      </c>
      <c r="AR1135">
        <v>4487</v>
      </c>
      <c r="AS1135">
        <v>2504073</v>
      </c>
      <c r="AU1135">
        <v>7</v>
      </c>
    </row>
    <row r="1136" spans="1:47" x14ac:dyDescent="0.2">
      <c r="A1136" s="43">
        <v>43549</v>
      </c>
      <c r="B1136">
        <v>9</v>
      </c>
      <c r="C1136">
        <v>106</v>
      </c>
      <c r="D1136">
        <v>3998</v>
      </c>
      <c r="E1136">
        <v>433662</v>
      </c>
      <c r="F1136">
        <v>73</v>
      </c>
      <c r="G1136">
        <v>138</v>
      </c>
      <c r="H1136">
        <v>4693</v>
      </c>
      <c r="I1136">
        <v>663599</v>
      </c>
      <c r="J1136">
        <v>42</v>
      </c>
      <c r="K1136">
        <v>168</v>
      </c>
      <c r="L1136">
        <v>4499</v>
      </c>
      <c r="M1136">
        <v>788298</v>
      </c>
      <c r="N1136">
        <v>50</v>
      </c>
      <c r="O1136">
        <v>191</v>
      </c>
      <c r="P1136">
        <v>4577</v>
      </c>
      <c r="Q1136">
        <v>899934</v>
      </c>
      <c r="R1136">
        <v>13</v>
      </c>
      <c r="S1136">
        <v>230</v>
      </c>
      <c r="T1136">
        <v>4630</v>
      </c>
      <c r="U1136">
        <v>1077475</v>
      </c>
      <c r="V1136">
        <v>6</v>
      </c>
      <c r="W1136">
        <v>257</v>
      </c>
      <c r="X1136">
        <v>4333</v>
      </c>
      <c r="Y1136">
        <v>1112733</v>
      </c>
      <c r="Z1136">
        <v>3</v>
      </c>
      <c r="AA1136">
        <v>284</v>
      </c>
      <c r="AB1136">
        <v>4280</v>
      </c>
      <c r="AC1136">
        <v>1216947</v>
      </c>
      <c r="AD1136">
        <v>1</v>
      </c>
      <c r="AE1136">
        <v>374</v>
      </c>
      <c r="AF1136">
        <v>4400</v>
      </c>
      <c r="AG1136">
        <v>1645600</v>
      </c>
      <c r="AP1136">
        <v>5</v>
      </c>
      <c r="AQ1136">
        <v>581</v>
      </c>
      <c r="AR1136">
        <v>4188</v>
      </c>
      <c r="AS1136">
        <v>2436400</v>
      </c>
      <c r="AU1136">
        <v>1</v>
      </c>
    </row>
    <row r="1137" spans="1:47" x14ac:dyDescent="0.2">
      <c r="A1137" s="38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</row>
    <row r="1138" spans="1:47" x14ac:dyDescent="0.2">
      <c r="A1138" s="43">
        <v>43556</v>
      </c>
      <c r="B1138">
        <v>80</v>
      </c>
      <c r="C1138">
        <v>117</v>
      </c>
      <c r="D1138">
        <v>4465</v>
      </c>
      <c r="E1138">
        <v>528409</v>
      </c>
      <c r="F1138">
        <v>44</v>
      </c>
      <c r="G1138">
        <v>135</v>
      </c>
      <c r="H1138">
        <v>4476</v>
      </c>
      <c r="I1138">
        <v>630921</v>
      </c>
      <c r="J1138">
        <v>79</v>
      </c>
      <c r="K1138">
        <v>166</v>
      </c>
      <c r="L1138">
        <v>4586</v>
      </c>
      <c r="M1138">
        <v>791103</v>
      </c>
      <c r="N1138">
        <v>144</v>
      </c>
      <c r="O1138">
        <v>195</v>
      </c>
      <c r="P1138">
        <v>4534</v>
      </c>
      <c r="Q1138">
        <v>918259</v>
      </c>
      <c r="R1138">
        <v>131</v>
      </c>
      <c r="S1138">
        <v>233</v>
      </c>
      <c r="T1138">
        <v>4556</v>
      </c>
      <c r="U1138">
        <v>1123265</v>
      </c>
      <c r="V1138">
        <v>17</v>
      </c>
      <c r="W1138">
        <v>273</v>
      </c>
      <c r="X1138">
        <v>4204</v>
      </c>
      <c r="Y1138">
        <v>1159155</v>
      </c>
      <c r="AD1138">
        <v>8</v>
      </c>
      <c r="AE1138">
        <v>336</v>
      </c>
      <c r="AF1138">
        <v>4280</v>
      </c>
      <c r="AG1138">
        <v>1437465</v>
      </c>
      <c r="AH1138">
        <v>15</v>
      </c>
      <c r="AI1138">
        <v>375</v>
      </c>
      <c r="AJ1138">
        <v>4280</v>
      </c>
      <c r="AK1138">
        <v>1591888</v>
      </c>
      <c r="AP1138">
        <v>7</v>
      </c>
      <c r="AQ1138">
        <v>496</v>
      </c>
      <c r="AR1138">
        <v>4414</v>
      </c>
      <c r="AS1138">
        <v>2189386</v>
      </c>
      <c r="AU1138">
        <v>1</v>
      </c>
    </row>
    <row r="1139" spans="1:47" x14ac:dyDescent="0.2">
      <c r="A1139" s="43">
        <v>43563</v>
      </c>
      <c r="B1139">
        <v>96</v>
      </c>
      <c r="C1139">
        <v>112</v>
      </c>
      <c r="D1139">
        <v>3849</v>
      </c>
      <c r="E1139">
        <v>443954</v>
      </c>
      <c r="F1139">
        <v>59</v>
      </c>
      <c r="G1139">
        <v>137</v>
      </c>
      <c r="H1139">
        <v>4514</v>
      </c>
      <c r="I1139">
        <v>626432</v>
      </c>
      <c r="J1139">
        <v>52</v>
      </c>
      <c r="K1139">
        <v>160</v>
      </c>
      <c r="L1139">
        <v>4472</v>
      </c>
      <c r="M1139">
        <v>719513</v>
      </c>
      <c r="N1139">
        <v>64</v>
      </c>
      <c r="O1139">
        <v>198</v>
      </c>
      <c r="P1139">
        <v>4454</v>
      </c>
      <c r="Q1139">
        <v>927140</v>
      </c>
      <c r="R1139">
        <v>14</v>
      </c>
      <c r="S1139">
        <v>227</v>
      </c>
      <c r="T1139">
        <v>4610</v>
      </c>
      <c r="U1139">
        <v>1036461</v>
      </c>
      <c r="V1139">
        <v>20</v>
      </c>
      <c r="W1139">
        <v>266</v>
      </c>
      <c r="X1139">
        <v>4348</v>
      </c>
      <c r="Y1139">
        <v>1158317</v>
      </c>
      <c r="Z1139">
        <v>15</v>
      </c>
      <c r="AA1139">
        <v>288</v>
      </c>
      <c r="AB1139">
        <v>4211</v>
      </c>
      <c r="AC1139">
        <v>1199037</v>
      </c>
      <c r="AD1139">
        <v>7</v>
      </c>
      <c r="AE1139">
        <v>338</v>
      </c>
      <c r="AF1139">
        <v>4353</v>
      </c>
      <c r="AG1139">
        <v>1488411</v>
      </c>
      <c r="AH1139">
        <v>4</v>
      </c>
      <c r="AI1139">
        <v>364</v>
      </c>
      <c r="AJ1139">
        <v>4340</v>
      </c>
      <c r="AK1139">
        <v>1569620</v>
      </c>
      <c r="AP1139">
        <v>15</v>
      </c>
      <c r="AQ1139">
        <v>506</v>
      </c>
      <c r="AR1139">
        <v>4379</v>
      </c>
      <c r="AS1139">
        <v>2225796</v>
      </c>
      <c r="AU1139">
        <v>3</v>
      </c>
    </row>
    <row r="1140" spans="1:47" x14ac:dyDescent="0.2">
      <c r="A1140" s="43">
        <v>43570</v>
      </c>
      <c r="B1140">
        <v>31</v>
      </c>
      <c r="C1140">
        <v>111</v>
      </c>
      <c r="D1140">
        <v>3815</v>
      </c>
      <c r="E1140">
        <v>446874</v>
      </c>
      <c r="F1140">
        <v>61</v>
      </c>
      <c r="G1140">
        <v>141</v>
      </c>
      <c r="H1140">
        <v>4503</v>
      </c>
      <c r="I1140">
        <v>645922</v>
      </c>
      <c r="J1140">
        <v>32</v>
      </c>
      <c r="K1140">
        <v>165</v>
      </c>
      <c r="L1140">
        <v>4459</v>
      </c>
      <c r="M1140">
        <v>720645</v>
      </c>
      <c r="N1140">
        <v>48</v>
      </c>
      <c r="O1140">
        <v>191</v>
      </c>
      <c r="P1140">
        <v>4413</v>
      </c>
      <c r="Q1140">
        <v>871736</v>
      </c>
      <c r="R1140">
        <v>9</v>
      </c>
      <c r="S1140">
        <v>237</v>
      </c>
      <c r="T1140">
        <v>4530</v>
      </c>
      <c r="U1140">
        <v>1095199</v>
      </c>
      <c r="V1140">
        <v>12</v>
      </c>
      <c r="W1140">
        <v>269</v>
      </c>
      <c r="X1140">
        <v>4500</v>
      </c>
      <c r="Y1140">
        <v>1244190</v>
      </c>
      <c r="Z1140">
        <v>1</v>
      </c>
      <c r="AA1140">
        <v>309</v>
      </c>
      <c r="AB1140">
        <v>4000</v>
      </c>
      <c r="AC1140">
        <v>1236000</v>
      </c>
      <c r="AD1140">
        <v>1</v>
      </c>
      <c r="AE1140">
        <v>326</v>
      </c>
      <c r="AF1140">
        <v>4340</v>
      </c>
      <c r="AG1140">
        <v>1414840</v>
      </c>
      <c r="AP1140">
        <v>11</v>
      </c>
      <c r="AQ1140">
        <v>518</v>
      </c>
      <c r="AR1140">
        <v>4350</v>
      </c>
      <c r="AS1140">
        <v>2262751</v>
      </c>
      <c r="AU1140">
        <v>9</v>
      </c>
    </row>
    <row r="1141" spans="1:47" x14ac:dyDescent="0.2">
      <c r="A1141" s="43">
        <v>43577</v>
      </c>
      <c r="B1141">
        <v>55</v>
      </c>
      <c r="C1141">
        <v>124</v>
      </c>
      <c r="D1141">
        <v>4611</v>
      </c>
      <c r="E1141">
        <v>559878</v>
      </c>
      <c r="F1141">
        <v>28</v>
      </c>
      <c r="G1141">
        <v>139</v>
      </c>
      <c r="H1141">
        <v>4800</v>
      </c>
      <c r="I1141">
        <v>670791</v>
      </c>
      <c r="J1141">
        <v>57</v>
      </c>
      <c r="K1141">
        <v>156</v>
      </c>
      <c r="L1141">
        <v>4594</v>
      </c>
      <c r="M1141">
        <v>724025</v>
      </c>
      <c r="N1141">
        <v>19</v>
      </c>
      <c r="O1141">
        <v>214</v>
      </c>
      <c r="P1141">
        <v>4620</v>
      </c>
      <c r="Q1141">
        <v>1098562</v>
      </c>
      <c r="R1141">
        <v>10</v>
      </c>
      <c r="S1141">
        <v>235</v>
      </c>
      <c r="T1141">
        <v>4750</v>
      </c>
      <c r="U1141">
        <v>1126557</v>
      </c>
      <c r="V1141">
        <v>1</v>
      </c>
      <c r="W1141">
        <v>278</v>
      </c>
      <c r="X1141">
        <v>4480</v>
      </c>
      <c r="Y1141">
        <v>1245440</v>
      </c>
      <c r="AD1141">
        <v>1</v>
      </c>
      <c r="AE1141">
        <v>352</v>
      </c>
      <c r="AF1141">
        <v>4000</v>
      </c>
      <c r="AG1141">
        <v>1408000</v>
      </c>
      <c r="AH1141">
        <v>1</v>
      </c>
      <c r="AI1141">
        <v>381</v>
      </c>
      <c r="AJ1141">
        <v>4320</v>
      </c>
      <c r="AK1141">
        <v>1645920</v>
      </c>
      <c r="AP1141">
        <v>3</v>
      </c>
      <c r="AQ1141">
        <v>504</v>
      </c>
      <c r="AR1141">
        <v>4307</v>
      </c>
      <c r="AS1141">
        <v>2165613</v>
      </c>
      <c r="AU1141">
        <v>2</v>
      </c>
    </row>
    <row r="1142" spans="1:47" x14ac:dyDescent="0.2">
      <c r="A1142" s="43">
        <v>43584</v>
      </c>
      <c r="B1142">
        <v>37</v>
      </c>
      <c r="C1142">
        <v>110</v>
      </c>
      <c r="D1142">
        <v>4628</v>
      </c>
      <c r="E1142">
        <v>517623</v>
      </c>
      <c r="F1142">
        <v>65</v>
      </c>
      <c r="G1142">
        <v>142</v>
      </c>
      <c r="H1142">
        <v>4403</v>
      </c>
      <c r="I1142">
        <v>639387</v>
      </c>
      <c r="J1142">
        <v>97</v>
      </c>
      <c r="K1142">
        <v>166</v>
      </c>
      <c r="L1142">
        <v>4702</v>
      </c>
      <c r="M1142">
        <v>816333</v>
      </c>
      <c r="N1142">
        <v>69</v>
      </c>
      <c r="O1142">
        <v>196</v>
      </c>
      <c r="P1142">
        <v>4590</v>
      </c>
      <c r="Q1142">
        <v>905771</v>
      </c>
      <c r="R1142">
        <v>25</v>
      </c>
      <c r="S1142">
        <v>238</v>
      </c>
      <c r="T1142">
        <v>4413</v>
      </c>
      <c r="U1142">
        <v>1055338</v>
      </c>
      <c r="V1142">
        <v>32</v>
      </c>
      <c r="W1142">
        <v>253</v>
      </c>
      <c r="X1142">
        <v>4578</v>
      </c>
      <c r="Y1142">
        <v>1206184</v>
      </c>
      <c r="Z1142">
        <v>21</v>
      </c>
      <c r="AA1142">
        <v>293</v>
      </c>
      <c r="AB1142">
        <v>4400</v>
      </c>
      <c r="AC1142">
        <v>1306411</v>
      </c>
      <c r="AD1142">
        <v>15</v>
      </c>
      <c r="AE1142">
        <v>341</v>
      </c>
      <c r="AF1142">
        <v>4367</v>
      </c>
      <c r="AG1142">
        <v>1517440</v>
      </c>
      <c r="AH1142">
        <v>2</v>
      </c>
      <c r="AI1142">
        <v>382</v>
      </c>
      <c r="AJ1142">
        <v>4350</v>
      </c>
      <c r="AK1142">
        <v>1663350</v>
      </c>
      <c r="AL1142">
        <v>10</v>
      </c>
      <c r="AM1142">
        <v>503</v>
      </c>
      <c r="AN1142">
        <v>4159</v>
      </c>
      <c r="AO1142">
        <v>2102239</v>
      </c>
      <c r="AU1142">
        <v>11</v>
      </c>
    </row>
    <row r="1143" spans="1:47" x14ac:dyDescent="0.2">
      <c r="A1143" s="43">
        <v>43557</v>
      </c>
      <c r="B1143">
        <v>29</v>
      </c>
      <c r="C1143">
        <v>112</v>
      </c>
      <c r="D1143">
        <v>4950</v>
      </c>
      <c r="E1143">
        <v>558642</v>
      </c>
      <c r="F1143">
        <v>21</v>
      </c>
      <c r="G1143">
        <v>138</v>
      </c>
      <c r="H1143">
        <v>4850</v>
      </c>
      <c r="I1143">
        <v>669300</v>
      </c>
      <c r="J1143">
        <v>15</v>
      </c>
      <c r="K1143">
        <v>168</v>
      </c>
      <c r="L1143">
        <v>4965</v>
      </c>
      <c r="M1143">
        <v>834120</v>
      </c>
      <c r="N1143">
        <v>15</v>
      </c>
      <c r="O1143">
        <v>194</v>
      </c>
      <c r="P1143">
        <v>4783</v>
      </c>
      <c r="Q1143">
        <v>927966</v>
      </c>
      <c r="R1143">
        <v>1</v>
      </c>
      <c r="S1143">
        <v>243</v>
      </c>
      <c r="T1143">
        <v>4550</v>
      </c>
      <c r="U1143">
        <v>1105650</v>
      </c>
      <c r="V1143">
        <v>21</v>
      </c>
      <c r="W1143">
        <v>261</v>
      </c>
      <c r="X1143">
        <v>4526</v>
      </c>
      <c r="Y1143">
        <v>1184477</v>
      </c>
      <c r="Z1143">
        <v>1</v>
      </c>
      <c r="AA1143">
        <v>297</v>
      </c>
      <c r="AB1143">
        <v>4520</v>
      </c>
      <c r="AC1143">
        <v>1342440</v>
      </c>
      <c r="AP1143">
        <v>5</v>
      </c>
      <c r="AQ1143">
        <v>604</v>
      </c>
      <c r="AR1143">
        <v>4278</v>
      </c>
      <c r="AS1143">
        <v>2587334</v>
      </c>
      <c r="AU1143">
        <v>190</v>
      </c>
    </row>
    <row r="1144" spans="1:47" x14ac:dyDescent="0.2">
      <c r="A1144" s="43">
        <v>43564</v>
      </c>
      <c r="B1144">
        <v>6</v>
      </c>
      <c r="C1144">
        <v>118</v>
      </c>
      <c r="D1144">
        <v>5000</v>
      </c>
      <c r="E1144">
        <v>590000</v>
      </c>
      <c r="F1144">
        <v>25</v>
      </c>
      <c r="G1144">
        <v>140</v>
      </c>
      <c r="H1144">
        <v>4796</v>
      </c>
      <c r="I1144">
        <v>675276</v>
      </c>
      <c r="J1144">
        <v>13</v>
      </c>
      <c r="K1144">
        <v>169</v>
      </c>
      <c r="L1144">
        <v>4807</v>
      </c>
      <c r="M1144">
        <v>814871</v>
      </c>
      <c r="N1144">
        <v>10</v>
      </c>
      <c r="O1144">
        <v>202</v>
      </c>
      <c r="P1144">
        <v>4560</v>
      </c>
      <c r="Q1144">
        <v>921120</v>
      </c>
      <c r="R1144">
        <v>1</v>
      </c>
      <c r="S1144">
        <v>265</v>
      </c>
      <c r="T1144">
        <v>4480</v>
      </c>
      <c r="U1144">
        <v>1187200</v>
      </c>
      <c r="V1144">
        <v>2</v>
      </c>
      <c r="W1144">
        <v>304</v>
      </c>
      <c r="X1144">
        <v>4310</v>
      </c>
      <c r="Y1144">
        <v>1310240</v>
      </c>
      <c r="Z1144">
        <v>2</v>
      </c>
      <c r="AA1144">
        <v>349</v>
      </c>
      <c r="AB1144">
        <v>4220</v>
      </c>
      <c r="AC1144">
        <v>1474890</v>
      </c>
      <c r="AP1144">
        <v>2</v>
      </c>
      <c r="AQ1144">
        <v>513</v>
      </c>
      <c r="AR1144">
        <v>4405</v>
      </c>
      <c r="AS1144">
        <v>2259765</v>
      </c>
      <c r="AU1144">
        <v>202</v>
      </c>
    </row>
    <row r="1145" spans="1:47" x14ac:dyDescent="0.2">
      <c r="A1145" s="43">
        <v>43571</v>
      </c>
      <c r="B1145">
        <v>10</v>
      </c>
      <c r="C1145">
        <v>106</v>
      </c>
      <c r="D1145">
        <v>4740</v>
      </c>
      <c r="E1145">
        <v>506232</v>
      </c>
      <c r="F1145">
        <v>6</v>
      </c>
      <c r="G1145">
        <v>135</v>
      </c>
      <c r="H1145">
        <v>4733</v>
      </c>
      <c r="I1145">
        <v>639000</v>
      </c>
      <c r="J1145">
        <v>16</v>
      </c>
      <c r="K1145">
        <v>163</v>
      </c>
      <c r="L1145">
        <v>5150</v>
      </c>
      <c r="M1145">
        <v>842883</v>
      </c>
      <c r="AP1145">
        <v>2</v>
      </c>
      <c r="AQ1145">
        <v>489</v>
      </c>
      <c r="AR1145">
        <v>4300</v>
      </c>
      <c r="AS1145">
        <v>2102700</v>
      </c>
      <c r="AT1145">
        <v>4</v>
      </c>
      <c r="AU1145">
        <v>79</v>
      </c>
    </row>
    <row r="1146" spans="1:47" x14ac:dyDescent="0.2">
      <c r="A1146" s="43">
        <v>43578</v>
      </c>
      <c r="B1146">
        <v>5</v>
      </c>
      <c r="C1146">
        <v>115</v>
      </c>
      <c r="D1146">
        <v>4875</v>
      </c>
      <c r="E1146">
        <v>560625</v>
      </c>
      <c r="F1146">
        <v>12</v>
      </c>
      <c r="G1146">
        <v>142</v>
      </c>
      <c r="H1146">
        <v>4745</v>
      </c>
      <c r="I1146">
        <v>676162</v>
      </c>
      <c r="J1146">
        <v>12</v>
      </c>
      <c r="K1146">
        <v>166</v>
      </c>
      <c r="L1146">
        <v>4690</v>
      </c>
      <c r="M1146">
        <v>778540</v>
      </c>
      <c r="N1146">
        <v>28</v>
      </c>
      <c r="O1146">
        <v>203</v>
      </c>
      <c r="P1146">
        <v>4790</v>
      </c>
      <c r="Q1146">
        <v>975563</v>
      </c>
      <c r="AU1146">
        <v>127</v>
      </c>
    </row>
    <row r="1147" spans="1:47" x14ac:dyDescent="0.2">
      <c r="A1147" s="43">
        <v>43585</v>
      </c>
      <c r="B1147">
        <v>28</v>
      </c>
      <c r="C1147">
        <v>116</v>
      </c>
      <c r="D1147">
        <v>4794</v>
      </c>
      <c r="E1147">
        <v>558286</v>
      </c>
      <c r="F1147">
        <v>14</v>
      </c>
      <c r="G1147">
        <v>139</v>
      </c>
      <c r="H1147">
        <v>4780</v>
      </c>
      <c r="I1147">
        <v>664420</v>
      </c>
      <c r="J1147">
        <v>11</v>
      </c>
      <c r="K1147">
        <v>163</v>
      </c>
      <c r="L1147">
        <v>4975</v>
      </c>
      <c r="M1147">
        <v>810925</v>
      </c>
      <c r="N1147">
        <v>1</v>
      </c>
      <c r="O1147">
        <v>183</v>
      </c>
      <c r="P1147" s="1">
        <v>5000</v>
      </c>
      <c r="Q1147">
        <v>915000</v>
      </c>
      <c r="R1147">
        <v>1</v>
      </c>
      <c r="S1147">
        <v>238</v>
      </c>
      <c r="T1147" s="1">
        <v>4750</v>
      </c>
      <c r="U1147">
        <v>1130500</v>
      </c>
      <c r="W1147" s="1"/>
      <c r="AD1147">
        <v>1</v>
      </c>
      <c r="AE1147">
        <v>331</v>
      </c>
      <c r="AF1147">
        <v>4200</v>
      </c>
      <c r="AG1147">
        <v>1390200</v>
      </c>
      <c r="AI1147" s="1"/>
      <c r="AP1147">
        <v>4</v>
      </c>
      <c r="AQ1147">
        <v>614</v>
      </c>
      <c r="AR1147">
        <v>4162</v>
      </c>
      <c r="AS1147">
        <v>2555775</v>
      </c>
      <c r="AT1147">
        <v>1</v>
      </c>
      <c r="AU1147" s="1">
        <v>161</v>
      </c>
    </row>
  </sheetData>
  <mergeCells count="10">
    <mergeCell ref="Z2:AC2"/>
    <mergeCell ref="AD2:AG2"/>
    <mergeCell ref="AH2:AK2"/>
    <mergeCell ref="AL2:AO2"/>
    <mergeCell ref="B2:E2"/>
    <mergeCell ref="F2:I2"/>
    <mergeCell ref="J2:M2"/>
    <mergeCell ref="N2:Q2"/>
    <mergeCell ref="R2:U2"/>
    <mergeCell ref="V2:Y2"/>
  </mergeCells>
  <phoneticPr fontId="1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48"/>
  <sheetViews>
    <sheetView workbookViewId="0">
      <pane xSplit="1" ySplit="3" topLeftCell="B1636" activePane="bottomRight" state="frozen"/>
      <selection pane="topRight" activeCell="B1" sqref="B1"/>
      <selection pane="bottomLeft" activeCell="A4" sqref="A4"/>
      <selection pane="bottomRight" activeCell="A1648" sqref="A1648"/>
    </sheetView>
  </sheetViews>
  <sheetFormatPr baseColWidth="10" defaultRowHeight="12.75" x14ac:dyDescent="0.2"/>
  <cols>
    <col min="1" max="1" width="35.85546875" customWidth="1"/>
    <col min="50" max="50" width="16.28515625" customWidth="1"/>
  </cols>
  <sheetData>
    <row r="1" spans="1:51" ht="15" x14ac:dyDescent="0.25">
      <c r="B1" s="138" t="s">
        <v>168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69"/>
      <c r="AU1" s="69"/>
      <c r="AV1" s="69"/>
      <c r="AW1" s="69"/>
    </row>
    <row r="2" spans="1:51" ht="15" x14ac:dyDescent="0.25">
      <c r="B2" s="138" t="s">
        <v>156</v>
      </c>
      <c r="C2" s="138"/>
      <c r="D2" s="138"/>
      <c r="E2" s="138"/>
      <c r="F2" s="70" t="s">
        <v>157</v>
      </c>
      <c r="G2" s="70"/>
      <c r="H2" s="70"/>
      <c r="I2" s="70"/>
      <c r="J2" s="138" t="s">
        <v>158</v>
      </c>
      <c r="K2" s="138"/>
      <c r="L2" s="138"/>
      <c r="M2" s="138"/>
      <c r="N2" s="70" t="s">
        <v>0</v>
      </c>
      <c r="O2" s="70" t="s">
        <v>159</v>
      </c>
      <c r="P2" s="70"/>
      <c r="Q2" s="70"/>
      <c r="R2" s="138" t="s">
        <v>1</v>
      </c>
      <c r="S2" s="138"/>
      <c r="T2" s="138"/>
      <c r="U2" s="138"/>
      <c r="V2" s="70" t="s">
        <v>2</v>
      </c>
      <c r="W2" s="70"/>
      <c r="X2" s="70"/>
      <c r="Y2" s="70"/>
      <c r="Z2" s="141" t="s">
        <v>160</v>
      </c>
      <c r="AA2" s="141"/>
      <c r="AB2" s="141"/>
      <c r="AC2" s="141"/>
      <c r="AD2" s="141" t="s">
        <v>161</v>
      </c>
      <c r="AE2" s="141"/>
      <c r="AF2" s="141"/>
      <c r="AG2" s="141"/>
      <c r="AH2" s="141" t="s">
        <v>162</v>
      </c>
      <c r="AI2" s="141"/>
      <c r="AJ2" s="141"/>
      <c r="AK2" s="141"/>
      <c r="AL2" s="71" t="s">
        <v>3</v>
      </c>
      <c r="AM2" s="71"/>
      <c r="AN2" s="71"/>
      <c r="AO2" s="71"/>
      <c r="AP2" s="139" t="s">
        <v>163</v>
      </c>
      <c r="AQ2" s="139"/>
      <c r="AR2" s="139"/>
      <c r="AS2" s="139"/>
      <c r="AT2" s="140" t="s">
        <v>164</v>
      </c>
      <c r="AU2" s="140"/>
      <c r="AV2" s="140"/>
      <c r="AW2" s="69"/>
      <c r="AX2" s="65" t="s">
        <v>175</v>
      </c>
      <c r="AY2" s="65" t="s">
        <v>172</v>
      </c>
    </row>
    <row r="3" spans="1:51" ht="15" x14ac:dyDescent="0.25">
      <c r="A3" s="61">
        <v>2005</v>
      </c>
      <c r="B3" s="72" t="s">
        <v>165</v>
      </c>
      <c r="C3" s="72" t="s">
        <v>128</v>
      </c>
      <c r="D3" s="72" t="s">
        <v>129</v>
      </c>
      <c r="E3" s="72" t="s">
        <v>166</v>
      </c>
      <c r="F3" s="72" t="s">
        <v>165</v>
      </c>
      <c r="G3" s="72" t="s">
        <v>128</v>
      </c>
      <c r="H3" s="72" t="s">
        <v>129</v>
      </c>
      <c r="I3" s="72" t="s">
        <v>167</v>
      </c>
      <c r="J3" s="72" t="s">
        <v>165</v>
      </c>
      <c r="K3" s="72" t="s">
        <v>128</v>
      </c>
      <c r="L3" s="72" t="s">
        <v>129</v>
      </c>
      <c r="M3" s="72" t="s">
        <v>167</v>
      </c>
      <c r="N3" s="72" t="s">
        <v>165</v>
      </c>
      <c r="O3" s="72" t="s">
        <v>128</v>
      </c>
      <c r="P3" s="72" t="s">
        <v>129</v>
      </c>
      <c r="Q3" s="72" t="s">
        <v>167</v>
      </c>
      <c r="R3" s="72" t="s">
        <v>165</v>
      </c>
      <c r="S3" s="72" t="s">
        <v>128</v>
      </c>
      <c r="T3" s="72" t="s">
        <v>129</v>
      </c>
      <c r="U3" s="72" t="s">
        <v>167</v>
      </c>
      <c r="V3" s="72" t="s">
        <v>165</v>
      </c>
      <c r="W3" s="72" t="s">
        <v>128</v>
      </c>
      <c r="X3" s="72" t="s">
        <v>129</v>
      </c>
      <c r="Y3" s="72" t="s">
        <v>167</v>
      </c>
      <c r="Z3" s="72" t="s">
        <v>165</v>
      </c>
      <c r="AA3" s="72" t="s">
        <v>128</v>
      </c>
      <c r="AB3" s="72" t="s">
        <v>129</v>
      </c>
      <c r="AC3" s="72" t="s">
        <v>167</v>
      </c>
      <c r="AD3" s="72" t="s">
        <v>165</v>
      </c>
      <c r="AE3" s="72" t="s">
        <v>128</v>
      </c>
      <c r="AF3" s="72" t="s">
        <v>129</v>
      </c>
      <c r="AG3" s="72" t="s">
        <v>167</v>
      </c>
      <c r="AH3" s="72" t="s">
        <v>165</v>
      </c>
      <c r="AI3" s="72" t="s">
        <v>128</v>
      </c>
      <c r="AJ3" s="72" t="s">
        <v>129</v>
      </c>
      <c r="AK3" s="72" t="s">
        <v>167</v>
      </c>
      <c r="AL3" s="72" t="s">
        <v>165</v>
      </c>
      <c r="AM3" s="72" t="s">
        <v>128</v>
      </c>
      <c r="AN3" s="72" t="s">
        <v>129</v>
      </c>
      <c r="AO3" s="72" t="s">
        <v>167</v>
      </c>
      <c r="AP3" s="72" t="s">
        <v>165</v>
      </c>
      <c r="AQ3" s="72" t="s">
        <v>128</v>
      </c>
      <c r="AR3" s="72" t="s">
        <v>129</v>
      </c>
      <c r="AS3" s="72" t="s">
        <v>167</v>
      </c>
      <c r="AT3" s="72" t="s">
        <v>165</v>
      </c>
      <c r="AU3" s="72" t="s">
        <v>128</v>
      </c>
      <c r="AV3" s="72" t="s">
        <v>129</v>
      </c>
      <c r="AW3" s="72" t="s">
        <v>167</v>
      </c>
      <c r="AX3" s="122" t="s">
        <v>174</v>
      </c>
      <c r="AY3" s="72" t="s">
        <v>174</v>
      </c>
    </row>
    <row r="4" spans="1:51" x14ac:dyDescent="0.2">
      <c r="A4" s="52">
        <v>37987</v>
      </c>
      <c r="B4" s="53">
        <v>1</v>
      </c>
      <c r="C4" s="53">
        <v>110</v>
      </c>
      <c r="D4" s="53">
        <v>1800</v>
      </c>
      <c r="E4" s="53">
        <v>198000</v>
      </c>
      <c r="F4" s="53">
        <v>32</v>
      </c>
      <c r="G4" s="53">
        <v>135</v>
      </c>
      <c r="H4" s="53">
        <v>1850</v>
      </c>
      <c r="I4" s="53">
        <v>244828</v>
      </c>
      <c r="J4" s="53">
        <v>8</v>
      </c>
      <c r="K4" s="53">
        <v>165</v>
      </c>
      <c r="L4" s="53">
        <v>1900</v>
      </c>
      <c r="M4" s="53">
        <v>314212</v>
      </c>
      <c r="N4" s="53">
        <v>20</v>
      </c>
      <c r="O4" s="53">
        <v>201</v>
      </c>
      <c r="P4" s="53">
        <v>1690</v>
      </c>
      <c r="Q4" s="53">
        <v>359112</v>
      </c>
      <c r="R4" s="53">
        <v>20</v>
      </c>
      <c r="S4" s="53">
        <v>230</v>
      </c>
      <c r="T4" s="53">
        <v>1900</v>
      </c>
      <c r="U4" s="53">
        <v>437000</v>
      </c>
      <c r="V4" s="53">
        <v>39</v>
      </c>
      <c r="W4" s="53">
        <v>268</v>
      </c>
      <c r="X4" s="53">
        <v>1850</v>
      </c>
      <c r="Y4" s="53">
        <v>495533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51" x14ac:dyDescent="0.2">
      <c r="A5" s="52">
        <v>40544</v>
      </c>
      <c r="B5" s="53">
        <v>56</v>
      </c>
      <c r="C5" s="53">
        <v>122</v>
      </c>
      <c r="D5" s="53">
        <v>1988</v>
      </c>
      <c r="E5" s="53">
        <v>247623</v>
      </c>
      <c r="F5" s="53">
        <v>14</v>
      </c>
      <c r="G5" s="53">
        <v>138</v>
      </c>
      <c r="H5" s="53">
        <v>1920</v>
      </c>
      <c r="I5" s="53">
        <v>267600</v>
      </c>
      <c r="J5" s="53">
        <v>16</v>
      </c>
      <c r="K5" s="53">
        <v>167</v>
      </c>
      <c r="L5" s="53">
        <v>1900</v>
      </c>
      <c r="M5" s="53">
        <v>318225</v>
      </c>
      <c r="N5" s="53">
        <v>8</v>
      </c>
      <c r="O5" s="53">
        <v>188</v>
      </c>
      <c r="P5" s="53">
        <v>1783</v>
      </c>
      <c r="Q5" s="53">
        <v>352994</v>
      </c>
      <c r="R5" s="53">
        <v>5</v>
      </c>
      <c r="S5" s="53">
        <v>227</v>
      </c>
      <c r="T5" s="53">
        <v>1900</v>
      </c>
      <c r="U5" s="53">
        <v>431300</v>
      </c>
      <c r="V5" s="53">
        <v>10</v>
      </c>
      <c r="W5" s="53">
        <v>258</v>
      </c>
      <c r="X5" s="53">
        <v>1960</v>
      </c>
      <c r="Y5" s="53">
        <v>505092</v>
      </c>
      <c r="Z5" s="53">
        <v>3</v>
      </c>
      <c r="AA5" s="53">
        <v>282</v>
      </c>
      <c r="AB5" s="53">
        <v>1860</v>
      </c>
      <c r="AC5" s="53">
        <v>523900</v>
      </c>
      <c r="AD5" s="53">
        <v>10</v>
      </c>
      <c r="AE5" s="53">
        <v>328</v>
      </c>
      <c r="AF5" s="53">
        <v>1940</v>
      </c>
      <c r="AG5" s="53">
        <v>637384</v>
      </c>
      <c r="AH5" s="53"/>
      <c r="AI5" s="53"/>
      <c r="AJ5" s="53"/>
      <c r="AK5" s="53"/>
      <c r="AL5" s="53"/>
      <c r="AM5" s="53"/>
      <c r="AN5" s="53"/>
      <c r="AO5" s="53"/>
    </row>
    <row r="6" spans="1:51" x14ac:dyDescent="0.2">
      <c r="A6" s="52">
        <v>43101</v>
      </c>
      <c r="B6" s="53">
        <v>8</v>
      </c>
      <c r="C6" s="53">
        <v>114</v>
      </c>
      <c r="D6" s="53">
        <v>2217</v>
      </c>
      <c r="E6" s="53">
        <v>243956</v>
      </c>
      <c r="F6" s="53"/>
      <c r="G6" s="53"/>
      <c r="H6" s="53"/>
      <c r="I6" s="53"/>
      <c r="J6" s="53">
        <v>5</v>
      </c>
      <c r="K6" s="53">
        <v>178</v>
      </c>
      <c r="L6" s="53">
        <v>2050</v>
      </c>
      <c r="M6" s="53">
        <v>364490</v>
      </c>
      <c r="N6" s="53">
        <v>54</v>
      </c>
      <c r="O6" s="53">
        <v>196</v>
      </c>
      <c r="P6" s="53">
        <v>1977</v>
      </c>
      <c r="Q6" s="53">
        <v>394634</v>
      </c>
      <c r="R6" s="53"/>
      <c r="S6" s="53"/>
      <c r="T6" s="53"/>
      <c r="U6" s="53"/>
      <c r="V6" s="53"/>
      <c r="W6" s="53">
        <v>276</v>
      </c>
      <c r="X6" s="53">
        <v>1875</v>
      </c>
      <c r="Y6" s="53">
        <v>504525</v>
      </c>
      <c r="Z6" s="53">
        <v>20</v>
      </c>
      <c r="AA6" s="53">
        <v>309</v>
      </c>
      <c r="AB6" s="53">
        <v>1917</v>
      </c>
      <c r="AC6" s="53">
        <v>588515</v>
      </c>
      <c r="AD6" s="53"/>
      <c r="AE6" s="53"/>
      <c r="AF6" s="53"/>
      <c r="AG6" s="53"/>
      <c r="AH6" s="53">
        <v>26</v>
      </c>
      <c r="AI6" s="53">
        <v>369</v>
      </c>
      <c r="AJ6" s="53">
        <v>1935</v>
      </c>
      <c r="AK6" s="53">
        <v>706122</v>
      </c>
      <c r="AL6" s="53">
        <v>5</v>
      </c>
      <c r="AM6" s="53">
        <v>403</v>
      </c>
      <c r="AN6" s="53">
        <v>1980</v>
      </c>
      <c r="AO6" s="53">
        <v>798336</v>
      </c>
    </row>
    <row r="7" spans="1:51" x14ac:dyDescent="0.2">
      <c r="A7" s="52">
        <v>45658</v>
      </c>
      <c r="B7" s="53">
        <v>22</v>
      </c>
      <c r="C7" s="53">
        <v>111</v>
      </c>
      <c r="D7" s="53">
        <v>1875</v>
      </c>
      <c r="E7" s="53">
        <v>210800</v>
      </c>
      <c r="F7" s="53">
        <v>19</v>
      </c>
      <c r="G7" s="53">
        <v>140</v>
      </c>
      <c r="H7" s="53">
        <v>2200</v>
      </c>
      <c r="I7" s="53">
        <v>302647</v>
      </c>
      <c r="J7" s="53">
        <v>5</v>
      </c>
      <c r="K7" s="53">
        <v>159</v>
      </c>
      <c r="L7" s="53">
        <v>2033</v>
      </c>
      <c r="M7" s="53">
        <v>320980</v>
      </c>
      <c r="N7" s="53">
        <v>33</v>
      </c>
      <c r="O7" s="53">
        <v>196</v>
      </c>
      <c r="P7" s="53">
        <v>1986</v>
      </c>
      <c r="Q7" s="53">
        <v>393096</v>
      </c>
      <c r="R7" s="53">
        <v>30</v>
      </c>
      <c r="S7" s="53">
        <v>228</v>
      </c>
      <c r="T7" s="53">
        <v>1893</v>
      </c>
      <c r="U7" s="53">
        <v>434470</v>
      </c>
      <c r="V7" s="53">
        <v>50</v>
      </c>
      <c r="W7" s="53">
        <v>271</v>
      </c>
      <c r="X7" s="53">
        <v>1947</v>
      </c>
      <c r="Y7" s="53">
        <v>518017</v>
      </c>
      <c r="Z7" s="53">
        <v>22</v>
      </c>
      <c r="AA7" s="53">
        <v>288</v>
      </c>
      <c r="AB7" s="53">
        <v>1880</v>
      </c>
      <c r="AC7" s="53">
        <v>556230</v>
      </c>
      <c r="AD7" s="53">
        <v>2</v>
      </c>
      <c r="AE7" s="53">
        <v>324</v>
      </c>
      <c r="AF7" s="53">
        <v>1775</v>
      </c>
      <c r="AG7" s="53">
        <v>576325</v>
      </c>
      <c r="AH7" s="53">
        <v>3</v>
      </c>
      <c r="AI7" s="53">
        <v>396</v>
      </c>
      <c r="AJ7" s="53">
        <v>1900</v>
      </c>
      <c r="AK7" s="53">
        <v>752400</v>
      </c>
      <c r="AL7" s="53"/>
      <c r="AM7" s="53"/>
      <c r="AN7" s="53"/>
      <c r="AO7" s="53"/>
    </row>
    <row r="8" spans="1:51" x14ac:dyDescent="0.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51" x14ac:dyDescent="0.2">
      <c r="A9" s="52">
        <v>39479</v>
      </c>
      <c r="B9" s="53"/>
      <c r="C9" s="53"/>
      <c r="D9" s="53"/>
      <c r="E9" s="53"/>
      <c r="F9" s="53">
        <v>23</v>
      </c>
      <c r="G9" s="53">
        <v>137</v>
      </c>
      <c r="H9" s="53">
        <v>3211</v>
      </c>
      <c r="I9" s="53">
        <v>440000</v>
      </c>
      <c r="J9" s="53">
        <v>23</v>
      </c>
      <c r="K9" s="53">
        <v>161</v>
      </c>
      <c r="L9" s="53">
        <v>2762</v>
      </c>
      <c r="M9" s="53">
        <v>444783</v>
      </c>
      <c r="N9" s="53">
        <v>6</v>
      </c>
      <c r="O9" s="53">
        <v>193</v>
      </c>
      <c r="P9" s="53">
        <v>2694</v>
      </c>
      <c r="Q9" s="53">
        <v>520000</v>
      </c>
      <c r="R9" s="53"/>
      <c r="S9" s="53"/>
      <c r="T9" s="53"/>
      <c r="U9" s="53"/>
      <c r="V9" s="53">
        <v>13</v>
      </c>
      <c r="W9" s="53">
        <v>275</v>
      </c>
      <c r="X9" s="53">
        <v>2461</v>
      </c>
      <c r="Y9" s="53">
        <v>676923</v>
      </c>
      <c r="Z9" s="53">
        <v>21</v>
      </c>
      <c r="AA9" s="53">
        <v>308</v>
      </c>
      <c r="AB9" s="53">
        <v>3010</v>
      </c>
      <c r="AC9" s="53">
        <v>927143</v>
      </c>
      <c r="AD9" s="53">
        <v>24</v>
      </c>
      <c r="AE9" s="53">
        <v>343</v>
      </c>
      <c r="AF9" s="53">
        <v>3050</v>
      </c>
      <c r="AG9" s="53">
        <v>1046250</v>
      </c>
      <c r="AH9" s="53">
        <v>18</v>
      </c>
      <c r="AI9" s="53">
        <v>367</v>
      </c>
      <c r="AJ9" s="53">
        <v>2440</v>
      </c>
      <c r="AK9" s="53">
        <v>895556</v>
      </c>
      <c r="AL9" s="53"/>
      <c r="AM9" s="53"/>
      <c r="AN9" s="53"/>
      <c r="AO9" s="53"/>
    </row>
    <row r="10" spans="1:51" x14ac:dyDescent="0.2">
      <c r="A10" s="52">
        <v>42036</v>
      </c>
      <c r="B10" s="53">
        <v>5</v>
      </c>
      <c r="C10" s="53">
        <v>127</v>
      </c>
      <c r="D10" s="53">
        <v>1950</v>
      </c>
      <c r="E10" s="53">
        <v>247260</v>
      </c>
      <c r="F10" s="53">
        <v>53</v>
      </c>
      <c r="G10" s="53">
        <v>143</v>
      </c>
      <c r="H10" s="53">
        <v>1981</v>
      </c>
      <c r="I10" s="53">
        <v>285285</v>
      </c>
      <c r="J10" s="53">
        <v>8</v>
      </c>
      <c r="K10" s="53">
        <v>170</v>
      </c>
      <c r="L10" s="53">
        <v>1900</v>
      </c>
      <c r="M10" s="53">
        <v>323702</v>
      </c>
      <c r="N10" s="53">
        <v>23</v>
      </c>
      <c r="O10" s="53">
        <v>198</v>
      </c>
      <c r="P10" s="53">
        <v>1890</v>
      </c>
      <c r="Q10" s="53">
        <v>671370</v>
      </c>
      <c r="R10" s="53">
        <v>46</v>
      </c>
      <c r="S10" s="53">
        <v>231</v>
      </c>
      <c r="T10" s="53">
        <v>1912</v>
      </c>
      <c r="U10" s="53">
        <v>440500</v>
      </c>
      <c r="V10" s="53">
        <v>3</v>
      </c>
      <c r="W10" s="53">
        <v>253</v>
      </c>
      <c r="X10" s="53">
        <v>1950</v>
      </c>
      <c r="Y10" s="53">
        <v>470517</v>
      </c>
      <c r="Z10" s="53">
        <v>16</v>
      </c>
      <c r="AA10" s="53">
        <v>298</v>
      </c>
      <c r="AB10" s="53">
        <v>1862</v>
      </c>
      <c r="AC10" s="53">
        <v>548216</v>
      </c>
      <c r="AD10" s="53">
        <v>2</v>
      </c>
      <c r="AE10" s="53">
        <v>328</v>
      </c>
      <c r="AF10" s="53">
        <v>1900</v>
      </c>
      <c r="AG10" s="53">
        <v>622250</v>
      </c>
      <c r="AH10" s="53">
        <v>5</v>
      </c>
      <c r="AI10" s="53">
        <v>391</v>
      </c>
      <c r="AJ10" s="53">
        <v>1900</v>
      </c>
      <c r="AK10" s="53">
        <v>742520</v>
      </c>
      <c r="AL10" s="53"/>
      <c r="AM10" s="53"/>
      <c r="AN10" s="53"/>
      <c r="AO10" s="53"/>
    </row>
    <row r="11" spans="1:51" x14ac:dyDescent="0.2">
      <c r="A11" s="52">
        <v>44593</v>
      </c>
      <c r="B11" s="53">
        <v>6</v>
      </c>
      <c r="C11" s="53">
        <v>102</v>
      </c>
      <c r="D11" s="53">
        <v>2075</v>
      </c>
      <c r="E11" s="53">
        <v>213825</v>
      </c>
      <c r="F11" s="53">
        <v>11</v>
      </c>
      <c r="G11" s="53">
        <v>140</v>
      </c>
      <c r="H11" s="53">
        <v>1983</v>
      </c>
      <c r="I11" s="53">
        <v>275368</v>
      </c>
      <c r="J11" s="53">
        <v>1</v>
      </c>
      <c r="K11" s="53">
        <v>177</v>
      </c>
      <c r="L11" s="53">
        <v>1950</v>
      </c>
      <c r="M11" s="53">
        <v>345150</v>
      </c>
      <c r="N11" s="53">
        <v>22</v>
      </c>
      <c r="O11" s="53">
        <v>194</v>
      </c>
      <c r="P11" s="53">
        <v>1870</v>
      </c>
      <c r="Q11" s="53">
        <v>364261</v>
      </c>
      <c r="R11" s="53">
        <v>39</v>
      </c>
      <c r="S11" s="53">
        <v>235</v>
      </c>
      <c r="T11" s="53">
        <v>1838</v>
      </c>
      <c r="U11" s="53">
        <v>445079</v>
      </c>
      <c r="V11" s="53">
        <v>30</v>
      </c>
      <c r="W11" s="53">
        <v>263</v>
      </c>
      <c r="X11" s="53">
        <v>1840</v>
      </c>
      <c r="Y11" s="53">
        <v>485930</v>
      </c>
      <c r="Z11" s="53">
        <v>44</v>
      </c>
      <c r="AA11" s="53">
        <v>308</v>
      </c>
      <c r="AB11" s="53">
        <v>1880</v>
      </c>
      <c r="AC11" s="53">
        <v>596640</v>
      </c>
      <c r="AD11" s="53">
        <v>17</v>
      </c>
      <c r="AE11" s="53">
        <v>331</v>
      </c>
      <c r="AF11" s="53">
        <v>1935</v>
      </c>
      <c r="AG11" s="53">
        <v>645418</v>
      </c>
      <c r="AH11" s="53">
        <v>19</v>
      </c>
      <c r="AI11" s="53">
        <v>371</v>
      </c>
      <c r="AJ11" s="53">
        <v>1967</v>
      </c>
      <c r="AK11" s="53">
        <v>732411</v>
      </c>
      <c r="AL11" s="53"/>
      <c r="AM11" s="53"/>
      <c r="AN11" s="53"/>
      <c r="AO11" s="53"/>
    </row>
    <row r="12" spans="1:5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51" x14ac:dyDescent="0.2">
      <c r="A13" s="52">
        <v>36951</v>
      </c>
      <c r="B13" s="53">
        <v>8</v>
      </c>
      <c r="C13" s="53">
        <v>116</v>
      </c>
      <c r="D13" s="53">
        <v>2250</v>
      </c>
      <c r="E13" s="53">
        <v>261562</v>
      </c>
      <c r="F13" s="53">
        <v>3</v>
      </c>
      <c r="G13" s="53">
        <v>137</v>
      </c>
      <c r="H13" s="53">
        <v>2075</v>
      </c>
      <c r="I13" s="53">
        <v>285383</v>
      </c>
      <c r="J13" s="53">
        <v>12</v>
      </c>
      <c r="K13" s="53">
        <v>155</v>
      </c>
      <c r="L13" s="53">
        <v>2017</v>
      </c>
      <c r="M13" s="53">
        <v>311325</v>
      </c>
      <c r="N13" s="53">
        <v>18</v>
      </c>
      <c r="O13" s="53">
        <v>186</v>
      </c>
      <c r="P13" s="53">
        <v>1883</v>
      </c>
      <c r="Q13" s="53">
        <v>358889</v>
      </c>
      <c r="R13" s="53">
        <v>23</v>
      </c>
      <c r="S13" s="53">
        <v>239</v>
      </c>
      <c r="T13" s="53">
        <v>1820</v>
      </c>
      <c r="U13" s="53">
        <v>458846</v>
      </c>
      <c r="V13" s="53">
        <v>1</v>
      </c>
      <c r="W13" s="53">
        <v>253</v>
      </c>
      <c r="X13" s="53">
        <v>1960</v>
      </c>
      <c r="Y13" s="53">
        <v>495860</v>
      </c>
      <c r="Z13" s="53">
        <v>7</v>
      </c>
      <c r="AA13" s="53">
        <v>306</v>
      </c>
      <c r="AB13" s="53">
        <v>1855</v>
      </c>
      <c r="AC13" s="53">
        <v>582650</v>
      </c>
      <c r="AD13" s="53"/>
      <c r="AE13" s="53"/>
      <c r="AF13" s="53"/>
      <c r="AG13" s="53"/>
      <c r="AH13" s="53">
        <v>2</v>
      </c>
      <c r="AI13" s="53">
        <v>385</v>
      </c>
      <c r="AJ13" s="53">
        <v>2350</v>
      </c>
      <c r="AK13" s="53">
        <v>904750</v>
      </c>
      <c r="AL13" s="53"/>
      <c r="AM13" s="53"/>
      <c r="AN13" s="53"/>
      <c r="AO13" s="53"/>
    </row>
    <row r="14" spans="1:51" x14ac:dyDescent="0.2">
      <c r="A14" s="52">
        <v>39508</v>
      </c>
      <c r="B14" s="53">
        <v>44</v>
      </c>
      <c r="C14" s="53">
        <v>119</v>
      </c>
      <c r="D14" s="53">
        <v>1938</v>
      </c>
      <c r="E14" s="53">
        <v>241750</v>
      </c>
      <c r="F14" s="53">
        <v>32</v>
      </c>
      <c r="G14" s="53">
        <v>142</v>
      </c>
      <c r="H14" s="53">
        <v>2043</v>
      </c>
      <c r="I14" s="53">
        <v>290270</v>
      </c>
      <c r="J14" s="53">
        <v>30</v>
      </c>
      <c r="K14" s="53">
        <v>164</v>
      </c>
      <c r="L14" s="53">
        <v>1890</v>
      </c>
      <c r="M14" s="53">
        <v>315908</v>
      </c>
      <c r="N14" s="53">
        <v>14</v>
      </c>
      <c r="O14" s="53">
        <v>201</v>
      </c>
      <c r="P14" s="53">
        <v>2012</v>
      </c>
      <c r="Q14" s="53">
        <v>405313</v>
      </c>
      <c r="R14" s="53">
        <v>4</v>
      </c>
      <c r="S14" s="53">
        <v>222</v>
      </c>
      <c r="T14" s="53">
        <v>1500</v>
      </c>
      <c r="U14" s="53">
        <v>333375</v>
      </c>
      <c r="V14" s="53">
        <v>3</v>
      </c>
      <c r="W14" s="53">
        <v>259</v>
      </c>
      <c r="X14" s="53">
        <v>2000</v>
      </c>
      <c r="Y14" s="53">
        <v>517333</v>
      </c>
      <c r="Z14" s="53">
        <v>34</v>
      </c>
      <c r="AA14" s="53">
        <v>297</v>
      </c>
      <c r="AB14" s="53">
        <v>1858</v>
      </c>
      <c r="AC14" s="53">
        <v>550814</v>
      </c>
      <c r="AD14" s="53">
        <v>7</v>
      </c>
      <c r="AE14" s="53">
        <v>322</v>
      </c>
      <c r="AF14" s="53">
        <v>1990</v>
      </c>
      <c r="AG14" s="53">
        <v>638509</v>
      </c>
      <c r="AH14" s="53">
        <v>11</v>
      </c>
      <c r="AI14" s="53">
        <v>374</v>
      </c>
      <c r="AJ14" s="53">
        <v>1840</v>
      </c>
      <c r="AK14" s="53">
        <v>688160</v>
      </c>
      <c r="AL14" s="53"/>
      <c r="AM14" s="53"/>
      <c r="AN14" s="53"/>
      <c r="AO14" s="53"/>
    </row>
    <row r="15" spans="1:51" x14ac:dyDescent="0.2">
      <c r="A15" s="52">
        <v>42064</v>
      </c>
      <c r="B15" s="53">
        <v>17</v>
      </c>
      <c r="C15" s="53">
        <v>117</v>
      </c>
      <c r="D15" s="53">
        <v>2138</v>
      </c>
      <c r="E15" s="53">
        <v>254896</v>
      </c>
      <c r="F15" s="53"/>
      <c r="G15" s="53"/>
      <c r="H15" s="53"/>
      <c r="I15" s="53"/>
      <c r="J15" s="53">
        <v>11</v>
      </c>
      <c r="K15" s="53">
        <v>166</v>
      </c>
      <c r="L15" s="53">
        <v>2025</v>
      </c>
      <c r="M15" s="53">
        <v>338395</v>
      </c>
      <c r="N15" s="53">
        <v>43</v>
      </c>
      <c r="O15" s="53">
        <v>205</v>
      </c>
      <c r="P15" s="53">
        <v>1980</v>
      </c>
      <c r="Q15" s="53">
        <v>405591</v>
      </c>
      <c r="R15" s="53"/>
      <c r="S15" s="53"/>
      <c r="T15" s="53"/>
      <c r="U15" s="53"/>
      <c r="V15" s="53">
        <v>10</v>
      </c>
      <c r="W15" s="53">
        <v>265</v>
      </c>
      <c r="X15" s="53">
        <v>2013</v>
      </c>
      <c r="Y15" s="53">
        <v>551130</v>
      </c>
      <c r="Z15" s="53">
        <v>21</v>
      </c>
      <c r="AA15" s="53">
        <v>304</v>
      </c>
      <c r="AB15" s="53">
        <v>1827</v>
      </c>
      <c r="AC15" s="53">
        <v>575215</v>
      </c>
      <c r="AD15" s="53">
        <v>5</v>
      </c>
      <c r="AE15" s="53">
        <v>335</v>
      </c>
      <c r="AF15" s="53">
        <v>2000</v>
      </c>
      <c r="AG15" s="53">
        <v>670000</v>
      </c>
      <c r="AH15" s="53"/>
      <c r="AI15" s="53"/>
      <c r="AJ15" s="53"/>
      <c r="AK15" s="53"/>
      <c r="AL15" s="53"/>
      <c r="AM15" s="53"/>
      <c r="AN15" s="53"/>
      <c r="AO15" s="53"/>
    </row>
    <row r="16" spans="1:51" x14ac:dyDescent="0.2">
      <c r="A16" s="52">
        <v>44621</v>
      </c>
      <c r="B16" s="54">
        <v>1</v>
      </c>
      <c r="C16" s="54">
        <v>121</v>
      </c>
      <c r="D16" s="54">
        <v>2250</v>
      </c>
      <c r="E16" s="54">
        <v>272250</v>
      </c>
      <c r="F16" s="54">
        <v>10</v>
      </c>
      <c r="G16" s="54">
        <v>140</v>
      </c>
      <c r="H16" s="54">
        <v>2067</v>
      </c>
      <c r="I16" s="54">
        <v>289680</v>
      </c>
      <c r="J16" s="54">
        <v>39</v>
      </c>
      <c r="K16" s="54">
        <v>156</v>
      </c>
      <c r="L16" s="54">
        <v>2080</v>
      </c>
      <c r="M16" s="54">
        <v>322122</v>
      </c>
      <c r="N16" s="54">
        <v>19</v>
      </c>
      <c r="O16" s="54">
        <v>199</v>
      </c>
      <c r="P16" s="54">
        <v>2036</v>
      </c>
      <c r="Q16" s="54">
        <v>408258</v>
      </c>
      <c r="R16" s="54">
        <v>4</v>
      </c>
      <c r="S16" s="54">
        <v>230</v>
      </c>
      <c r="T16" s="54">
        <v>1900</v>
      </c>
      <c r="U16" s="54">
        <v>443525</v>
      </c>
      <c r="V16" s="54">
        <v>13</v>
      </c>
      <c r="W16" s="54">
        <v>267</v>
      </c>
      <c r="X16" s="54">
        <v>1942</v>
      </c>
      <c r="Y16" s="54">
        <v>521027</v>
      </c>
      <c r="Z16" s="54">
        <v>22</v>
      </c>
      <c r="AA16" s="54">
        <v>317</v>
      </c>
      <c r="AB16" s="54">
        <v>1880</v>
      </c>
      <c r="AC16" s="54">
        <v>588710</v>
      </c>
      <c r="AD16" s="54">
        <v>3</v>
      </c>
      <c r="AE16" s="54">
        <v>329</v>
      </c>
      <c r="AF16" s="54">
        <v>1800</v>
      </c>
      <c r="AG16" s="54">
        <v>592200</v>
      </c>
      <c r="AH16" s="54"/>
      <c r="AI16" s="54"/>
      <c r="AJ16" s="54"/>
      <c r="AK16" s="54"/>
      <c r="AL16" s="54"/>
      <c r="AM16" s="54"/>
      <c r="AN16" s="54"/>
      <c r="AO16" s="54"/>
    </row>
    <row r="17" spans="1:41" x14ac:dyDescent="0.2">
      <c r="A17" s="52">
        <v>47178</v>
      </c>
      <c r="B17" s="53">
        <v>43</v>
      </c>
      <c r="C17" s="53">
        <v>114</v>
      </c>
      <c r="D17" s="53">
        <v>1938</v>
      </c>
      <c r="E17" s="53">
        <v>243022</v>
      </c>
      <c r="F17" s="53">
        <v>15</v>
      </c>
      <c r="G17" s="53">
        <v>140</v>
      </c>
      <c r="H17" s="53">
        <v>1983</v>
      </c>
      <c r="I17" s="53">
        <v>284877</v>
      </c>
      <c r="J17" s="53">
        <v>18</v>
      </c>
      <c r="K17" s="53">
        <v>164</v>
      </c>
      <c r="L17" s="53">
        <v>2075</v>
      </c>
      <c r="M17" s="53">
        <v>350008</v>
      </c>
      <c r="N17" s="53">
        <v>18</v>
      </c>
      <c r="O17" s="53">
        <v>203</v>
      </c>
      <c r="P17" s="53">
        <v>1920</v>
      </c>
      <c r="Q17" s="53">
        <v>387942</v>
      </c>
      <c r="R17" s="53">
        <v>5</v>
      </c>
      <c r="S17" s="53">
        <v>242</v>
      </c>
      <c r="T17" s="53">
        <v>1920</v>
      </c>
      <c r="U17" s="53">
        <v>460536</v>
      </c>
      <c r="V17" s="53">
        <v>19</v>
      </c>
      <c r="W17" s="53">
        <v>261</v>
      </c>
      <c r="X17" s="53">
        <v>2000</v>
      </c>
      <c r="Y17" s="53">
        <v>533000</v>
      </c>
      <c r="Z17" s="53">
        <v>4</v>
      </c>
      <c r="AA17" s="53">
        <v>301</v>
      </c>
      <c r="AB17" s="53">
        <v>2050</v>
      </c>
      <c r="AC17" s="53">
        <v>615800</v>
      </c>
      <c r="AD17" s="53"/>
      <c r="AE17" s="53"/>
      <c r="AF17" s="53"/>
      <c r="AG17" s="53"/>
      <c r="AH17" s="53">
        <v>1</v>
      </c>
      <c r="AI17" s="53">
        <v>367</v>
      </c>
      <c r="AJ17" s="53">
        <v>2080</v>
      </c>
      <c r="AK17" s="53">
        <v>763360</v>
      </c>
      <c r="AL17" s="53"/>
      <c r="AM17" s="53"/>
      <c r="AN17" s="53"/>
      <c r="AO17" s="53"/>
    </row>
    <row r="18" spans="1:41" x14ac:dyDescent="0.2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x14ac:dyDescent="0.2">
      <c r="A19" s="52">
        <v>38443</v>
      </c>
      <c r="B19" s="53">
        <v>7</v>
      </c>
      <c r="C19" s="53">
        <v>82</v>
      </c>
      <c r="D19" s="53">
        <v>1800</v>
      </c>
      <c r="E19" s="53">
        <v>147857</v>
      </c>
      <c r="F19" s="53"/>
      <c r="G19" s="53"/>
      <c r="H19" s="53"/>
      <c r="I19" s="53"/>
      <c r="J19" s="53">
        <v>35</v>
      </c>
      <c r="K19" s="53">
        <v>168</v>
      </c>
      <c r="L19" s="53">
        <v>2125</v>
      </c>
      <c r="M19" s="53">
        <v>356951</v>
      </c>
      <c r="N19" s="53">
        <v>8</v>
      </c>
      <c r="O19" s="53">
        <v>212</v>
      </c>
      <c r="P19" s="53">
        <v>2025</v>
      </c>
      <c r="Q19" s="53">
        <v>449081</v>
      </c>
      <c r="R19" s="53">
        <v>9</v>
      </c>
      <c r="S19" s="53">
        <v>236</v>
      </c>
      <c r="T19" s="53">
        <v>2100</v>
      </c>
      <c r="U19" s="53">
        <v>493850</v>
      </c>
      <c r="V19" s="53">
        <v>6</v>
      </c>
      <c r="W19" s="53">
        <v>272</v>
      </c>
      <c r="X19" s="53">
        <v>1917</v>
      </c>
      <c r="Y19" s="53">
        <v>513033</v>
      </c>
      <c r="Z19" s="53">
        <v>4</v>
      </c>
      <c r="AA19" s="53">
        <v>297</v>
      </c>
      <c r="AB19" s="53">
        <v>2000</v>
      </c>
      <c r="AC19" s="53">
        <v>594500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x14ac:dyDescent="0.2">
      <c r="A20" s="52">
        <v>41000</v>
      </c>
      <c r="B20" s="53">
        <v>19</v>
      </c>
      <c r="C20" s="53">
        <v>116</v>
      </c>
      <c r="D20" s="53">
        <v>2202</v>
      </c>
      <c r="E20" s="53">
        <v>245855</v>
      </c>
      <c r="F20" s="53">
        <v>8</v>
      </c>
      <c r="G20" s="53">
        <v>144</v>
      </c>
      <c r="H20" s="53">
        <v>2150</v>
      </c>
      <c r="I20" s="53">
        <v>313550</v>
      </c>
      <c r="J20" s="53">
        <v>33</v>
      </c>
      <c r="K20" s="53">
        <v>162</v>
      </c>
      <c r="L20" s="53">
        <v>2158</v>
      </c>
      <c r="M20" s="53">
        <v>349756</v>
      </c>
      <c r="N20" s="53">
        <v>76</v>
      </c>
      <c r="O20" s="53">
        <v>200</v>
      </c>
      <c r="P20" s="53">
        <v>2080</v>
      </c>
      <c r="Q20" s="53">
        <v>423086</v>
      </c>
      <c r="R20" s="53">
        <v>16</v>
      </c>
      <c r="S20" s="53">
        <v>234</v>
      </c>
      <c r="T20" s="53">
        <v>2033</v>
      </c>
      <c r="U20" s="53">
        <v>471578</v>
      </c>
      <c r="V20" s="53">
        <v>9</v>
      </c>
      <c r="W20" s="53">
        <v>265</v>
      </c>
      <c r="X20" s="53">
        <v>1975</v>
      </c>
      <c r="Y20" s="53">
        <v>521172</v>
      </c>
      <c r="Z20" s="53">
        <v>6</v>
      </c>
      <c r="AA20" s="53">
        <v>287</v>
      </c>
      <c r="AB20" s="53">
        <v>1013</v>
      </c>
      <c r="AC20" s="53">
        <v>578140</v>
      </c>
      <c r="AD20" s="53">
        <v>1</v>
      </c>
      <c r="AE20" s="53">
        <v>135</v>
      </c>
      <c r="AF20" s="53">
        <v>1050</v>
      </c>
      <c r="AG20" s="53">
        <v>686750</v>
      </c>
      <c r="AH20" s="53"/>
      <c r="AI20" s="53"/>
      <c r="AJ20" s="53"/>
      <c r="AK20" s="53"/>
      <c r="AL20" s="53"/>
      <c r="AM20" s="53"/>
      <c r="AN20" s="53"/>
      <c r="AO20" s="53"/>
    </row>
    <row r="21" spans="1:41" x14ac:dyDescent="0.2">
      <c r="A21" s="52">
        <v>43556</v>
      </c>
      <c r="B21" s="53">
        <v>6</v>
      </c>
      <c r="C21" s="53">
        <v>108</v>
      </c>
      <c r="D21" s="53">
        <v>2040</v>
      </c>
      <c r="E21" s="53">
        <v>222067</v>
      </c>
      <c r="F21" s="53">
        <v>8</v>
      </c>
      <c r="G21" s="53">
        <v>143</v>
      </c>
      <c r="H21" s="53">
        <v>2050</v>
      </c>
      <c r="I21" s="53">
        <v>293919</v>
      </c>
      <c r="J21" s="53">
        <v>33</v>
      </c>
      <c r="K21" s="53">
        <v>158</v>
      </c>
      <c r="L21" s="53">
        <v>1992</v>
      </c>
      <c r="M21" s="53">
        <v>304718</v>
      </c>
      <c r="N21" s="53">
        <v>14</v>
      </c>
      <c r="O21" s="53">
        <v>205</v>
      </c>
      <c r="P21" s="53">
        <v>2050</v>
      </c>
      <c r="Q21" s="53">
        <v>420271</v>
      </c>
      <c r="R21" s="53">
        <v>27</v>
      </c>
      <c r="S21" s="53">
        <v>237</v>
      </c>
      <c r="T21" s="53">
        <v>2020</v>
      </c>
      <c r="U21" s="53">
        <v>482685</v>
      </c>
      <c r="V21" s="53">
        <v>15</v>
      </c>
      <c r="W21" s="53">
        <v>264</v>
      </c>
      <c r="X21" s="53">
        <v>1827</v>
      </c>
      <c r="Y21" s="53">
        <v>489979</v>
      </c>
      <c r="Z21" s="53">
        <v>7</v>
      </c>
      <c r="AA21" s="53">
        <v>296</v>
      </c>
      <c r="AB21" s="53">
        <v>1965</v>
      </c>
      <c r="AC21" s="53">
        <v>594721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1:41" x14ac:dyDescent="0.2">
      <c r="A22" s="52">
        <v>46113</v>
      </c>
      <c r="B22" s="53">
        <v>13</v>
      </c>
      <c r="C22" s="53">
        <v>144</v>
      </c>
      <c r="D22" s="53">
        <v>2162</v>
      </c>
      <c r="E22" s="53">
        <v>245085</v>
      </c>
      <c r="F22" s="53">
        <v>1</v>
      </c>
      <c r="G22" s="53">
        <v>149</v>
      </c>
      <c r="H22" s="53">
        <v>1950</v>
      </c>
      <c r="I22" s="53">
        <v>290550</v>
      </c>
      <c r="J22" s="53">
        <v>40</v>
      </c>
      <c r="K22" s="53">
        <v>169</v>
      </c>
      <c r="L22" s="53">
        <v>2080</v>
      </c>
      <c r="M22" s="53">
        <v>357550</v>
      </c>
      <c r="N22" s="53">
        <v>11</v>
      </c>
      <c r="O22" s="53">
        <v>200</v>
      </c>
      <c r="P22" s="53">
        <v>2038</v>
      </c>
      <c r="Q22" s="53">
        <v>414000</v>
      </c>
      <c r="R22" s="53">
        <v>3</v>
      </c>
      <c r="S22" s="53">
        <v>246</v>
      </c>
      <c r="T22" s="53">
        <v>1950</v>
      </c>
      <c r="U22" s="53">
        <v>479700</v>
      </c>
      <c r="V22" s="53"/>
      <c r="W22" s="53"/>
      <c r="X22" s="53"/>
      <c r="Y22" s="53"/>
      <c r="Z22" s="53">
        <v>5</v>
      </c>
      <c r="AA22" s="53">
        <v>297</v>
      </c>
      <c r="AB22" s="53">
        <v>1950</v>
      </c>
      <c r="AC22" s="53">
        <v>585430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:4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41" x14ac:dyDescent="0.2">
      <c r="A24" s="52">
        <v>37742</v>
      </c>
      <c r="B24" s="53">
        <v>11</v>
      </c>
      <c r="C24" s="53">
        <v>180</v>
      </c>
      <c r="D24" s="53">
        <v>2220</v>
      </c>
      <c r="E24" s="53">
        <v>241850</v>
      </c>
      <c r="F24" s="53">
        <v>47</v>
      </c>
      <c r="G24" s="53">
        <v>141</v>
      </c>
      <c r="H24" s="53">
        <v>2210</v>
      </c>
      <c r="I24" s="53">
        <v>315827</v>
      </c>
      <c r="J24" s="53">
        <v>60</v>
      </c>
      <c r="K24" s="53">
        <v>163</v>
      </c>
      <c r="L24" s="53">
        <v>2175</v>
      </c>
      <c r="M24" s="53">
        <v>358995</v>
      </c>
      <c r="N24" s="53">
        <v>94</v>
      </c>
      <c r="O24" s="53">
        <v>192</v>
      </c>
      <c r="P24" s="53">
        <v>2127</v>
      </c>
      <c r="Q24" s="53">
        <v>417070</v>
      </c>
      <c r="R24" s="53">
        <v>36</v>
      </c>
      <c r="S24" s="53">
        <v>237</v>
      </c>
      <c r="T24" s="53">
        <v>2100</v>
      </c>
      <c r="U24" s="53">
        <v>507928</v>
      </c>
      <c r="V24" s="53">
        <v>36</v>
      </c>
      <c r="W24" s="53">
        <v>268</v>
      </c>
      <c r="X24" s="53">
        <v>2183</v>
      </c>
      <c r="Y24" s="53">
        <v>586810</v>
      </c>
      <c r="Z24" s="53">
        <v>22</v>
      </c>
      <c r="AA24" s="53">
        <v>286</v>
      </c>
      <c r="AB24" s="53">
        <v>2138</v>
      </c>
      <c r="AC24" s="53">
        <v>618475</v>
      </c>
      <c r="AD24" s="53"/>
      <c r="AE24" s="53"/>
      <c r="AF24" s="53"/>
      <c r="AG24" s="53"/>
      <c r="AH24" s="53"/>
      <c r="AI24" s="53"/>
      <c r="AJ24" s="53"/>
      <c r="AK24" s="53"/>
      <c r="AL24" s="53">
        <v>1</v>
      </c>
      <c r="AM24" s="53">
        <v>450</v>
      </c>
      <c r="AN24" s="53">
        <v>2180</v>
      </c>
      <c r="AO24" s="53">
        <v>981000</v>
      </c>
    </row>
    <row r="25" spans="1:41" x14ac:dyDescent="0.2">
      <c r="A25" s="52">
        <v>40299</v>
      </c>
      <c r="B25" s="53">
        <v>17</v>
      </c>
      <c r="C25" s="53">
        <v>120</v>
      </c>
      <c r="D25" s="53">
        <v>2212</v>
      </c>
      <c r="E25" s="53">
        <v>262924</v>
      </c>
      <c r="F25" s="53">
        <v>6</v>
      </c>
      <c r="G25" s="53">
        <v>142</v>
      </c>
      <c r="H25" s="53">
        <v>2200</v>
      </c>
      <c r="I25" s="53">
        <v>313924</v>
      </c>
      <c r="J25" s="53">
        <v>6</v>
      </c>
      <c r="K25" s="53">
        <v>172</v>
      </c>
      <c r="L25" s="53">
        <v>2050</v>
      </c>
      <c r="M25" s="53">
        <v>351575</v>
      </c>
      <c r="N25" s="53">
        <v>31</v>
      </c>
      <c r="O25" s="53">
        <v>199</v>
      </c>
      <c r="P25" s="53">
        <v>2130</v>
      </c>
      <c r="Q25" s="53">
        <v>423066</v>
      </c>
      <c r="R25" s="53">
        <v>19</v>
      </c>
      <c r="S25" s="53">
        <v>232</v>
      </c>
      <c r="T25" s="53">
        <v>2100</v>
      </c>
      <c r="U25" s="53">
        <v>485932</v>
      </c>
      <c r="V25" s="53">
        <v>1</v>
      </c>
      <c r="W25" s="53">
        <v>251</v>
      </c>
      <c r="X25" s="53">
        <v>2000</v>
      </c>
      <c r="Y25" s="53">
        <v>502000</v>
      </c>
      <c r="Z25" s="53">
        <v>5</v>
      </c>
      <c r="AA25" s="53">
        <v>302</v>
      </c>
      <c r="AB25" s="53">
        <v>2100</v>
      </c>
      <c r="AC25" s="53">
        <v>634200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1:41" x14ac:dyDescent="0.2">
      <c r="A26" s="52">
        <v>42856</v>
      </c>
      <c r="B26" s="53">
        <v>7</v>
      </c>
      <c r="C26" s="53">
        <v>127</v>
      </c>
      <c r="D26" s="53">
        <v>2200</v>
      </c>
      <c r="E26" s="53">
        <v>280964</v>
      </c>
      <c r="F26" s="53">
        <v>36</v>
      </c>
      <c r="G26" s="53">
        <v>140</v>
      </c>
      <c r="H26" s="53">
        <v>2138</v>
      </c>
      <c r="I26" s="53">
        <v>304233</v>
      </c>
      <c r="J26" s="53">
        <v>21</v>
      </c>
      <c r="K26" s="53">
        <v>163</v>
      </c>
      <c r="L26" s="53">
        <v>2100</v>
      </c>
      <c r="M26" s="53">
        <v>344186</v>
      </c>
      <c r="N26" s="53">
        <v>47</v>
      </c>
      <c r="O26" s="53">
        <v>206</v>
      </c>
      <c r="P26" s="53">
        <v>2029</v>
      </c>
      <c r="Q26" s="53">
        <v>416486</v>
      </c>
      <c r="R26" s="53">
        <v>7</v>
      </c>
      <c r="S26" s="53">
        <v>238</v>
      </c>
      <c r="T26" s="53">
        <v>2017</v>
      </c>
      <c r="U26" s="53">
        <v>480993</v>
      </c>
      <c r="V26" s="53">
        <v>19</v>
      </c>
      <c r="W26" s="53">
        <v>286</v>
      </c>
      <c r="X26" s="53">
        <v>2067</v>
      </c>
      <c r="Y26" s="53">
        <v>59242</v>
      </c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</row>
    <row r="27" spans="1:41" x14ac:dyDescent="0.2">
      <c r="A27" s="52">
        <v>45413</v>
      </c>
      <c r="B27" s="53">
        <v>13</v>
      </c>
      <c r="C27" s="53">
        <v>114</v>
      </c>
      <c r="D27" s="53">
        <v>2375</v>
      </c>
      <c r="E27" s="53">
        <v>263727</v>
      </c>
      <c r="F27" s="53">
        <v>3</v>
      </c>
      <c r="G27" s="53">
        <v>131</v>
      </c>
      <c r="H27" s="53">
        <v>2250</v>
      </c>
      <c r="I27" s="53">
        <v>294000</v>
      </c>
      <c r="J27" s="53">
        <v>21</v>
      </c>
      <c r="K27" s="53">
        <v>162</v>
      </c>
      <c r="L27" s="53">
        <v>2117</v>
      </c>
      <c r="M27" s="53">
        <v>344164</v>
      </c>
      <c r="N27" s="53">
        <v>18</v>
      </c>
      <c r="O27" s="53">
        <v>197</v>
      </c>
      <c r="P27" s="53">
        <v>2062</v>
      </c>
      <c r="Q27" s="53">
        <v>409569</v>
      </c>
      <c r="R27" s="53">
        <v>3</v>
      </c>
      <c r="S27" s="53">
        <v>233</v>
      </c>
      <c r="T27" s="53">
        <v>2050</v>
      </c>
      <c r="U27" s="53">
        <v>477650</v>
      </c>
      <c r="V27" s="53">
        <v>3</v>
      </c>
      <c r="W27" s="53">
        <v>264</v>
      </c>
      <c r="X27" s="53">
        <v>1950</v>
      </c>
      <c r="Y27" s="53">
        <v>510533</v>
      </c>
      <c r="Z27" s="53">
        <v>1</v>
      </c>
      <c r="AA27" s="53">
        <v>287</v>
      </c>
      <c r="AB27" s="53">
        <v>2040</v>
      </c>
      <c r="AC27" s="53">
        <v>585480</v>
      </c>
      <c r="AD27" s="53">
        <v>2</v>
      </c>
      <c r="AE27" s="53">
        <v>342</v>
      </c>
      <c r="AF27" s="53">
        <v>2000</v>
      </c>
      <c r="AG27" s="53">
        <v>685000</v>
      </c>
      <c r="AH27" s="53"/>
      <c r="AI27" s="53"/>
      <c r="AJ27" s="53"/>
      <c r="AK27" s="53"/>
      <c r="AL27" s="53"/>
      <c r="AM27" s="53"/>
      <c r="AN27" s="53"/>
      <c r="AO27" s="53"/>
    </row>
    <row r="28" spans="1:41" x14ac:dyDescent="0.2">
      <c r="A28" s="52">
        <v>11444</v>
      </c>
      <c r="B28" s="53">
        <v>10</v>
      </c>
      <c r="C28" s="53">
        <v>128</v>
      </c>
      <c r="D28" s="53">
        <v>2250</v>
      </c>
      <c r="E28" s="53">
        <v>287325</v>
      </c>
      <c r="F28" s="53">
        <v>10</v>
      </c>
      <c r="G28" s="53">
        <v>142</v>
      </c>
      <c r="H28" s="53">
        <v>2250</v>
      </c>
      <c r="I28" s="53">
        <v>319275</v>
      </c>
      <c r="J28" s="53">
        <v>26</v>
      </c>
      <c r="K28" s="53">
        <v>165</v>
      </c>
      <c r="L28" s="53">
        <v>2138</v>
      </c>
      <c r="M28" s="53">
        <v>351760</v>
      </c>
      <c r="N28" s="53"/>
      <c r="O28" s="53"/>
      <c r="P28" s="53"/>
      <c r="Q28" s="53"/>
      <c r="R28" s="53">
        <v>45</v>
      </c>
      <c r="S28" s="53">
        <v>232</v>
      </c>
      <c r="T28" s="53">
        <v>2221</v>
      </c>
      <c r="U28" s="53">
        <v>510219</v>
      </c>
      <c r="V28" s="53">
        <v>18</v>
      </c>
      <c r="W28" s="53">
        <v>270</v>
      </c>
      <c r="X28" s="53">
        <v>2088</v>
      </c>
      <c r="Y28" s="53">
        <v>563936</v>
      </c>
      <c r="Z28" s="53">
        <v>32</v>
      </c>
      <c r="AA28" s="53">
        <v>300</v>
      </c>
      <c r="AB28" s="53">
        <v>2050</v>
      </c>
      <c r="AC28" s="53">
        <v>619581</v>
      </c>
      <c r="AD28" s="53">
        <v>11</v>
      </c>
      <c r="AE28" s="53">
        <v>334</v>
      </c>
      <c r="AF28" s="53">
        <v>2233</v>
      </c>
      <c r="AG28" s="53">
        <v>726714</v>
      </c>
      <c r="AH28" s="53"/>
      <c r="AI28" s="53"/>
      <c r="AJ28" s="53"/>
      <c r="AK28" s="53"/>
      <c r="AL28" s="53">
        <v>5</v>
      </c>
      <c r="AM28" s="53">
        <v>406</v>
      </c>
      <c r="AN28" s="6">
        <f>AO28/AM28</f>
        <v>2167.4876847290639</v>
      </c>
      <c r="AO28" s="53">
        <v>880000</v>
      </c>
    </row>
    <row r="29" spans="1:41" x14ac:dyDescent="0.2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6"/>
      <c r="AO29" s="53"/>
    </row>
    <row r="30" spans="1:41" x14ac:dyDescent="0.2">
      <c r="A30" s="52">
        <v>39234</v>
      </c>
      <c r="B30" s="53">
        <v>29</v>
      </c>
      <c r="C30" s="53">
        <v>113</v>
      </c>
      <c r="D30" s="53">
        <v>2250</v>
      </c>
      <c r="E30" s="53">
        <v>255097</v>
      </c>
      <c r="F30" s="53">
        <v>43</v>
      </c>
      <c r="G30" s="53">
        <v>138</v>
      </c>
      <c r="H30" s="53">
        <v>2142</v>
      </c>
      <c r="I30" s="53">
        <v>302586</v>
      </c>
      <c r="J30" s="53">
        <v>46</v>
      </c>
      <c r="K30" s="53">
        <v>164</v>
      </c>
      <c r="L30" s="53">
        <v>2200</v>
      </c>
      <c r="M30" s="53">
        <v>358909</v>
      </c>
      <c r="N30" s="53">
        <v>27</v>
      </c>
      <c r="O30" s="53">
        <v>194</v>
      </c>
      <c r="P30" s="53">
        <v>2070</v>
      </c>
      <c r="Q30" s="53">
        <v>404613</v>
      </c>
      <c r="R30" s="53">
        <v>5</v>
      </c>
      <c r="S30" s="53">
        <v>241</v>
      </c>
      <c r="T30" s="53">
        <v>2000</v>
      </c>
      <c r="U30" s="53">
        <v>482000</v>
      </c>
      <c r="V30" s="53">
        <v>19</v>
      </c>
      <c r="W30" s="53">
        <v>268</v>
      </c>
      <c r="X30" s="53">
        <v>2067</v>
      </c>
      <c r="Y30" s="53">
        <v>555626</v>
      </c>
      <c r="Z30" s="53">
        <v>2</v>
      </c>
      <c r="AA30" s="53">
        <v>306</v>
      </c>
      <c r="AB30" s="53">
        <v>1900</v>
      </c>
      <c r="AC30" s="53">
        <v>580450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</row>
    <row r="31" spans="1:41" x14ac:dyDescent="0.2">
      <c r="A31" s="52">
        <v>41791</v>
      </c>
      <c r="B31" s="53">
        <v>20</v>
      </c>
      <c r="C31" s="53">
        <v>108</v>
      </c>
      <c r="D31" s="53">
        <v>2257</v>
      </c>
      <c r="E31" s="53">
        <v>243182</v>
      </c>
      <c r="F31" s="53">
        <v>5</v>
      </c>
      <c r="G31" s="53">
        <v>140</v>
      </c>
      <c r="H31" s="53">
        <v>2250</v>
      </c>
      <c r="I31" s="53">
        <v>315000</v>
      </c>
      <c r="J31" s="53">
        <v>17</v>
      </c>
      <c r="K31" s="53">
        <v>163</v>
      </c>
      <c r="L31" s="53">
        <v>2083</v>
      </c>
      <c r="M31" s="53">
        <v>343997</v>
      </c>
      <c r="N31" s="53">
        <v>52</v>
      </c>
      <c r="O31" s="53">
        <v>191</v>
      </c>
      <c r="P31" s="53">
        <v>1983</v>
      </c>
      <c r="Q31" s="53">
        <v>389113</v>
      </c>
      <c r="R31" s="53">
        <v>24</v>
      </c>
      <c r="S31" s="53">
        <v>235</v>
      </c>
      <c r="T31" s="53">
        <v>2025</v>
      </c>
      <c r="U31" s="53">
        <v>478315</v>
      </c>
      <c r="V31" s="53">
        <v>4</v>
      </c>
      <c r="W31" s="53">
        <v>277</v>
      </c>
      <c r="X31" s="53">
        <v>2050</v>
      </c>
      <c r="Y31" s="53">
        <v>575350</v>
      </c>
      <c r="Z31" s="53">
        <v>39</v>
      </c>
      <c r="AA31" s="53">
        <v>290</v>
      </c>
      <c r="AB31" s="53">
        <v>2030</v>
      </c>
      <c r="AC31" s="53">
        <v>587085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</row>
    <row r="32" spans="1:41" x14ac:dyDescent="0.2">
      <c r="A32" s="52">
        <v>44348</v>
      </c>
      <c r="B32" s="53">
        <v>13</v>
      </c>
      <c r="C32" s="53">
        <v>96</v>
      </c>
      <c r="D32" s="53">
        <v>2320</v>
      </c>
      <c r="E32" s="53">
        <v>223246</v>
      </c>
      <c r="F32" s="53">
        <v>24</v>
      </c>
      <c r="G32" s="53">
        <v>144</v>
      </c>
      <c r="H32" s="53">
        <v>2220</v>
      </c>
      <c r="I32" s="53">
        <v>316110</v>
      </c>
      <c r="J32" s="53">
        <v>46</v>
      </c>
      <c r="K32" s="53">
        <v>171</v>
      </c>
      <c r="L32" s="53">
        <v>2130</v>
      </c>
      <c r="M32" s="53">
        <v>368353</v>
      </c>
      <c r="N32" s="53">
        <v>33</v>
      </c>
      <c r="O32" s="53">
        <v>201</v>
      </c>
      <c r="P32" s="53">
        <v>2108</v>
      </c>
      <c r="Q32" s="53">
        <v>432348</v>
      </c>
      <c r="R32" s="53">
        <v>41</v>
      </c>
      <c r="S32" s="53">
        <v>226</v>
      </c>
      <c r="T32" s="53">
        <v>2062</v>
      </c>
      <c r="U32" s="53">
        <v>472844</v>
      </c>
      <c r="V32" s="53">
        <v>10</v>
      </c>
      <c r="W32" s="53">
        <v>271</v>
      </c>
      <c r="X32" s="53">
        <v>2075</v>
      </c>
      <c r="Y32" s="53">
        <v>561495</v>
      </c>
      <c r="Z32" s="53">
        <v>1</v>
      </c>
      <c r="AA32" s="53">
        <v>312</v>
      </c>
      <c r="AB32" s="53">
        <v>1950</v>
      </c>
      <c r="AC32" s="53">
        <v>608400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1:41" x14ac:dyDescent="0.2">
      <c r="A33" s="52">
        <v>46905</v>
      </c>
      <c r="B33" s="53">
        <v>20</v>
      </c>
      <c r="C33" s="53">
        <v>102</v>
      </c>
      <c r="D33" s="53">
        <v>2262</v>
      </c>
      <c r="E33" s="53">
        <v>231180</v>
      </c>
      <c r="F33" s="53">
        <v>38</v>
      </c>
      <c r="G33" s="53">
        <v>134</v>
      </c>
      <c r="H33" s="53">
        <v>2171</v>
      </c>
      <c r="I33" s="53">
        <v>293262</v>
      </c>
      <c r="J33" s="53">
        <v>120</v>
      </c>
      <c r="K33" s="53">
        <v>167</v>
      </c>
      <c r="L33" s="53">
        <v>2173</v>
      </c>
      <c r="M33" s="53">
        <v>366306</v>
      </c>
      <c r="N33" s="53">
        <v>81</v>
      </c>
      <c r="O33" s="53">
        <v>200</v>
      </c>
      <c r="P33" s="53">
        <v>2077</v>
      </c>
      <c r="Q33" s="53">
        <v>418307</v>
      </c>
      <c r="R33" s="53">
        <v>68</v>
      </c>
      <c r="S33" s="53">
        <v>239</v>
      </c>
      <c r="T33" s="53">
        <v>2150</v>
      </c>
      <c r="U33" s="53">
        <v>509007</v>
      </c>
      <c r="V33" s="53">
        <v>21</v>
      </c>
      <c r="W33" s="53">
        <v>267</v>
      </c>
      <c r="X33" s="53">
        <v>2275</v>
      </c>
      <c r="Y33" s="53">
        <v>601593</v>
      </c>
      <c r="Z33" s="53">
        <v>122</v>
      </c>
      <c r="AA33" s="53">
        <v>298</v>
      </c>
      <c r="AB33" s="53">
        <v>2064</v>
      </c>
      <c r="AC33" s="53">
        <v>614432</v>
      </c>
      <c r="AD33" s="53">
        <v>23</v>
      </c>
      <c r="AE33" s="53">
        <v>343</v>
      </c>
      <c r="AF33" s="53">
        <v>2010</v>
      </c>
      <c r="AG33" s="53">
        <v>699729</v>
      </c>
      <c r="AH33" s="53">
        <v>7</v>
      </c>
      <c r="AI33" s="53">
        <v>378</v>
      </c>
      <c r="AJ33" s="53">
        <v>2000</v>
      </c>
      <c r="AK33" s="53">
        <v>755143</v>
      </c>
      <c r="AL33" s="53"/>
      <c r="AM33" s="53"/>
      <c r="AN33" s="53"/>
      <c r="AO33" s="53"/>
    </row>
    <row r="34" spans="1:41" x14ac:dyDescent="0.2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x14ac:dyDescent="0.2">
      <c r="A35" s="52">
        <v>38534</v>
      </c>
      <c r="B35" s="53">
        <v>29</v>
      </c>
      <c r="C35" s="53">
        <v>110</v>
      </c>
      <c r="D35" s="53">
        <v>2227</v>
      </c>
      <c r="E35" s="6">
        <v>242703</v>
      </c>
      <c r="F35" s="53">
        <v>17</v>
      </c>
      <c r="G35" s="53">
        <v>145</v>
      </c>
      <c r="H35" s="53">
        <v>2183</v>
      </c>
      <c r="I35" s="6">
        <v>316279</v>
      </c>
      <c r="J35" s="53">
        <v>37</v>
      </c>
      <c r="K35" s="53">
        <v>165</v>
      </c>
      <c r="L35" s="53">
        <v>2167</v>
      </c>
      <c r="M35" s="6">
        <v>356281</v>
      </c>
      <c r="N35" s="53">
        <v>43</v>
      </c>
      <c r="O35" s="53">
        <v>199</v>
      </c>
      <c r="P35" s="53">
        <v>2056</v>
      </c>
      <c r="Q35" s="53">
        <v>412440</v>
      </c>
      <c r="R35" s="53">
        <v>31</v>
      </c>
      <c r="S35" s="53">
        <v>229</v>
      </c>
      <c r="T35" s="53">
        <v>2078</v>
      </c>
      <c r="U35" s="6">
        <v>472679</v>
      </c>
      <c r="V35" s="53">
        <v>28</v>
      </c>
      <c r="W35" s="53">
        <v>271</v>
      </c>
      <c r="X35" s="53">
        <v>1890</v>
      </c>
      <c r="Y35" s="6">
        <v>514061</v>
      </c>
      <c r="Z35" s="53">
        <v>16</v>
      </c>
      <c r="AA35" s="53">
        <v>300</v>
      </c>
      <c r="AB35" s="53">
        <v>1969</v>
      </c>
      <c r="AC35" s="6">
        <v>188994</v>
      </c>
      <c r="AD35" s="53">
        <v>7</v>
      </c>
      <c r="AE35" s="53">
        <v>333</v>
      </c>
      <c r="AF35" s="53">
        <v>1970</v>
      </c>
      <c r="AG35" s="6">
        <v>647940</v>
      </c>
      <c r="AH35" s="53"/>
      <c r="AI35" s="53"/>
      <c r="AJ35" s="53"/>
      <c r="AK35" s="53"/>
      <c r="AL35" s="53"/>
      <c r="AM35" s="53"/>
      <c r="AN35" s="53"/>
      <c r="AO35" s="53"/>
    </row>
    <row r="36" spans="1:41" x14ac:dyDescent="0.2">
      <c r="A36" s="52">
        <v>41091</v>
      </c>
      <c r="B36" s="53">
        <v>3</v>
      </c>
      <c r="C36" s="53">
        <v>90</v>
      </c>
      <c r="D36" s="53">
        <v>2183</v>
      </c>
      <c r="E36" s="53">
        <v>196417</v>
      </c>
      <c r="F36" s="53">
        <v>6</v>
      </c>
      <c r="G36" s="53">
        <v>139</v>
      </c>
      <c r="H36" s="53">
        <v>2200</v>
      </c>
      <c r="I36" s="53">
        <v>311033</v>
      </c>
      <c r="J36" s="53">
        <v>29</v>
      </c>
      <c r="K36" s="53">
        <v>169</v>
      </c>
      <c r="L36" s="53">
        <v>2150</v>
      </c>
      <c r="M36" s="53">
        <v>363003</v>
      </c>
      <c r="N36" s="53">
        <v>31</v>
      </c>
      <c r="O36" s="53">
        <v>192</v>
      </c>
      <c r="P36" s="53">
        <v>2088</v>
      </c>
      <c r="Q36" s="53">
        <v>400871</v>
      </c>
      <c r="R36" s="53">
        <v>24</v>
      </c>
      <c r="S36" s="53">
        <v>242</v>
      </c>
      <c r="T36" s="53">
        <v>2050</v>
      </c>
      <c r="U36" s="53">
        <v>501404</v>
      </c>
      <c r="V36" s="53">
        <v>7</v>
      </c>
      <c r="W36" s="53">
        <v>254</v>
      </c>
      <c r="X36" s="53">
        <v>2025</v>
      </c>
      <c r="Y36" s="53">
        <v>511850</v>
      </c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1:41" x14ac:dyDescent="0.2">
      <c r="A37" s="52">
        <v>43647</v>
      </c>
      <c r="B37" s="53">
        <v>12</v>
      </c>
      <c r="C37" s="53">
        <v>95</v>
      </c>
      <c r="D37" s="53">
        <v>2433</v>
      </c>
      <c r="E37" s="53">
        <v>230808</v>
      </c>
      <c r="F37" s="53">
        <v>13</v>
      </c>
      <c r="G37" s="53">
        <v>141</v>
      </c>
      <c r="H37" s="53">
        <v>2183</v>
      </c>
      <c r="I37" s="53">
        <v>308208</v>
      </c>
      <c r="J37" s="53">
        <v>18</v>
      </c>
      <c r="K37" s="53">
        <v>169</v>
      </c>
      <c r="L37" s="53">
        <v>2150</v>
      </c>
      <c r="M37" s="53">
        <v>365822</v>
      </c>
      <c r="N37" s="53">
        <v>43</v>
      </c>
      <c r="O37" s="53">
        <v>192</v>
      </c>
      <c r="P37" s="53">
        <v>2042</v>
      </c>
      <c r="Q37" s="53">
        <v>391606</v>
      </c>
      <c r="R37" s="53">
        <v>48</v>
      </c>
      <c r="S37" s="53">
        <v>235</v>
      </c>
      <c r="T37" s="6">
        <f>U37/S37</f>
        <v>2114.2723404255321</v>
      </c>
      <c r="U37" s="53">
        <v>496854</v>
      </c>
      <c r="V37" s="53">
        <v>1</v>
      </c>
      <c r="W37" s="53">
        <v>284</v>
      </c>
      <c r="X37" s="53">
        <v>2000</v>
      </c>
      <c r="Y37" s="53">
        <v>568000</v>
      </c>
      <c r="Z37" s="53">
        <v>25</v>
      </c>
      <c r="AA37" s="53">
        <v>327</v>
      </c>
      <c r="AB37" s="53">
        <v>1940</v>
      </c>
      <c r="AC37" s="53">
        <v>625907</v>
      </c>
      <c r="AD37" s="53">
        <v>2</v>
      </c>
      <c r="AE37" s="53">
        <v>388</v>
      </c>
      <c r="AF37" s="53">
        <v>196</v>
      </c>
      <c r="AG37" s="53">
        <v>761460</v>
      </c>
      <c r="AH37" s="53"/>
      <c r="AI37" s="53"/>
      <c r="AJ37" s="53"/>
      <c r="AK37" s="53"/>
      <c r="AL37" s="53"/>
      <c r="AM37" s="53"/>
      <c r="AN37" s="53"/>
      <c r="AO37" s="53"/>
    </row>
    <row r="38" spans="1:41" x14ac:dyDescent="0.2">
      <c r="A38" s="52">
        <v>46204</v>
      </c>
      <c r="B38" s="53">
        <v>67</v>
      </c>
      <c r="C38" s="53">
        <v>135</v>
      </c>
      <c r="D38" s="53">
        <v>2119</v>
      </c>
      <c r="E38" s="53">
        <v>283799</v>
      </c>
      <c r="F38" s="53"/>
      <c r="G38" s="53"/>
      <c r="H38" s="53"/>
      <c r="I38" s="53"/>
      <c r="J38" s="53">
        <v>48</v>
      </c>
      <c r="K38" s="53">
        <v>160</v>
      </c>
      <c r="L38" s="53">
        <v>2100</v>
      </c>
      <c r="M38" s="53">
        <v>332750</v>
      </c>
      <c r="N38" s="53">
        <v>32</v>
      </c>
      <c r="O38" s="53">
        <v>201</v>
      </c>
      <c r="P38" s="53">
        <v>1993</v>
      </c>
      <c r="Q38" s="53">
        <v>404133</v>
      </c>
      <c r="R38" s="53">
        <v>21</v>
      </c>
      <c r="S38" s="53">
        <v>247</v>
      </c>
      <c r="T38" s="53">
        <v>1980</v>
      </c>
      <c r="U38" s="53">
        <v>472729</v>
      </c>
      <c r="V38" s="53">
        <v>26</v>
      </c>
      <c r="W38" s="53">
        <v>263</v>
      </c>
      <c r="X38" s="53">
        <v>1945</v>
      </c>
      <c r="Y38" s="53">
        <v>507385</v>
      </c>
      <c r="Z38" s="53">
        <v>11</v>
      </c>
      <c r="AA38" s="53">
        <v>281</v>
      </c>
      <c r="AB38" s="53">
        <v>2007</v>
      </c>
      <c r="AC38" s="53">
        <v>564640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x14ac:dyDescent="0.2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1:41" x14ac:dyDescent="0.2">
      <c r="A40" s="52">
        <v>37469</v>
      </c>
      <c r="B40" s="53">
        <v>13</v>
      </c>
      <c r="C40" s="53">
        <v>125</v>
      </c>
      <c r="D40" s="53">
        <v>3600</v>
      </c>
      <c r="E40" s="53">
        <v>360000</v>
      </c>
      <c r="F40" s="53">
        <v>21</v>
      </c>
      <c r="G40" s="53">
        <v>133</v>
      </c>
      <c r="H40" s="6">
        <f>I40/G40</f>
        <v>2706.7669172932333</v>
      </c>
      <c r="I40" s="53">
        <v>360000</v>
      </c>
      <c r="J40" s="53">
        <v>6</v>
      </c>
      <c r="K40" s="53">
        <v>173</v>
      </c>
      <c r="L40" s="53">
        <v>2780</v>
      </c>
      <c r="M40" s="53">
        <v>460000</v>
      </c>
      <c r="N40" s="53"/>
      <c r="O40" s="53"/>
      <c r="P40" s="53"/>
      <c r="Q40" s="53"/>
      <c r="R40" s="53">
        <v>10</v>
      </c>
      <c r="S40" s="53">
        <v>240</v>
      </c>
      <c r="T40" s="6">
        <f>U40/S40</f>
        <v>2583.3541666666665</v>
      </c>
      <c r="U40" s="53">
        <v>620005</v>
      </c>
      <c r="V40" s="53">
        <v>19</v>
      </c>
      <c r="W40" s="53">
        <v>267</v>
      </c>
      <c r="X40" s="6">
        <f>Y40/W40</f>
        <v>2365.4269662921347</v>
      </c>
      <c r="Y40" s="53">
        <v>631569</v>
      </c>
      <c r="Z40" s="53">
        <v>29</v>
      </c>
      <c r="AA40" s="53">
        <v>295</v>
      </c>
      <c r="AB40" s="53">
        <v>2500</v>
      </c>
      <c r="AC40" s="53">
        <v>724828</v>
      </c>
      <c r="AD40" s="53">
        <v>21</v>
      </c>
      <c r="AE40" s="53">
        <v>346</v>
      </c>
      <c r="AF40" s="6">
        <f>AG40/AE40</f>
        <v>2559.8670520231212</v>
      </c>
      <c r="AG40" s="53">
        <v>885714</v>
      </c>
      <c r="AH40" s="53">
        <v>2</v>
      </c>
      <c r="AI40" s="53">
        <v>396</v>
      </c>
      <c r="AJ40" s="6">
        <f>AK40/AI40</f>
        <v>2904.0404040404042</v>
      </c>
      <c r="AK40" s="53">
        <v>1150000</v>
      </c>
      <c r="AL40" s="53">
        <v>7</v>
      </c>
      <c r="AM40" s="53">
        <v>428</v>
      </c>
      <c r="AN40" s="6">
        <f>AO40/AM40</f>
        <v>2219.6261682242989</v>
      </c>
      <c r="AO40" s="53">
        <v>950000</v>
      </c>
    </row>
    <row r="41" spans="1:41" x14ac:dyDescent="0.2">
      <c r="A41" s="52">
        <v>40026</v>
      </c>
      <c r="B41" s="53">
        <v>17</v>
      </c>
      <c r="C41" s="53">
        <v>113</v>
      </c>
      <c r="D41" s="53">
        <v>2130</v>
      </c>
      <c r="E41" s="53">
        <v>241491</v>
      </c>
      <c r="F41" s="53">
        <v>34</v>
      </c>
      <c r="G41" s="53">
        <v>134</v>
      </c>
      <c r="H41" s="53">
        <v>2200</v>
      </c>
      <c r="I41" s="53">
        <v>294996</v>
      </c>
      <c r="J41" s="53">
        <v>3</v>
      </c>
      <c r="K41" s="53">
        <v>171</v>
      </c>
      <c r="L41" s="53">
        <v>2050</v>
      </c>
      <c r="M41" s="53">
        <v>350550</v>
      </c>
      <c r="N41" s="53">
        <v>77</v>
      </c>
      <c r="O41" s="53">
        <v>197</v>
      </c>
      <c r="P41" s="53">
        <v>2018</v>
      </c>
      <c r="Q41" s="53">
        <v>402630</v>
      </c>
      <c r="R41" s="53">
        <v>66</v>
      </c>
      <c r="S41" s="53">
        <v>231</v>
      </c>
      <c r="T41" s="53">
        <v>1926</v>
      </c>
      <c r="U41" s="53">
        <v>449005</v>
      </c>
      <c r="V41" s="53">
        <v>10</v>
      </c>
      <c r="W41" s="53">
        <v>251</v>
      </c>
      <c r="X41" s="53">
        <v>1980</v>
      </c>
      <c r="Y41" s="53">
        <v>496386</v>
      </c>
      <c r="Z41" s="53">
        <v>2</v>
      </c>
      <c r="AA41" s="53">
        <v>280</v>
      </c>
      <c r="AB41" s="53">
        <v>1920</v>
      </c>
      <c r="AC41" s="53">
        <v>537600</v>
      </c>
      <c r="AD41" s="53"/>
      <c r="AE41" s="53"/>
      <c r="AF41" s="53"/>
      <c r="AG41" s="53"/>
      <c r="AH41" s="53">
        <v>3</v>
      </c>
      <c r="AI41" s="53">
        <v>364</v>
      </c>
      <c r="AJ41" s="53">
        <v>2100</v>
      </c>
      <c r="AK41" s="53">
        <v>765100</v>
      </c>
      <c r="AL41" s="53"/>
      <c r="AM41" s="53"/>
      <c r="AN41" s="53"/>
      <c r="AO41" s="53"/>
    </row>
    <row r="42" spans="1:41" x14ac:dyDescent="0.2">
      <c r="A42" s="52">
        <v>42583</v>
      </c>
      <c r="B42" s="53">
        <v>14</v>
      </c>
      <c r="C42" s="53">
        <v>106</v>
      </c>
      <c r="D42" s="53">
        <v>2170</v>
      </c>
      <c r="E42" s="53">
        <v>237032</v>
      </c>
      <c r="F42" s="53">
        <v>24</v>
      </c>
      <c r="G42" s="53">
        <v>135</v>
      </c>
      <c r="H42" s="53">
        <v>2200</v>
      </c>
      <c r="I42" s="53">
        <v>302162</v>
      </c>
      <c r="J42" s="53">
        <v>30</v>
      </c>
      <c r="K42" s="53">
        <v>197</v>
      </c>
      <c r="L42" s="53">
        <v>1980</v>
      </c>
      <c r="M42" s="53">
        <v>391968</v>
      </c>
      <c r="N42" s="53">
        <v>33</v>
      </c>
      <c r="O42" s="53">
        <v>242</v>
      </c>
      <c r="P42" s="53">
        <v>2022</v>
      </c>
      <c r="Q42" s="53">
        <v>505178</v>
      </c>
      <c r="R42" s="53">
        <v>5</v>
      </c>
      <c r="S42" s="53">
        <v>255</v>
      </c>
      <c r="T42" s="53">
        <v>1880</v>
      </c>
      <c r="U42" s="53">
        <v>477084</v>
      </c>
      <c r="V42" s="53">
        <v>1</v>
      </c>
      <c r="W42" s="53">
        <v>286</v>
      </c>
      <c r="X42" s="53">
        <v>1800</v>
      </c>
      <c r="Y42" s="53">
        <v>514800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x14ac:dyDescent="0.2">
      <c r="A43" s="52">
        <v>45139</v>
      </c>
      <c r="B43" s="53">
        <v>10</v>
      </c>
      <c r="C43" s="53">
        <v>117</v>
      </c>
      <c r="D43" s="53">
        <v>2167</v>
      </c>
      <c r="E43" s="53">
        <v>258575</v>
      </c>
      <c r="F43" s="53">
        <v>22</v>
      </c>
      <c r="G43" s="53">
        <v>143</v>
      </c>
      <c r="H43" s="53">
        <v>2050</v>
      </c>
      <c r="I43" s="53">
        <v>306293</v>
      </c>
      <c r="J43" s="53">
        <v>1</v>
      </c>
      <c r="K43" s="53">
        <v>163</v>
      </c>
      <c r="L43" s="53">
        <v>1650</v>
      </c>
      <c r="M43" s="53">
        <v>268950</v>
      </c>
      <c r="N43" s="53">
        <v>79</v>
      </c>
      <c r="O43" s="53">
        <v>205</v>
      </c>
      <c r="P43" s="53">
        <v>1941</v>
      </c>
      <c r="Q43" s="53">
        <v>405811</v>
      </c>
      <c r="R43" s="53">
        <v>6</v>
      </c>
      <c r="S43" s="53">
        <v>228</v>
      </c>
      <c r="T43" s="53">
        <v>1970</v>
      </c>
      <c r="U43" s="53">
        <v>449613</v>
      </c>
      <c r="V43" s="53">
        <v>6</v>
      </c>
      <c r="W43" s="53">
        <v>252</v>
      </c>
      <c r="X43" s="53">
        <v>1900</v>
      </c>
      <c r="Y43" s="53">
        <v>479117</v>
      </c>
      <c r="Z43" s="53">
        <v>3</v>
      </c>
      <c r="AA43" s="53">
        <v>303</v>
      </c>
      <c r="AB43" s="53">
        <v>1900</v>
      </c>
      <c r="AC43" s="53">
        <v>575066</v>
      </c>
      <c r="AD43" s="53">
        <v>2</v>
      </c>
      <c r="AE43" s="53">
        <v>321</v>
      </c>
      <c r="AF43" s="53">
        <v>1830</v>
      </c>
      <c r="AG43" s="53">
        <v>587430</v>
      </c>
      <c r="AH43" s="53"/>
      <c r="AI43" s="53"/>
      <c r="AJ43" s="53"/>
      <c r="AK43" s="53"/>
      <c r="AL43" s="53"/>
      <c r="AM43" s="53"/>
      <c r="AN43" s="53"/>
      <c r="AO43" s="53"/>
    </row>
    <row r="44" spans="1:41" x14ac:dyDescent="0.2">
      <c r="A44" s="52">
        <v>11171</v>
      </c>
      <c r="B44" s="53">
        <v>6</v>
      </c>
      <c r="C44" s="53">
        <v>115</v>
      </c>
      <c r="D44" s="53">
        <v>2125</v>
      </c>
      <c r="E44" s="53">
        <v>243000</v>
      </c>
      <c r="F44" s="53">
        <v>9</v>
      </c>
      <c r="G44" s="53">
        <v>144</v>
      </c>
      <c r="H44" s="53">
        <v>2100</v>
      </c>
      <c r="I44" s="53">
        <v>302400</v>
      </c>
      <c r="J44" s="53">
        <v>20</v>
      </c>
      <c r="K44" s="53">
        <v>171</v>
      </c>
      <c r="L44" s="53">
        <v>1990</v>
      </c>
      <c r="M44" s="53">
        <v>340618</v>
      </c>
      <c r="N44" s="53">
        <v>25</v>
      </c>
      <c r="O44" s="53">
        <v>206</v>
      </c>
      <c r="P44" s="53">
        <v>1876</v>
      </c>
      <c r="Q44" s="53">
        <v>400344</v>
      </c>
      <c r="R44" s="53">
        <v>158</v>
      </c>
      <c r="S44" s="53">
        <v>233</v>
      </c>
      <c r="T44" s="53">
        <v>1920</v>
      </c>
      <c r="U44" s="53">
        <v>445163</v>
      </c>
      <c r="V44" s="53">
        <v>11</v>
      </c>
      <c r="W44" s="53">
        <v>260</v>
      </c>
      <c r="X44" s="53">
        <v>1920</v>
      </c>
      <c r="Y44" s="53">
        <v>505511</v>
      </c>
      <c r="Z44" s="53">
        <v>2</v>
      </c>
      <c r="AA44" s="53">
        <v>300</v>
      </c>
      <c r="AB44" s="53">
        <v>2005</v>
      </c>
      <c r="AC44" s="53">
        <v>601125</v>
      </c>
      <c r="AD44" s="53">
        <v>11</v>
      </c>
      <c r="AE44" s="53">
        <v>338</v>
      </c>
      <c r="AF44" s="53">
        <v>1910</v>
      </c>
      <c r="AG44" s="53">
        <v>636364</v>
      </c>
      <c r="AH44" s="53"/>
      <c r="AI44" s="53"/>
      <c r="AJ44" s="53"/>
      <c r="AK44" s="53"/>
      <c r="AL44" s="53"/>
      <c r="AM44" s="53"/>
      <c r="AN44" s="53"/>
      <c r="AO44" s="53"/>
    </row>
    <row r="45" spans="1:41" x14ac:dyDescent="0.2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</row>
    <row r="46" spans="1:41" x14ac:dyDescent="0.2">
      <c r="A46" s="52">
        <v>38961</v>
      </c>
      <c r="B46" s="53">
        <v>6</v>
      </c>
      <c r="C46" s="53">
        <v>119</v>
      </c>
      <c r="D46" s="53">
        <v>2125</v>
      </c>
      <c r="E46" s="53">
        <v>253233</v>
      </c>
      <c r="F46" s="53">
        <v>7</v>
      </c>
      <c r="G46" s="53">
        <v>132</v>
      </c>
      <c r="H46" s="53">
        <v>2150</v>
      </c>
      <c r="I46" s="53">
        <v>287286</v>
      </c>
      <c r="J46" s="53">
        <v>30</v>
      </c>
      <c r="K46" s="53">
        <v>156</v>
      </c>
      <c r="L46" s="53">
        <v>2100</v>
      </c>
      <c r="M46" s="53">
        <v>327320</v>
      </c>
      <c r="N46" s="53">
        <v>52</v>
      </c>
      <c r="O46" s="53">
        <v>201</v>
      </c>
      <c r="P46" s="53">
        <v>2011</v>
      </c>
      <c r="Q46" s="53">
        <v>403370</v>
      </c>
      <c r="R46" s="53">
        <v>8</v>
      </c>
      <c r="S46" s="53">
        <v>274</v>
      </c>
      <c r="T46" s="53">
        <v>1920</v>
      </c>
      <c r="U46" s="53">
        <v>526080</v>
      </c>
      <c r="V46" s="53">
        <v>1</v>
      </c>
      <c r="W46" s="53">
        <v>285</v>
      </c>
      <c r="X46" s="53">
        <v>1900</v>
      </c>
      <c r="Y46" s="53">
        <v>541500</v>
      </c>
      <c r="Z46" s="53">
        <v>4</v>
      </c>
      <c r="AA46" s="53">
        <v>340</v>
      </c>
      <c r="AB46" s="53">
        <v>1960</v>
      </c>
      <c r="AC46" s="53">
        <v>665910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</row>
    <row r="47" spans="1:41" x14ac:dyDescent="0.2">
      <c r="A47" s="52">
        <v>41518</v>
      </c>
      <c r="B47" s="53">
        <v>2</v>
      </c>
      <c r="C47" s="53">
        <v>128</v>
      </c>
      <c r="D47" s="53">
        <v>2125</v>
      </c>
      <c r="E47" s="53">
        <v>272000</v>
      </c>
      <c r="F47" s="53">
        <v>14</v>
      </c>
      <c r="G47" s="53">
        <v>136</v>
      </c>
      <c r="H47" s="53">
        <v>2000</v>
      </c>
      <c r="I47" s="53">
        <v>271143</v>
      </c>
      <c r="J47" s="53">
        <v>36</v>
      </c>
      <c r="K47" s="53">
        <v>193</v>
      </c>
      <c r="L47" s="53">
        <v>2078</v>
      </c>
      <c r="M47" s="53">
        <v>411744</v>
      </c>
      <c r="N47" s="53">
        <v>12</v>
      </c>
      <c r="O47" s="53">
        <v>265</v>
      </c>
      <c r="P47" s="53">
        <v>1977</v>
      </c>
      <c r="Q47" s="53">
        <v>513656</v>
      </c>
      <c r="R47" s="53">
        <v>5</v>
      </c>
      <c r="S47" s="53">
        <v>344</v>
      </c>
      <c r="T47" s="53">
        <v>1900</v>
      </c>
      <c r="U47" s="53">
        <v>653980</v>
      </c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</row>
    <row r="48" spans="1:41" x14ac:dyDescent="0.2">
      <c r="A48" s="52">
        <v>44075</v>
      </c>
      <c r="B48" s="53">
        <v>8</v>
      </c>
      <c r="C48" s="53">
        <v>118</v>
      </c>
      <c r="D48" s="53">
        <v>2017</v>
      </c>
      <c r="E48" s="53">
        <v>237306</v>
      </c>
      <c r="F48" s="53">
        <v>5</v>
      </c>
      <c r="G48" s="53">
        <v>134</v>
      </c>
      <c r="H48" s="53">
        <v>1750</v>
      </c>
      <c r="I48" s="53">
        <v>252900</v>
      </c>
      <c r="J48" s="53">
        <v>6</v>
      </c>
      <c r="K48" s="53">
        <v>164</v>
      </c>
      <c r="L48" s="53">
        <v>2100</v>
      </c>
      <c r="M48" s="53">
        <v>342883</v>
      </c>
      <c r="N48" s="53">
        <v>40</v>
      </c>
      <c r="O48" s="53">
        <v>197</v>
      </c>
      <c r="P48" s="53">
        <v>1930</v>
      </c>
      <c r="Q48" s="53">
        <v>282572</v>
      </c>
      <c r="R48" s="53">
        <v>19</v>
      </c>
      <c r="S48" s="53">
        <v>239</v>
      </c>
      <c r="T48" s="53">
        <v>1843</v>
      </c>
      <c r="U48" s="53">
        <v>444226</v>
      </c>
      <c r="V48" s="53">
        <v>3</v>
      </c>
      <c r="W48" s="53">
        <v>268</v>
      </c>
      <c r="X48" s="53">
        <v>1760</v>
      </c>
      <c r="Y48" s="53">
        <v>471099</v>
      </c>
      <c r="Z48" s="53">
        <v>10</v>
      </c>
      <c r="AA48" s="53">
        <v>292</v>
      </c>
      <c r="AB48" s="53">
        <v>1770</v>
      </c>
      <c r="AC48" s="53">
        <v>536660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</row>
    <row r="49" spans="1:41" x14ac:dyDescent="0.2">
      <c r="A49" s="52">
        <v>46631</v>
      </c>
      <c r="B49" s="53">
        <v>2</v>
      </c>
      <c r="C49" s="53">
        <v>125</v>
      </c>
      <c r="D49" s="53">
        <v>3000</v>
      </c>
      <c r="E49" s="53">
        <v>375000</v>
      </c>
      <c r="F49" s="53">
        <v>30</v>
      </c>
      <c r="G49" s="53">
        <v>143</v>
      </c>
      <c r="H49" s="53">
        <v>2117</v>
      </c>
      <c r="I49" s="53">
        <v>312887</v>
      </c>
      <c r="J49" s="53">
        <v>10</v>
      </c>
      <c r="K49" s="53">
        <v>167</v>
      </c>
      <c r="L49" s="53">
        <v>1988</v>
      </c>
      <c r="M49" s="53">
        <v>332120</v>
      </c>
      <c r="N49" s="53">
        <v>15</v>
      </c>
      <c r="O49" s="53">
        <v>192</v>
      </c>
      <c r="P49" s="53">
        <v>1930</v>
      </c>
      <c r="Q49" s="53">
        <v>370763</v>
      </c>
      <c r="R49" s="53">
        <v>18</v>
      </c>
      <c r="S49" s="53">
        <v>237</v>
      </c>
      <c r="T49" s="53">
        <v>1823</v>
      </c>
      <c r="U49" s="53">
        <v>439446</v>
      </c>
      <c r="V49" s="53">
        <v>6</v>
      </c>
      <c r="W49" s="53">
        <v>259</v>
      </c>
      <c r="X49" s="53">
        <v>1817</v>
      </c>
      <c r="Y49" s="53">
        <v>469175</v>
      </c>
      <c r="Z49" s="53">
        <v>287</v>
      </c>
      <c r="AA49" s="53">
        <v>2910</v>
      </c>
      <c r="AB49" s="53">
        <v>2050</v>
      </c>
      <c r="AC49" s="53">
        <v>596550</v>
      </c>
      <c r="AD49" s="1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</row>
    <row r="50" spans="1:41" x14ac:dyDescent="0.2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1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</row>
    <row r="51" spans="1:41" x14ac:dyDescent="0.2">
      <c r="A51" s="52">
        <v>38261</v>
      </c>
      <c r="B51" s="53">
        <v>21</v>
      </c>
      <c r="C51" s="53">
        <v>120</v>
      </c>
      <c r="D51" s="53">
        <v>2160</v>
      </c>
      <c r="E51" s="53">
        <v>256467</v>
      </c>
      <c r="F51" s="53">
        <v>5</v>
      </c>
      <c r="G51" s="53">
        <v>136</v>
      </c>
      <c r="H51" s="53">
        <v>2100</v>
      </c>
      <c r="I51" s="53">
        <v>185180</v>
      </c>
      <c r="J51" s="53">
        <v>21</v>
      </c>
      <c r="K51" s="53">
        <v>170</v>
      </c>
      <c r="L51" s="53">
        <v>2008</v>
      </c>
      <c r="M51" s="53">
        <v>336626</v>
      </c>
      <c r="N51" s="53">
        <v>4</v>
      </c>
      <c r="O51" s="53">
        <v>185</v>
      </c>
      <c r="P51" s="53">
        <v>2400</v>
      </c>
      <c r="Q51" s="53">
        <v>444000</v>
      </c>
      <c r="R51" s="53">
        <v>10</v>
      </c>
      <c r="S51" s="53">
        <v>233</v>
      </c>
      <c r="T51" s="53">
        <v>1960</v>
      </c>
      <c r="U51" s="53">
        <v>459102</v>
      </c>
      <c r="V51" s="53">
        <v>7</v>
      </c>
      <c r="W51" s="53">
        <v>268</v>
      </c>
      <c r="X51" s="53">
        <v>1940</v>
      </c>
      <c r="Y51" s="53">
        <v>520197</v>
      </c>
      <c r="Z51" s="53">
        <v>15</v>
      </c>
      <c r="AA51" s="53">
        <v>291</v>
      </c>
      <c r="AB51" s="53">
        <v>1937</v>
      </c>
      <c r="AC51" s="53">
        <v>562685</v>
      </c>
      <c r="AD51" s="53">
        <v>18</v>
      </c>
      <c r="AE51" s="53">
        <v>344</v>
      </c>
      <c r="AF51" s="53">
        <v>1920</v>
      </c>
      <c r="AG51" s="53">
        <v>660519</v>
      </c>
      <c r="AH51" s="53"/>
      <c r="AI51" s="53"/>
      <c r="AJ51" s="53"/>
      <c r="AK51" s="53"/>
      <c r="AL51" s="53"/>
      <c r="AM51" s="53"/>
      <c r="AN51" s="53"/>
      <c r="AO51" s="53"/>
    </row>
    <row r="52" spans="1:41" x14ac:dyDescent="0.2">
      <c r="A52" s="52">
        <v>40817</v>
      </c>
      <c r="B52" s="53">
        <v>31</v>
      </c>
      <c r="C52" s="53">
        <v>113</v>
      </c>
      <c r="D52" s="53">
        <v>2160</v>
      </c>
      <c r="E52" s="53">
        <v>244256</v>
      </c>
      <c r="F52" s="53">
        <v>23</v>
      </c>
      <c r="G52" s="53">
        <v>137</v>
      </c>
      <c r="H52" s="53">
        <v>2188</v>
      </c>
      <c r="I52" s="53">
        <v>303143</v>
      </c>
      <c r="J52" s="53">
        <v>19</v>
      </c>
      <c r="K52" s="53">
        <v>164</v>
      </c>
      <c r="L52" s="53">
        <v>2150</v>
      </c>
      <c r="M52" s="53">
        <v>362755</v>
      </c>
      <c r="N52" s="53">
        <v>8</v>
      </c>
      <c r="O52" s="53">
        <v>204</v>
      </c>
      <c r="P52" s="53">
        <v>2012</v>
      </c>
      <c r="Q52" s="53">
        <v>400981</v>
      </c>
      <c r="R52" s="53">
        <v>4</v>
      </c>
      <c r="S52" s="53">
        <v>227</v>
      </c>
      <c r="T52" s="53">
        <v>1867</v>
      </c>
      <c r="U52" s="53">
        <v>422238</v>
      </c>
      <c r="V52" s="53">
        <v>13</v>
      </c>
      <c r="W52" s="53">
        <v>268</v>
      </c>
      <c r="X52" s="53">
        <v>1860</v>
      </c>
      <c r="Y52" s="53">
        <v>506752</v>
      </c>
      <c r="Z52" s="53">
        <v>2</v>
      </c>
      <c r="AA52" s="53">
        <v>293</v>
      </c>
      <c r="AB52" s="53">
        <v>1880</v>
      </c>
      <c r="AC52" s="53">
        <v>550840</v>
      </c>
      <c r="AD52" s="53">
        <v>3</v>
      </c>
      <c r="AE52" s="53">
        <v>341</v>
      </c>
      <c r="AF52" s="53">
        <v>1820</v>
      </c>
      <c r="AG52" s="53">
        <v>661640</v>
      </c>
      <c r="AH52" s="53"/>
      <c r="AI52" s="53"/>
      <c r="AJ52" s="53"/>
      <c r="AK52" s="53"/>
      <c r="AL52" s="53"/>
      <c r="AM52" s="53"/>
      <c r="AN52" s="53"/>
      <c r="AO52" s="53"/>
    </row>
    <row r="53" spans="1:41" x14ac:dyDescent="0.2">
      <c r="A53" s="52">
        <v>43374</v>
      </c>
      <c r="B53" s="53">
        <v>5</v>
      </c>
      <c r="C53" s="53">
        <v>125</v>
      </c>
      <c r="D53" s="53">
        <v>2050</v>
      </c>
      <c r="E53" s="53">
        <v>257070</v>
      </c>
      <c r="F53" s="53"/>
      <c r="G53" s="53"/>
      <c r="H53" s="53"/>
      <c r="I53" s="53"/>
      <c r="J53" s="53">
        <v>83</v>
      </c>
      <c r="K53" s="53">
        <v>174</v>
      </c>
      <c r="L53" s="53">
        <v>2044</v>
      </c>
      <c r="M53" s="53">
        <v>353510</v>
      </c>
      <c r="N53" s="53">
        <v>41</v>
      </c>
      <c r="O53" s="53">
        <v>210</v>
      </c>
      <c r="P53" s="53">
        <v>1938</v>
      </c>
      <c r="Q53" s="53">
        <v>511994</v>
      </c>
      <c r="R53" s="53">
        <v>29</v>
      </c>
      <c r="S53" s="53">
        <v>237</v>
      </c>
      <c r="T53" s="53">
        <v>1932</v>
      </c>
      <c r="U53" s="53">
        <v>466183</v>
      </c>
      <c r="V53" s="53">
        <v>3</v>
      </c>
      <c r="W53" s="53">
        <v>290</v>
      </c>
      <c r="X53" s="53">
        <v>1840</v>
      </c>
      <c r="Y53" s="53">
        <v>534213</v>
      </c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</row>
    <row r="54" spans="1:41" x14ac:dyDescent="0.2">
      <c r="A54" s="52">
        <v>45931</v>
      </c>
      <c r="B54" s="53">
        <v>17</v>
      </c>
      <c r="C54" s="53">
        <v>117</v>
      </c>
      <c r="D54" s="53">
        <v>2267</v>
      </c>
      <c r="E54" s="53">
        <v>262521</v>
      </c>
      <c r="F54" s="53">
        <v>36</v>
      </c>
      <c r="G54" s="53">
        <v>145</v>
      </c>
      <c r="H54" s="53">
        <v>2140</v>
      </c>
      <c r="I54" s="53">
        <v>314954</v>
      </c>
      <c r="J54" s="53">
        <v>71</v>
      </c>
      <c r="K54" s="53">
        <v>170</v>
      </c>
      <c r="L54" s="53">
        <v>2078</v>
      </c>
      <c r="M54" s="53">
        <v>352754</v>
      </c>
      <c r="N54" s="53">
        <v>47</v>
      </c>
      <c r="O54" s="53">
        <v>201</v>
      </c>
      <c r="P54" s="53">
        <v>2017</v>
      </c>
      <c r="Q54" s="53">
        <f>P54*O54</f>
        <v>405417</v>
      </c>
      <c r="R54" s="53">
        <v>12</v>
      </c>
      <c r="S54" s="53">
        <v>233</v>
      </c>
      <c r="T54" s="53">
        <v>1933</v>
      </c>
      <c r="U54" s="53">
        <v>467721</v>
      </c>
      <c r="V54" s="53">
        <v>10</v>
      </c>
      <c r="W54" s="53">
        <v>267</v>
      </c>
      <c r="X54" s="53">
        <v>2050</v>
      </c>
      <c r="Y54" s="53">
        <v>558360</v>
      </c>
      <c r="Z54" s="53">
        <v>25</v>
      </c>
      <c r="AA54" s="53">
        <v>289</v>
      </c>
      <c r="AB54" s="53">
        <v>2020</v>
      </c>
      <c r="AC54" s="53">
        <v>599029</v>
      </c>
      <c r="AD54" s="53">
        <v>5</v>
      </c>
      <c r="AE54" s="53">
        <v>330</v>
      </c>
      <c r="AF54" s="53">
        <v>2000</v>
      </c>
      <c r="AG54" s="53">
        <v>665500</v>
      </c>
      <c r="AH54" s="53"/>
      <c r="AI54" s="53"/>
      <c r="AJ54" s="53"/>
      <c r="AK54" s="53"/>
      <c r="AL54" s="53">
        <v>3</v>
      </c>
      <c r="AM54" s="53">
        <v>403</v>
      </c>
      <c r="AN54" s="53">
        <v>1860</v>
      </c>
      <c r="AO54" s="53">
        <v>748960</v>
      </c>
    </row>
    <row r="55" spans="1:41" x14ac:dyDescent="0.2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</row>
    <row r="56" spans="1:41" x14ac:dyDescent="0.2">
      <c r="A56" s="52">
        <v>37196</v>
      </c>
      <c r="B56" s="53">
        <v>2</v>
      </c>
      <c r="C56" s="53">
        <v>128</v>
      </c>
      <c r="D56" s="53">
        <v>2125</v>
      </c>
      <c r="E56" s="53">
        <v>272000</v>
      </c>
      <c r="F56" s="53">
        <v>14</v>
      </c>
      <c r="G56" s="53">
        <v>136</v>
      </c>
      <c r="H56" s="53">
        <v>2000</v>
      </c>
      <c r="I56" s="53">
        <v>271143</v>
      </c>
      <c r="J56" s="53">
        <v>33</v>
      </c>
      <c r="K56" s="53">
        <v>163</v>
      </c>
      <c r="L56" s="53">
        <v>2043</v>
      </c>
      <c r="M56" s="53">
        <v>331668</v>
      </c>
      <c r="N56" s="53">
        <v>36</v>
      </c>
      <c r="O56" s="53">
        <v>193</v>
      </c>
      <c r="P56" s="53">
        <v>2078</v>
      </c>
      <c r="Q56" s="53">
        <v>411744</v>
      </c>
      <c r="R56" s="53">
        <v>16</v>
      </c>
      <c r="S56" s="53">
        <v>240</v>
      </c>
      <c r="T56" s="53">
        <v>2000</v>
      </c>
      <c r="U56" s="53">
        <v>494038</v>
      </c>
      <c r="V56" s="53">
        <v>12</v>
      </c>
      <c r="W56" s="53">
        <v>265</v>
      </c>
      <c r="X56" s="53">
        <v>1973</v>
      </c>
      <c r="Y56" s="53">
        <v>513656</v>
      </c>
      <c r="Z56" s="53">
        <v>2</v>
      </c>
      <c r="AA56" s="53">
        <v>281</v>
      </c>
      <c r="AB56" s="53">
        <v>1900</v>
      </c>
      <c r="AC56" s="53">
        <v>533900</v>
      </c>
      <c r="AD56" s="53">
        <v>5</v>
      </c>
      <c r="AE56" s="53">
        <v>344</v>
      </c>
      <c r="AF56" s="53">
        <v>1900</v>
      </c>
      <c r="AG56" s="53">
        <v>653980</v>
      </c>
      <c r="AH56" s="53"/>
      <c r="AI56" s="53"/>
      <c r="AJ56" s="53"/>
      <c r="AK56" s="53"/>
      <c r="AL56" s="53"/>
      <c r="AM56" s="53"/>
      <c r="AN56" s="53"/>
      <c r="AO56" s="53"/>
    </row>
    <row r="57" spans="1:41" x14ac:dyDescent="0.2">
      <c r="A57" s="52">
        <v>39753</v>
      </c>
      <c r="B57" s="53">
        <v>13</v>
      </c>
      <c r="C57" s="53">
        <v>108</v>
      </c>
      <c r="D57" s="53">
        <v>1900</v>
      </c>
      <c r="E57" s="53">
        <v>207685</v>
      </c>
      <c r="F57" s="53"/>
      <c r="G57" s="53"/>
      <c r="H57" s="53"/>
      <c r="I57" s="53"/>
      <c r="J57" s="53">
        <v>3</v>
      </c>
      <c r="K57" s="53">
        <v>178</v>
      </c>
      <c r="L57" s="53">
        <v>200</v>
      </c>
      <c r="M57" s="53">
        <v>356667</v>
      </c>
      <c r="N57" s="53">
        <v>23</v>
      </c>
      <c r="O57" s="53">
        <v>197</v>
      </c>
      <c r="P57" s="53">
        <v>1910</v>
      </c>
      <c r="Q57" s="53">
        <v>378738</v>
      </c>
      <c r="R57" s="53">
        <v>19</v>
      </c>
      <c r="S57" s="53">
        <v>227</v>
      </c>
      <c r="T57" s="53">
        <v>1900</v>
      </c>
      <c r="U57" s="53">
        <v>431200</v>
      </c>
      <c r="V57" s="53">
        <v>4</v>
      </c>
      <c r="W57" s="53">
        <v>257</v>
      </c>
      <c r="X57" s="53">
        <v>1900</v>
      </c>
      <c r="Y57" s="53">
        <v>488175</v>
      </c>
      <c r="Z57" s="53">
        <v>18</v>
      </c>
      <c r="AA57" s="53">
        <v>303</v>
      </c>
      <c r="AB57" s="53">
        <v>1885</v>
      </c>
      <c r="AC57" s="53">
        <v>562022</v>
      </c>
      <c r="AD57" s="53">
        <v>4</v>
      </c>
      <c r="AE57" s="53">
        <v>346</v>
      </c>
      <c r="AF57" s="53">
        <v>1900</v>
      </c>
      <c r="AG57" s="53">
        <v>533900</v>
      </c>
      <c r="AH57" s="53"/>
      <c r="AI57" s="53"/>
      <c r="AJ57" s="53"/>
      <c r="AK57" s="53"/>
      <c r="AL57" s="53"/>
      <c r="AM57" s="53"/>
      <c r="AN57" s="53"/>
      <c r="AO57" s="53"/>
    </row>
    <row r="58" spans="1:41" x14ac:dyDescent="0.2">
      <c r="A58" s="52">
        <v>42309</v>
      </c>
      <c r="B58" s="55">
        <v>90</v>
      </c>
      <c r="C58" s="55">
        <v>114</v>
      </c>
      <c r="D58" s="55">
        <v>2814</v>
      </c>
      <c r="E58" s="55">
        <v>327246</v>
      </c>
      <c r="F58" s="55">
        <v>108</v>
      </c>
      <c r="G58" s="55">
        <v>140</v>
      </c>
      <c r="H58" s="55">
        <v>2846</v>
      </c>
      <c r="I58" s="55">
        <v>407821</v>
      </c>
      <c r="J58" s="55">
        <v>184</v>
      </c>
      <c r="K58" s="55">
        <v>169</v>
      </c>
      <c r="L58" s="55">
        <v>2721</v>
      </c>
      <c r="M58" s="55">
        <v>476422</v>
      </c>
      <c r="N58" s="55">
        <v>98</v>
      </c>
      <c r="O58" s="55">
        <v>196</v>
      </c>
      <c r="P58" s="55">
        <v>2636</v>
      </c>
      <c r="Q58" s="55">
        <v>535429</v>
      </c>
      <c r="R58" s="55">
        <v>54</v>
      </c>
      <c r="S58" s="55">
        <v>244</v>
      </c>
      <c r="T58" s="55">
        <v>2458</v>
      </c>
      <c r="U58" s="55">
        <v>618733</v>
      </c>
      <c r="V58" s="55">
        <v>9</v>
      </c>
      <c r="W58" s="55">
        <v>257</v>
      </c>
      <c r="X58" s="3">
        <f>Y58/W58</f>
        <v>2488.6459143968873</v>
      </c>
      <c r="Y58" s="55">
        <v>639582</v>
      </c>
      <c r="Z58" s="53">
        <v>12</v>
      </c>
      <c r="AA58" s="53">
        <v>299</v>
      </c>
      <c r="AB58" s="53">
        <v>2000</v>
      </c>
      <c r="AC58" s="53">
        <v>598833</v>
      </c>
      <c r="AD58" s="53">
        <v>12</v>
      </c>
      <c r="AE58" s="53">
        <v>326</v>
      </c>
      <c r="AF58" s="53">
        <v>2025</v>
      </c>
      <c r="AG58" s="53">
        <v>694646</v>
      </c>
      <c r="AH58" s="53"/>
      <c r="AI58" s="53"/>
      <c r="AJ58" s="53"/>
      <c r="AK58" s="53"/>
      <c r="AL58" s="53"/>
      <c r="AM58" s="53"/>
      <c r="AN58" s="53"/>
      <c r="AO58" s="53"/>
    </row>
    <row r="59" spans="1:41" x14ac:dyDescent="0.2">
      <c r="A59" s="52">
        <v>44866</v>
      </c>
      <c r="B59" s="53">
        <v>3</v>
      </c>
      <c r="C59" s="53">
        <v>122</v>
      </c>
      <c r="D59" s="53">
        <v>2600</v>
      </c>
      <c r="E59" s="53">
        <v>316333</v>
      </c>
      <c r="F59" s="53"/>
      <c r="G59" s="53"/>
      <c r="H59" s="53"/>
      <c r="I59" s="53"/>
      <c r="J59" s="53">
        <v>49</v>
      </c>
      <c r="K59" s="53">
        <v>163</v>
      </c>
      <c r="L59" s="53">
        <v>1958</v>
      </c>
      <c r="M59" s="53">
        <v>323547</v>
      </c>
      <c r="N59" s="53">
        <v>23</v>
      </c>
      <c r="O59" s="53">
        <v>197</v>
      </c>
      <c r="P59" s="53">
        <v>1920</v>
      </c>
      <c r="Q59" s="53">
        <v>377354</v>
      </c>
      <c r="R59" s="53">
        <v>6</v>
      </c>
      <c r="S59" s="53">
        <v>237</v>
      </c>
      <c r="T59" s="53">
        <v>1920</v>
      </c>
      <c r="U59" s="53">
        <v>455857</v>
      </c>
      <c r="V59" s="53">
        <v>8</v>
      </c>
      <c r="W59" s="53">
        <v>267</v>
      </c>
      <c r="X59" s="53">
        <v>1933</v>
      </c>
      <c r="Y59" s="53">
        <v>515835</v>
      </c>
      <c r="Z59" s="53">
        <v>6</v>
      </c>
      <c r="AA59" s="53">
        <v>300</v>
      </c>
      <c r="AB59" s="53">
        <v>1880</v>
      </c>
      <c r="AC59" s="53">
        <v>563080</v>
      </c>
      <c r="AD59" s="53">
        <v>7</v>
      </c>
      <c r="AE59" s="53">
        <v>335</v>
      </c>
      <c r="AF59" s="53">
        <v>1940</v>
      </c>
      <c r="AG59" s="53">
        <v>650731</v>
      </c>
      <c r="AH59" s="53">
        <v>6</v>
      </c>
      <c r="AI59" s="53">
        <v>396</v>
      </c>
      <c r="AJ59" s="53">
        <v>1790</v>
      </c>
      <c r="AK59" s="53">
        <v>707947</v>
      </c>
      <c r="AL59" s="53"/>
      <c r="AM59" s="53"/>
      <c r="AN59" s="53"/>
      <c r="AO59" s="53"/>
    </row>
    <row r="60" spans="1:41" x14ac:dyDescent="0.2">
      <c r="A60" s="52">
        <v>47423</v>
      </c>
      <c r="B60" s="53">
        <v>13</v>
      </c>
      <c r="C60" s="53">
        <v>127</v>
      </c>
      <c r="D60" s="53">
        <v>2350</v>
      </c>
      <c r="E60" s="53">
        <v>298469</v>
      </c>
      <c r="F60" s="53"/>
      <c r="G60" s="53"/>
      <c r="H60" s="53"/>
      <c r="I60" s="53"/>
      <c r="J60" s="53">
        <v>13</v>
      </c>
      <c r="K60" s="53">
        <v>158</v>
      </c>
      <c r="L60" s="53">
        <v>2020</v>
      </c>
      <c r="M60" s="53">
        <v>320092</v>
      </c>
      <c r="N60" s="53">
        <v>23</v>
      </c>
      <c r="O60" s="53">
        <v>204</v>
      </c>
      <c r="P60" s="53">
        <v>2035</v>
      </c>
      <c r="Q60" s="53">
        <v>430205</v>
      </c>
      <c r="R60" s="53">
        <v>75</v>
      </c>
      <c r="S60" s="53">
        <v>236</v>
      </c>
      <c r="T60" s="53">
        <v>1990</v>
      </c>
      <c r="U60" s="53">
        <v>470046</v>
      </c>
      <c r="V60" s="53">
        <v>5</v>
      </c>
      <c r="W60" s="53">
        <v>251</v>
      </c>
      <c r="X60" s="53">
        <v>1800</v>
      </c>
      <c r="Y60" s="53">
        <v>452520</v>
      </c>
      <c r="Z60" s="53"/>
      <c r="AA60" s="53"/>
      <c r="AB60" s="53"/>
      <c r="AC60" s="53"/>
      <c r="AD60" s="53">
        <v>8</v>
      </c>
      <c r="AE60" s="53">
        <v>313</v>
      </c>
      <c r="AF60" s="53">
        <v>1860</v>
      </c>
      <c r="AG60" s="53">
        <v>581948</v>
      </c>
      <c r="AH60" s="53"/>
      <c r="AI60" s="53"/>
      <c r="AJ60" s="53"/>
      <c r="AK60" s="53"/>
      <c r="AL60" s="53"/>
      <c r="AM60" s="53"/>
      <c r="AN60" s="53"/>
      <c r="AO60" s="53"/>
    </row>
    <row r="61" spans="1:41" x14ac:dyDescent="0.2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</row>
    <row r="62" spans="1:41" x14ac:dyDescent="0.2">
      <c r="A62" s="52">
        <v>39052</v>
      </c>
      <c r="B62" s="53">
        <v>3</v>
      </c>
      <c r="C62" s="53">
        <v>83</v>
      </c>
      <c r="D62" s="53">
        <v>2050</v>
      </c>
      <c r="E62" s="53">
        <v>170833</v>
      </c>
      <c r="F62" s="53">
        <v>14</v>
      </c>
      <c r="G62" s="53">
        <v>136</v>
      </c>
      <c r="H62" s="53">
        <v>2000</v>
      </c>
      <c r="I62" s="53">
        <v>271143</v>
      </c>
      <c r="J62" s="53">
        <v>36</v>
      </c>
      <c r="K62" s="53">
        <v>193</v>
      </c>
      <c r="L62" s="53">
        <v>2078</v>
      </c>
      <c r="M62" s="53">
        <v>411744</v>
      </c>
      <c r="N62" s="53">
        <v>12</v>
      </c>
      <c r="O62" s="53">
        <v>265</v>
      </c>
      <c r="P62" s="53">
        <v>1977</v>
      </c>
      <c r="Q62" s="53">
        <v>513656</v>
      </c>
      <c r="R62" s="53">
        <v>5</v>
      </c>
      <c r="S62" s="53">
        <v>344</v>
      </c>
      <c r="T62" s="53">
        <v>1900</v>
      </c>
      <c r="U62" s="53">
        <v>653980</v>
      </c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</row>
    <row r="63" spans="1:41" x14ac:dyDescent="0.2">
      <c r="A63" s="52">
        <v>41609</v>
      </c>
      <c r="B63" s="53">
        <v>47</v>
      </c>
      <c r="C63" s="53">
        <v>172</v>
      </c>
      <c r="D63" s="53">
        <v>1978</v>
      </c>
      <c r="E63" s="53">
        <v>332700</v>
      </c>
      <c r="F63" s="53"/>
      <c r="G63" s="53"/>
      <c r="H63" s="53"/>
      <c r="I63" s="53"/>
      <c r="J63" s="53">
        <v>29</v>
      </c>
      <c r="K63" s="53">
        <v>166</v>
      </c>
      <c r="L63" s="53">
        <v>1760</v>
      </c>
      <c r="M63" s="53">
        <v>313872</v>
      </c>
      <c r="N63" s="53">
        <v>36</v>
      </c>
      <c r="O63" s="53">
        <v>198</v>
      </c>
      <c r="P63" s="53">
        <v>1847</v>
      </c>
      <c r="Q63" s="53">
        <v>380708</v>
      </c>
      <c r="R63" s="53">
        <v>51</v>
      </c>
      <c r="S63" s="53">
        <v>227</v>
      </c>
      <c r="T63" s="53">
        <v>1885</v>
      </c>
      <c r="U63" s="53">
        <v>426315</v>
      </c>
      <c r="V63" s="53">
        <v>16</v>
      </c>
      <c r="W63" s="53">
        <v>271</v>
      </c>
      <c r="X63" s="53">
        <v>1901</v>
      </c>
      <c r="Y63" s="53">
        <v>517662</v>
      </c>
      <c r="Z63" s="53">
        <v>9</v>
      </c>
      <c r="AA63" s="53">
        <v>311</v>
      </c>
      <c r="AB63" s="53">
        <v>1875</v>
      </c>
      <c r="AC63" s="53">
        <v>564067</v>
      </c>
      <c r="AD63" s="53">
        <v>6</v>
      </c>
      <c r="AE63" s="53">
        <v>329</v>
      </c>
      <c r="AF63" s="53">
        <v>1810</v>
      </c>
      <c r="AG63" s="53">
        <v>601733</v>
      </c>
      <c r="AH63" s="53">
        <v>23</v>
      </c>
      <c r="AI63" s="53">
        <v>388</v>
      </c>
      <c r="AJ63" s="53">
        <v>1940</v>
      </c>
      <c r="AK63" s="53">
        <v>759384</v>
      </c>
      <c r="AL63" s="53">
        <v>7</v>
      </c>
      <c r="AM63" s="53">
        <v>167</v>
      </c>
      <c r="AN63" s="53">
        <v>2000</v>
      </c>
      <c r="AO63" s="53">
        <v>333429</v>
      </c>
    </row>
    <row r="64" spans="1:41" x14ac:dyDescent="0.2">
      <c r="A64" s="4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">
      <c r="A65" s="60">
        <v>2006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">
      <c r="A66" s="52">
        <v>37622</v>
      </c>
      <c r="B66" s="53">
        <v>18</v>
      </c>
      <c r="C66" s="53">
        <v>107</v>
      </c>
      <c r="D66" s="53">
        <v>2417</v>
      </c>
      <c r="E66" s="53">
        <v>255.02199999999999</v>
      </c>
      <c r="F66" s="53">
        <v>7</v>
      </c>
      <c r="G66" s="53">
        <v>147</v>
      </c>
      <c r="H66" s="56">
        <v>2.15</v>
      </c>
      <c r="I66" s="53">
        <v>315.43599999999998</v>
      </c>
      <c r="J66" s="53">
        <v>54</v>
      </c>
      <c r="K66" s="53">
        <v>160</v>
      </c>
      <c r="L66" s="53">
        <v>2.2210000000000001</v>
      </c>
      <c r="M66" s="53">
        <v>356.43599999999998</v>
      </c>
      <c r="N66" s="53">
        <v>14</v>
      </c>
      <c r="O66" s="53">
        <v>206</v>
      </c>
      <c r="P66" s="53">
        <v>2.0049999999999999</v>
      </c>
      <c r="Q66" s="53">
        <v>417.00400000000002</v>
      </c>
      <c r="R66" s="53">
        <v>17</v>
      </c>
      <c r="S66" s="53">
        <v>233</v>
      </c>
      <c r="T66" s="53">
        <v>2.0819999999999999</v>
      </c>
      <c r="U66" s="53">
        <v>517.53399999999999</v>
      </c>
      <c r="V66" s="53">
        <v>37</v>
      </c>
      <c r="W66" s="53">
        <v>263</v>
      </c>
      <c r="X66" s="53">
        <v>2.0409999999999999</v>
      </c>
      <c r="Y66" s="53">
        <v>543.57899999999995</v>
      </c>
      <c r="Z66" s="53">
        <v>24</v>
      </c>
      <c r="AA66" s="53">
        <v>298</v>
      </c>
      <c r="AB66" s="56">
        <v>2.04</v>
      </c>
      <c r="AC66" s="53">
        <v>610.51599999999996</v>
      </c>
      <c r="AD66" s="53"/>
      <c r="AE66" s="53"/>
      <c r="AF66" s="53"/>
      <c r="AG66" s="53"/>
      <c r="AH66" s="53">
        <v>8</v>
      </c>
      <c r="AI66" s="53">
        <v>376</v>
      </c>
      <c r="AJ66" s="53">
        <v>1.913</v>
      </c>
      <c r="AK66" s="53">
        <v>722.59500000000003</v>
      </c>
      <c r="AL66" s="53"/>
      <c r="AM66" s="53"/>
      <c r="AN66" s="53"/>
      <c r="AO66" s="53"/>
    </row>
    <row r="67" spans="1:41" x14ac:dyDescent="0.2">
      <c r="A67" s="52">
        <v>40179</v>
      </c>
      <c r="B67" s="53">
        <v>18</v>
      </c>
      <c r="C67" s="53">
        <v>124</v>
      </c>
      <c r="D67" s="53">
        <v>2367</v>
      </c>
      <c r="E67" s="53">
        <v>285.32799999999997</v>
      </c>
      <c r="F67" s="53">
        <v>8</v>
      </c>
      <c r="G67" s="53">
        <v>138</v>
      </c>
      <c r="H67" s="53">
        <v>2.2250000000000001</v>
      </c>
      <c r="I67" s="53">
        <v>305.91199999999998</v>
      </c>
      <c r="J67" s="53">
        <v>22</v>
      </c>
      <c r="K67" s="53">
        <v>169</v>
      </c>
      <c r="L67" s="53">
        <v>2.133</v>
      </c>
      <c r="M67" s="53">
        <v>356.80500000000001</v>
      </c>
      <c r="N67" s="53">
        <v>36</v>
      </c>
      <c r="O67" s="53">
        <v>198</v>
      </c>
      <c r="P67" s="56">
        <v>2.09</v>
      </c>
      <c r="Q67" s="53">
        <v>427.81799999999998</v>
      </c>
      <c r="R67" s="53">
        <v>9</v>
      </c>
      <c r="S67" s="53">
        <v>236</v>
      </c>
      <c r="T67" s="53">
        <v>2.0070000000000001</v>
      </c>
      <c r="U67" s="53">
        <v>481.536</v>
      </c>
      <c r="V67" s="53">
        <v>10</v>
      </c>
      <c r="W67" s="53">
        <v>266</v>
      </c>
      <c r="X67" s="53">
        <v>2.0529999999999999</v>
      </c>
      <c r="Y67" s="53">
        <v>542.60799999999995</v>
      </c>
      <c r="Z67" s="53">
        <v>2</v>
      </c>
      <c r="AA67" s="53">
        <v>288</v>
      </c>
      <c r="AB67" s="56">
        <v>2.16</v>
      </c>
      <c r="AC67" s="56">
        <v>622.08000000000004</v>
      </c>
      <c r="AD67" s="53">
        <v>2</v>
      </c>
      <c r="AE67" s="53">
        <v>348</v>
      </c>
      <c r="AF67" s="56">
        <v>1.96</v>
      </c>
      <c r="AG67" s="56">
        <v>683.06</v>
      </c>
      <c r="AH67" s="53">
        <v>2</v>
      </c>
      <c r="AI67" s="53">
        <v>390</v>
      </c>
      <c r="AJ67" s="53">
        <v>1.9750000000000001</v>
      </c>
      <c r="AK67" s="56">
        <v>769.75</v>
      </c>
      <c r="AL67" s="53"/>
      <c r="AM67" s="53"/>
      <c r="AN67" s="53"/>
      <c r="AO67" s="53"/>
    </row>
    <row r="68" spans="1:41" x14ac:dyDescent="0.2">
      <c r="A68" s="52">
        <v>42736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">
      <c r="A69" s="52">
        <v>45292</v>
      </c>
      <c r="B69" s="53">
        <v>36</v>
      </c>
      <c r="C69" s="53">
        <v>112</v>
      </c>
      <c r="D69" s="6">
        <v>2220</v>
      </c>
      <c r="E69" s="53">
        <v>253.08099999999999</v>
      </c>
      <c r="F69" s="53">
        <v>9</v>
      </c>
      <c r="G69" s="53">
        <v>137</v>
      </c>
      <c r="H69" s="56">
        <v>2.1</v>
      </c>
      <c r="I69" s="53">
        <v>288.16699999999997</v>
      </c>
      <c r="J69" s="53">
        <v>7</v>
      </c>
      <c r="K69" s="53">
        <v>155</v>
      </c>
      <c r="L69" s="56">
        <v>2.1850000000000001</v>
      </c>
      <c r="M69" s="56">
        <v>342.55</v>
      </c>
      <c r="N69" s="53">
        <v>14</v>
      </c>
      <c r="O69" s="53">
        <v>203</v>
      </c>
      <c r="P69" s="53">
        <v>2.105</v>
      </c>
      <c r="Q69" s="53">
        <v>427.495</v>
      </c>
      <c r="R69" s="53"/>
      <c r="S69" s="53"/>
      <c r="T69" s="53"/>
      <c r="U69" s="53"/>
      <c r="V69" s="53">
        <v>8</v>
      </c>
      <c r="W69" s="53">
        <v>263</v>
      </c>
      <c r="X69" s="56">
        <v>2.14</v>
      </c>
      <c r="Y69" s="56">
        <v>563.45000000000005</v>
      </c>
      <c r="Z69" s="53">
        <v>9</v>
      </c>
      <c r="AA69" s="53">
        <v>295</v>
      </c>
      <c r="AB69" s="56">
        <v>2.1800000000000002</v>
      </c>
      <c r="AC69" s="56">
        <v>642.55999999999995</v>
      </c>
      <c r="AD69" s="53">
        <v>12</v>
      </c>
      <c r="AE69" s="53">
        <v>332</v>
      </c>
      <c r="AF69" s="56">
        <v>2.19</v>
      </c>
      <c r="AG69" s="53">
        <v>721.005</v>
      </c>
      <c r="AH69" s="53"/>
      <c r="AI69" s="53"/>
      <c r="AJ69" s="56"/>
      <c r="AK69" s="56"/>
      <c r="AL69" s="53"/>
      <c r="AM69" s="53"/>
      <c r="AN69" s="53"/>
      <c r="AO69" s="53"/>
    </row>
    <row r="70" spans="1:41" x14ac:dyDescent="0.2">
      <c r="A70" s="52">
        <v>11324</v>
      </c>
      <c r="B70" s="53">
        <v>32</v>
      </c>
      <c r="C70" s="53">
        <v>96</v>
      </c>
      <c r="D70" s="53">
        <v>2594</v>
      </c>
      <c r="E70" s="56">
        <v>247.12</v>
      </c>
      <c r="F70" s="53">
        <v>7</v>
      </c>
      <c r="G70" s="53">
        <v>142</v>
      </c>
      <c r="H70" s="53">
        <v>2.2250000000000001</v>
      </c>
      <c r="I70" s="53">
        <v>318.11399999999998</v>
      </c>
      <c r="J70" s="53">
        <v>13</v>
      </c>
      <c r="K70" s="53">
        <v>160</v>
      </c>
      <c r="L70" s="53">
        <v>2.0579999999999998</v>
      </c>
      <c r="M70" s="56">
        <v>334.68</v>
      </c>
      <c r="N70" s="53">
        <v>13</v>
      </c>
      <c r="O70" s="53">
        <v>192</v>
      </c>
      <c r="P70" s="53">
        <v>2.012</v>
      </c>
      <c r="Q70" s="53">
        <v>382.91199999999998</v>
      </c>
      <c r="R70" s="53">
        <v>12</v>
      </c>
      <c r="S70" s="53">
        <v>220</v>
      </c>
      <c r="T70" s="56">
        <v>2.1</v>
      </c>
      <c r="U70" s="53">
        <v>461.47500000000002</v>
      </c>
      <c r="V70" s="53">
        <v>23</v>
      </c>
      <c r="W70" s="53">
        <v>206</v>
      </c>
      <c r="X70" s="53">
        <v>2.0070000000000001</v>
      </c>
      <c r="Y70" s="53">
        <v>514.97299999999996</v>
      </c>
      <c r="Z70" s="53">
        <v>11</v>
      </c>
      <c r="AA70" s="53">
        <v>310</v>
      </c>
      <c r="AB70" s="53">
        <v>1.978</v>
      </c>
      <c r="AC70" s="53">
        <v>608.71600000000001</v>
      </c>
      <c r="AD70" s="53">
        <v>5</v>
      </c>
      <c r="AE70" s="53">
        <v>359</v>
      </c>
      <c r="AF70" s="56">
        <v>2.06</v>
      </c>
      <c r="AG70" s="53">
        <v>738.71600000000001</v>
      </c>
      <c r="AH70" s="53"/>
      <c r="AI70" s="53"/>
      <c r="AJ70" s="53"/>
      <c r="AK70" s="53"/>
      <c r="AL70" s="53"/>
      <c r="AM70" s="53"/>
      <c r="AN70" s="53"/>
      <c r="AO70" s="53"/>
    </row>
    <row r="71" spans="1:41" x14ac:dyDescent="0.2">
      <c r="A71" s="52"/>
      <c r="B71" s="53"/>
      <c r="C71" s="53"/>
      <c r="D71" s="53"/>
      <c r="E71" s="56"/>
      <c r="F71" s="53"/>
      <c r="G71" s="53"/>
      <c r="H71" s="53"/>
      <c r="I71" s="53"/>
      <c r="J71" s="53"/>
      <c r="K71" s="53"/>
      <c r="L71" s="53"/>
      <c r="M71" s="56"/>
      <c r="N71" s="53"/>
      <c r="O71" s="53"/>
      <c r="P71" s="53"/>
      <c r="Q71" s="53"/>
      <c r="R71" s="53"/>
      <c r="S71" s="53"/>
      <c r="T71" s="56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6"/>
      <c r="AG71" s="53"/>
      <c r="AH71" s="53"/>
      <c r="AI71" s="53"/>
      <c r="AJ71" s="53"/>
      <c r="AK71" s="53"/>
      <c r="AL71" s="53"/>
      <c r="AM71" s="53"/>
      <c r="AN71" s="53"/>
      <c r="AO71" s="53"/>
    </row>
    <row r="72" spans="1:41" x14ac:dyDescent="0.2">
      <c r="A72" s="52">
        <v>39114</v>
      </c>
      <c r="B72" s="53">
        <v>19</v>
      </c>
      <c r="C72" s="53">
        <v>93</v>
      </c>
      <c r="D72" s="53">
        <v>2.194</v>
      </c>
      <c r="E72" s="53">
        <v>215.06299999999999</v>
      </c>
      <c r="F72" s="53">
        <v>14</v>
      </c>
      <c r="G72" s="53">
        <v>142</v>
      </c>
      <c r="H72" s="56">
        <v>2.14</v>
      </c>
      <c r="I72" s="53">
        <v>305.47899999999998</v>
      </c>
      <c r="J72" s="53">
        <v>47</v>
      </c>
      <c r="K72" s="53">
        <v>168</v>
      </c>
      <c r="L72" s="53">
        <v>2.157</v>
      </c>
      <c r="M72" s="53">
        <v>363.67599999999999</v>
      </c>
      <c r="N72" s="53">
        <v>15</v>
      </c>
      <c r="O72" s="53">
        <v>202</v>
      </c>
      <c r="P72" s="56">
        <v>2.0099999999999998</v>
      </c>
      <c r="Q72" s="53">
        <v>411.22300000000001</v>
      </c>
      <c r="R72" s="53">
        <v>11</v>
      </c>
      <c r="S72" s="53">
        <v>241</v>
      </c>
      <c r="T72" s="56">
        <v>2.09</v>
      </c>
      <c r="U72" s="53">
        <v>509.35300000000001</v>
      </c>
      <c r="V72" s="53">
        <v>9</v>
      </c>
      <c r="W72" s="53">
        <v>270</v>
      </c>
      <c r="X72" s="56">
        <v>2.16</v>
      </c>
      <c r="Y72" s="56">
        <v>582.24</v>
      </c>
      <c r="Z72" s="53">
        <v>11</v>
      </c>
      <c r="AA72" s="53">
        <v>315</v>
      </c>
      <c r="AB72" s="53">
        <v>2010</v>
      </c>
      <c r="AC72" s="53">
        <v>661.91300000000001</v>
      </c>
      <c r="AD72" s="53">
        <v>2</v>
      </c>
      <c r="AE72" s="53">
        <v>320</v>
      </c>
      <c r="AF72" s="56">
        <v>2.2400000000000002</v>
      </c>
      <c r="AG72" s="56">
        <v>715.68</v>
      </c>
      <c r="AH72" s="53"/>
      <c r="AI72" s="53"/>
      <c r="AJ72" s="53"/>
      <c r="AK72" s="53"/>
      <c r="AL72" s="53"/>
      <c r="AM72" s="53"/>
      <c r="AN72" s="53"/>
      <c r="AO72" s="53"/>
    </row>
    <row r="73" spans="1:41" x14ac:dyDescent="0.2">
      <c r="A73" s="52">
        <v>41671</v>
      </c>
      <c r="B73" s="53">
        <v>18</v>
      </c>
      <c r="C73" s="53">
        <v>107</v>
      </c>
      <c r="D73" s="53">
        <v>2.133</v>
      </c>
      <c r="E73" s="53">
        <v>237.422</v>
      </c>
      <c r="F73" s="53">
        <v>20</v>
      </c>
      <c r="G73" s="53">
        <v>139</v>
      </c>
      <c r="H73" s="56">
        <v>2.23</v>
      </c>
      <c r="I73" s="56">
        <v>310.39</v>
      </c>
      <c r="J73" s="53">
        <v>23</v>
      </c>
      <c r="K73" s="53">
        <v>157</v>
      </c>
      <c r="L73" s="53">
        <v>2.3130000000000002</v>
      </c>
      <c r="M73" s="53">
        <v>380.69499999999999</v>
      </c>
      <c r="N73" s="53">
        <v>17</v>
      </c>
      <c r="O73" s="53">
        <v>194</v>
      </c>
      <c r="P73" s="56">
        <v>2.2999999999999998</v>
      </c>
      <c r="Q73" s="53">
        <v>426.98500000000001</v>
      </c>
      <c r="R73" s="53">
        <v>7</v>
      </c>
      <c r="S73" s="53">
        <v>232</v>
      </c>
      <c r="T73" s="53">
        <v>2.145</v>
      </c>
      <c r="U73" s="53">
        <v>497.75299999999999</v>
      </c>
      <c r="V73" s="53">
        <v>25</v>
      </c>
      <c r="W73" s="53">
        <v>262</v>
      </c>
      <c r="X73" s="53">
        <v>2.1040000000000001</v>
      </c>
      <c r="Y73" s="56">
        <v>551.16999999999996</v>
      </c>
      <c r="Z73" s="53">
        <v>37</v>
      </c>
      <c r="AA73" s="53">
        <v>308</v>
      </c>
      <c r="AB73" s="53">
        <v>2.238</v>
      </c>
      <c r="AC73" s="53">
        <v>688.36099999999999</v>
      </c>
      <c r="AD73" s="53">
        <v>3</v>
      </c>
      <c r="AE73" s="53">
        <v>320</v>
      </c>
      <c r="AF73" s="56">
        <v>2.4</v>
      </c>
      <c r="AG73" s="56">
        <v>768.8</v>
      </c>
      <c r="AH73" s="53">
        <v>14</v>
      </c>
      <c r="AI73" s="53">
        <v>366</v>
      </c>
      <c r="AJ73" s="56">
        <v>2.1800000000000002</v>
      </c>
      <c r="AK73" s="53">
        <v>797.101</v>
      </c>
      <c r="AL73" s="53"/>
      <c r="AM73" s="53"/>
      <c r="AN73" s="53"/>
      <c r="AO73" s="53"/>
    </row>
    <row r="74" spans="1:41" x14ac:dyDescent="0.2">
      <c r="A74" s="52">
        <v>44228</v>
      </c>
      <c r="B74" s="53">
        <v>27</v>
      </c>
      <c r="C74" s="53">
        <v>100</v>
      </c>
      <c r="D74" s="53">
        <v>2.2589999999999999</v>
      </c>
      <c r="E74" s="53">
        <v>232.78299999999999</v>
      </c>
      <c r="F74" s="53">
        <v>7</v>
      </c>
      <c r="G74" s="53">
        <v>147</v>
      </c>
      <c r="H74" s="56">
        <v>2.25</v>
      </c>
      <c r="I74" s="53">
        <v>330.42899999999997</v>
      </c>
      <c r="J74" s="53">
        <v>34</v>
      </c>
      <c r="K74" s="53">
        <v>161</v>
      </c>
      <c r="L74" s="53">
        <v>2.1219999999999999</v>
      </c>
      <c r="M74" s="53">
        <v>351.75299999999999</v>
      </c>
      <c r="N74" s="53">
        <v>19</v>
      </c>
      <c r="O74" s="53">
        <v>194</v>
      </c>
      <c r="P74" s="53">
        <v>2.157</v>
      </c>
      <c r="Q74" s="53">
        <v>422.32499999999999</v>
      </c>
      <c r="R74" s="53">
        <v>4</v>
      </c>
      <c r="S74" s="53">
        <v>234</v>
      </c>
      <c r="T74" s="56">
        <v>2.2000000000000002</v>
      </c>
      <c r="U74" s="56">
        <v>513.70000000000005</v>
      </c>
      <c r="V74" s="53">
        <v>39</v>
      </c>
      <c r="W74" s="53">
        <v>265</v>
      </c>
      <c r="X74" s="53">
        <v>2.1520000000000001</v>
      </c>
      <c r="Y74" s="53">
        <v>580.07899999999995</v>
      </c>
      <c r="Z74" s="53">
        <v>41</v>
      </c>
      <c r="AA74" s="53">
        <v>293</v>
      </c>
      <c r="AB74" s="53">
        <v>2.1579999999999999</v>
      </c>
      <c r="AC74" s="53">
        <v>635.40200000000004</v>
      </c>
      <c r="AD74" s="53">
        <v>10</v>
      </c>
      <c r="AE74" s="53">
        <v>350</v>
      </c>
      <c r="AF74" s="56">
        <v>2.12</v>
      </c>
      <c r="AG74" s="56">
        <v>749.88</v>
      </c>
      <c r="AH74" s="53">
        <v>3</v>
      </c>
      <c r="AI74" s="53">
        <v>386</v>
      </c>
      <c r="AJ74" s="56">
        <v>2.12</v>
      </c>
      <c r="AK74" s="56">
        <v>818.32</v>
      </c>
      <c r="AL74" s="53"/>
      <c r="AM74" s="53"/>
      <c r="AN74" s="53"/>
      <c r="AO74" s="53"/>
    </row>
    <row r="75" spans="1:41" x14ac:dyDescent="0.2">
      <c r="A75" s="52">
        <v>46784</v>
      </c>
      <c r="B75" s="53">
        <v>17</v>
      </c>
      <c r="C75" s="53">
        <v>86</v>
      </c>
      <c r="D75" s="53">
        <v>1.897</v>
      </c>
      <c r="E75" s="53">
        <v>186.66399999999999</v>
      </c>
      <c r="F75" s="53">
        <v>14</v>
      </c>
      <c r="G75" s="53">
        <v>140</v>
      </c>
      <c r="H75" s="56">
        <v>2.2999999999999998</v>
      </c>
      <c r="I75" s="53">
        <v>322.048</v>
      </c>
      <c r="J75" s="53">
        <v>55</v>
      </c>
      <c r="K75" s="53">
        <v>162</v>
      </c>
      <c r="L75" s="53">
        <v>2.2719999999999998</v>
      </c>
      <c r="M75" s="53">
        <v>368.10500000000002</v>
      </c>
      <c r="N75" s="53">
        <v>23</v>
      </c>
      <c r="O75" s="53">
        <v>191</v>
      </c>
      <c r="P75" s="53">
        <v>2.2730000000000001</v>
      </c>
      <c r="Q75" s="53">
        <v>439.286</v>
      </c>
      <c r="R75" s="53">
        <v>17</v>
      </c>
      <c r="S75" s="53">
        <v>226</v>
      </c>
      <c r="T75" s="53">
        <v>2.1240000000000001</v>
      </c>
      <c r="U75" s="53">
        <v>474.46899999999999</v>
      </c>
      <c r="V75" s="53">
        <v>4</v>
      </c>
      <c r="W75" s="53">
        <v>273</v>
      </c>
      <c r="X75" s="56">
        <v>2.06</v>
      </c>
      <c r="Y75" s="53">
        <v>561.95500000000004</v>
      </c>
      <c r="Z75" s="53">
        <v>12</v>
      </c>
      <c r="AA75" s="53">
        <v>293</v>
      </c>
      <c r="AB75" s="56">
        <v>1.98</v>
      </c>
      <c r="AC75" s="53">
        <v>610.03300000000002</v>
      </c>
      <c r="AD75" s="53">
        <v>8</v>
      </c>
      <c r="AE75" s="53">
        <v>352</v>
      </c>
      <c r="AF75" s="56">
        <v>2.08</v>
      </c>
      <c r="AG75" s="56">
        <v>733.2</v>
      </c>
      <c r="AH75" s="53">
        <v>16</v>
      </c>
      <c r="AI75" s="53">
        <v>391</v>
      </c>
      <c r="AJ75" s="56">
        <v>1.97</v>
      </c>
      <c r="AK75" s="53">
        <v>796.59199999999998</v>
      </c>
      <c r="AL75" s="53"/>
      <c r="AM75" s="53"/>
      <c r="AN75" s="53"/>
      <c r="AO75" s="53"/>
    </row>
    <row r="76" spans="1:41" x14ac:dyDescent="0.2">
      <c r="A76" s="52"/>
      <c r="B76" s="53"/>
      <c r="C76" s="53"/>
      <c r="D76" s="53"/>
      <c r="E76" s="53"/>
      <c r="F76" s="53"/>
      <c r="G76" s="53"/>
      <c r="H76" s="56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6"/>
      <c r="Y76" s="53"/>
      <c r="Z76" s="53"/>
      <c r="AA76" s="53"/>
      <c r="AB76" s="56"/>
      <c r="AC76" s="53"/>
      <c r="AD76" s="53"/>
      <c r="AE76" s="53"/>
      <c r="AF76" s="56"/>
      <c r="AG76" s="56"/>
      <c r="AH76" s="53"/>
      <c r="AI76" s="53"/>
      <c r="AJ76" s="56"/>
      <c r="AK76" s="53"/>
      <c r="AL76" s="53"/>
      <c r="AM76" s="53"/>
      <c r="AN76" s="53"/>
      <c r="AO76" s="53"/>
    </row>
    <row r="77" spans="1:41" x14ac:dyDescent="0.2">
      <c r="A77" s="52"/>
      <c r="B77" s="53"/>
      <c r="C77" s="53"/>
      <c r="D77" s="53"/>
      <c r="E77" s="53"/>
      <c r="F77" s="53"/>
      <c r="G77" s="53"/>
      <c r="H77" s="56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6"/>
      <c r="Y77" s="53"/>
      <c r="Z77" s="53"/>
      <c r="AA77" s="53"/>
      <c r="AB77" s="56"/>
      <c r="AC77" s="53"/>
      <c r="AD77" s="53"/>
      <c r="AE77" s="53"/>
      <c r="AF77" s="56"/>
      <c r="AG77" s="56"/>
      <c r="AH77" s="53"/>
      <c r="AI77" s="53"/>
      <c r="AJ77" s="56"/>
      <c r="AK77" s="53"/>
      <c r="AL77" s="53"/>
      <c r="AM77" s="53"/>
      <c r="AN77" s="53"/>
      <c r="AO77" s="53"/>
    </row>
    <row r="78" spans="1:41" x14ac:dyDescent="0.2">
      <c r="A78" s="52">
        <v>39142</v>
      </c>
      <c r="B78" s="53">
        <v>80</v>
      </c>
      <c r="C78" s="53">
        <v>115</v>
      </c>
      <c r="D78" s="53">
        <v>2.3290000000000002</v>
      </c>
      <c r="E78" s="53">
        <v>297.38799999999998</v>
      </c>
      <c r="F78" s="53">
        <v>59</v>
      </c>
      <c r="G78" s="53">
        <v>137</v>
      </c>
      <c r="H78" s="53">
        <v>2.1749999999999998</v>
      </c>
      <c r="I78" s="53">
        <v>302.04399999999998</v>
      </c>
      <c r="J78" s="53">
        <v>37</v>
      </c>
      <c r="K78" s="53">
        <v>164</v>
      </c>
      <c r="L78" s="56">
        <v>2.13</v>
      </c>
      <c r="M78" s="53">
        <v>356.101</v>
      </c>
      <c r="N78" s="53">
        <v>59</v>
      </c>
      <c r="O78" s="53">
        <v>197</v>
      </c>
      <c r="P78" s="53">
        <v>2.089</v>
      </c>
      <c r="Q78" s="53">
        <v>409.74900000000002</v>
      </c>
      <c r="R78" s="53">
        <v>20</v>
      </c>
      <c r="S78" s="53">
        <v>234</v>
      </c>
      <c r="T78" s="53">
        <v>1.9750000000000001</v>
      </c>
      <c r="U78" s="56">
        <v>468.44</v>
      </c>
      <c r="V78" s="53">
        <v>22</v>
      </c>
      <c r="W78" s="53">
        <v>257</v>
      </c>
      <c r="X78" s="53">
        <v>2.1280000000000001</v>
      </c>
      <c r="Y78" s="53">
        <v>550.51199999999994</v>
      </c>
      <c r="Z78" s="53">
        <v>21</v>
      </c>
      <c r="AA78" s="53">
        <v>298</v>
      </c>
      <c r="AB78" s="53">
        <v>2.0760000000000001</v>
      </c>
      <c r="AC78" s="53">
        <v>626.79700000000003</v>
      </c>
      <c r="AD78" s="53">
        <v>1</v>
      </c>
      <c r="AE78" s="53">
        <v>351</v>
      </c>
      <c r="AF78" s="56">
        <v>2.08</v>
      </c>
      <c r="AG78" s="56">
        <v>730.08</v>
      </c>
      <c r="AH78" s="53">
        <v>15</v>
      </c>
      <c r="AI78" s="53">
        <v>370</v>
      </c>
      <c r="AJ78" s="53">
        <v>2.0049999999999999</v>
      </c>
      <c r="AK78" s="53">
        <v>343.09300000000002</v>
      </c>
      <c r="AL78" s="53">
        <v>1</v>
      </c>
      <c r="AM78" s="53">
        <v>424</v>
      </c>
      <c r="AN78" s="56">
        <v>2.1</v>
      </c>
      <c r="AO78" s="53">
        <v>890400</v>
      </c>
    </row>
    <row r="79" spans="1:41" x14ac:dyDescent="0.2">
      <c r="A79" s="52">
        <v>41699</v>
      </c>
      <c r="B79" s="6">
        <v>16</v>
      </c>
      <c r="C79" s="6">
        <v>107</v>
      </c>
      <c r="D79" s="56">
        <v>2.56</v>
      </c>
      <c r="E79" s="56">
        <v>269.47500000000002</v>
      </c>
      <c r="F79" s="6">
        <v>40</v>
      </c>
      <c r="G79" s="6">
        <v>144</v>
      </c>
      <c r="H79" s="56">
        <v>2.8</v>
      </c>
      <c r="I79" s="56">
        <v>415.35</v>
      </c>
      <c r="J79" s="6">
        <v>29</v>
      </c>
      <c r="K79" s="6">
        <v>171</v>
      </c>
      <c r="L79" s="56">
        <v>2.06</v>
      </c>
      <c r="M79" s="56">
        <v>368.66</v>
      </c>
      <c r="N79" s="6">
        <v>41</v>
      </c>
      <c r="O79" s="6">
        <v>194</v>
      </c>
      <c r="P79" s="56">
        <v>2.1829999999999998</v>
      </c>
      <c r="Q79" s="56">
        <v>423.72800000000001</v>
      </c>
      <c r="R79" s="6">
        <v>16</v>
      </c>
      <c r="S79" s="6">
        <v>222</v>
      </c>
      <c r="T79" s="56">
        <v>2.15</v>
      </c>
      <c r="U79" s="56">
        <v>477.43400000000003</v>
      </c>
      <c r="V79" s="6">
        <v>42</v>
      </c>
      <c r="W79" s="6">
        <v>260</v>
      </c>
      <c r="X79" s="56">
        <v>2.0779999999999998</v>
      </c>
      <c r="Y79" s="56">
        <v>541.25099999999998</v>
      </c>
      <c r="Z79" s="6">
        <v>72</v>
      </c>
      <c r="AA79" s="6">
        <v>296</v>
      </c>
      <c r="AB79" s="56">
        <v>2.1890000000000001</v>
      </c>
      <c r="AC79" s="56">
        <v>682.43499999999995</v>
      </c>
      <c r="AD79" s="6">
        <v>4</v>
      </c>
      <c r="AE79" s="6">
        <v>336</v>
      </c>
      <c r="AF79" s="56">
        <v>2.1</v>
      </c>
      <c r="AG79" s="56">
        <v>706.65</v>
      </c>
      <c r="AH79" s="6"/>
      <c r="AI79" s="6"/>
      <c r="AJ79" s="56"/>
      <c r="AK79" s="56"/>
      <c r="AL79" s="6"/>
      <c r="AM79" s="6"/>
      <c r="AN79" s="56"/>
      <c r="AO79" s="56"/>
    </row>
    <row r="80" spans="1:41" x14ac:dyDescent="0.2">
      <c r="A80" s="52">
        <v>44256</v>
      </c>
      <c r="B80" s="6">
        <v>39</v>
      </c>
      <c r="C80" s="6">
        <v>116</v>
      </c>
      <c r="D80" s="56">
        <v>2.7559999999999998</v>
      </c>
      <c r="E80" s="56">
        <v>342.45100000000002</v>
      </c>
      <c r="F80" s="6">
        <v>34</v>
      </c>
      <c r="G80" s="6">
        <v>142</v>
      </c>
      <c r="H80" s="56">
        <v>2.8250000000000002</v>
      </c>
      <c r="I80" s="56">
        <v>405.36900000000003</v>
      </c>
      <c r="J80" s="6">
        <v>91</v>
      </c>
      <c r="K80" s="6">
        <v>160</v>
      </c>
      <c r="L80" s="56">
        <v>2.9049999999999998</v>
      </c>
      <c r="M80" s="56">
        <v>461.68</v>
      </c>
      <c r="N80" s="6">
        <v>97</v>
      </c>
      <c r="O80" s="6">
        <v>198</v>
      </c>
      <c r="P80" s="56">
        <v>2.6469999999999998</v>
      </c>
      <c r="Q80" s="56">
        <v>543.29499999999996</v>
      </c>
      <c r="R80" s="6">
        <v>21</v>
      </c>
      <c r="S80" s="6">
        <v>238</v>
      </c>
      <c r="T80" s="56">
        <v>2.54</v>
      </c>
      <c r="U80" s="56">
        <v>621.58699999999999</v>
      </c>
      <c r="V80" s="6">
        <v>80</v>
      </c>
      <c r="W80" s="6">
        <v>256</v>
      </c>
      <c r="X80" s="56">
        <v>2.593</v>
      </c>
      <c r="Y80" s="56">
        <v>671.18399999999997</v>
      </c>
      <c r="Z80" s="6">
        <v>2</v>
      </c>
      <c r="AA80" s="6">
        <v>284</v>
      </c>
      <c r="AB80" s="56">
        <v>2.64</v>
      </c>
      <c r="AC80" s="56">
        <v>751.08</v>
      </c>
      <c r="AD80" s="6"/>
      <c r="AE80" s="6"/>
      <c r="AF80" s="56"/>
      <c r="AG80" s="56"/>
      <c r="AH80" s="6">
        <v>3</v>
      </c>
      <c r="AI80" s="6">
        <v>374</v>
      </c>
      <c r="AJ80" s="56">
        <v>2.39</v>
      </c>
      <c r="AK80" s="56">
        <v>891.26700000000005</v>
      </c>
      <c r="AL80" s="6"/>
      <c r="AM80" s="6"/>
      <c r="AN80" s="56"/>
      <c r="AO80" s="56"/>
    </row>
    <row r="81" spans="1:41" x14ac:dyDescent="0.2">
      <c r="A81" s="52">
        <v>46813</v>
      </c>
      <c r="B81" s="53">
        <v>84</v>
      </c>
      <c r="C81" s="53">
        <v>118</v>
      </c>
      <c r="D81" s="53">
        <v>2.956</v>
      </c>
      <c r="E81" s="53">
        <v>347.488</v>
      </c>
      <c r="F81" s="53">
        <v>76</v>
      </c>
      <c r="G81" s="53">
        <v>139</v>
      </c>
      <c r="H81" s="53">
        <v>2.992</v>
      </c>
      <c r="I81" s="53">
        <v>427.298</v>
      </c>
      <c r="J81" s="53">
        <v>190</v>
      </c>
      <c r="K81" s="53">
        <v>162</v>
      </c>
      <c r="L81" s="53">
        <v>2.8860000000000001</v>
      </c>
      <c r="M81" s="53">
        <v>473.87799999999999</v>
      </c>
      <c r="N81" s="53">
        <v>201</v>
      </c>
      <c r="O81" s="53">
        <v>194</v>
      </c>
      <c r="P81" s="53">
        <v>2.8079999999999998</v>
      </c>
      <c r="Q81" s="53">
        <v>556.70899999999995</v>
      </c>
      <c r="R81" s="53">
        <v>3</v>
      </c>
      <c r="S81" s="53">
        <v>232</v>
      </c>
      <c r="T81" s="56">
        <v>2.15</v>
      </c>
      <c r="U81" s="53">
        <v>518.76700000000005</v>
      </c>
      <c r="V81" s="53"/>
      <c r="W81" s="53"/>
      <c r="X81" s="53"/>
      <c r="Y81" s="53"/>
      <c r="Z81" s="53">
        <v>13</v>
      </c>
      <c r="AA81" s="53">
        <v>289</v>
      </c>
      <c r="AB81" s="56">
        <v>2.42</v>
      </c>
      <c r="AC81" s="53">
        <v>714.78599999999994</v>
      </c>
      <c r="AD81" s="53"/>
      <c r="AE81" s="53"/>
      <c r="AF81" s="53"/>
      <c r="AG81" s="53"/>
      <c r="AH81" s="53">
        <v>2</v>
      </c>
      <c r="AI81" s="53">
        <v>374</v>
      </c>
      <c r="AJ81" s="53">
        <v>2.4249999999999998</v>
      </c>
      <c r="AK81" s="53">
        <v>908.375</v>
      </c>
      <c r="AL81" s="53"/>
      <c r="AM81" s="53"/>
      <c r="AN81" s="53"/>
      <c r="AO81" s="53"/>
    </row>
    <row r="82" spans="1:41" x14ac:dyDescent="0.2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6"/>
      <c r="U82" s="53"/>
      <c r="V82" s="53"/>
      <c r="W82" s="53"/>
      <c r="X82" s="53"/>
      <c r="Y82" s="53"/>
      <c r="Z82" s="53"/>
      <c r="AA82" s="53"/>
      <c r="AB82" s="56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</row>
    <row r="83" spans="1:41" x14ac:dyDescent="0.2">
      <c r="A83" s="52">
        <v>38078</v>
      </c>
      <c r="B83" s="53">
        <v>90</v>
      </c>
      <c r="C83" s="53">
        <v>114</v>
      </c>
      <c r="D83" s="53">
        <v>2.8140000000000001</v>
      </c>
      <c r="E83" s="53">
        <v>327.24599999999998</v>
      </c>
      <c r="F83" s="53">
        <v>108</v>
      </c>
      <c r="G83" s="53">
        <v>140</v>
      </c>
      <c r="H83" s="53">
        <v>2.8460000000000001</v>
      </c>
      <c r="I83" s="53">
        <v>407.82100000000003</v>
      </c>
      <c r="J83" s="53">
        <v>184</v>
      </c>
      <c r="K83" s="53">
        <v>169</v>
      </c>
      <c r="L83" s="53">
        <v>2.7210000000000001</v>
      </c>
      <c r="M83" s="53">
        <v>476.42200000000003</v>
      </c>
      <c r="N83" s="53">
        <v>98</v>
      </c>
      <c r="O83" s="53">
        <v>196</v>
      </c>
      <c r="P83" s="53">
        <v>2.6360000000000001</v>
      </c>
      <c r="Q83" s="53">
        <v>535.42899999999997</v>
      </c>
      <c r="R83" s="53">
        <v>54</v>
      </c>
      <c r="S83" s="53">
        <v>244</v>
      </c>
      <c r="T83" s="53">
        <v>2.4580000000000002</v>
      </c>
      <c r="U83" s="53">
        <v>618.73299999999995</v>
      </c>
      <c r="V83" s="53">
        <v>9</v>
      </c>
      <c r="W83" s="53">
        <v>257</v>
      </c>
      <c r="X83" s="56">
        <v>2.44</v>
      </c>
      <c r="Y83" s="53">
        <v>639.58199999999999</v>
      </c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</row>
    <row r="84" spans="1:41" x14ac:dyDescent="0.2">
      <c r="A84" s="52">
        <v>40634</v>
      </c>
      <c r="B84" s="53">
        <v>66</v>
      </c>
      <c r="C84" s="53">
        <v>111</v>
      </c>
      <c r="D84" s="53">
        <v>2.8450000000000002</v>
      </c>
      <c r="E84" s="53">
        <v>340.06299999999999</v>
      </c>
      <c r="F84" s="53">
        <v>69</v>
      </c>
      <c r="G84" s="53">
        <v>142</v>
      </c>
      <c r="H84" s="53">
        <v>2.8439999999999999</v>
      </c>
      <c r="I84" s="53">
        <v>409.50700000000001</v>
      </c>
      <c r="J84" s="53">
        <v>165</v>
      </c>
      <c r="K84" s="53">
        <v>168</v>
      </c>
      <c r="L84" s="53">
        <v>2.7719999999999998</v>
      </c>
      <c r="M84" s="53">
        <v>472.904</v>
      </c>
      <c r="N84" s="53">
        <v>207</v>
      </c>
      <c r="O84" s="53">
        <v>200</v>
      </c>
      <c r="P84" s="53">
        <v>2.6989999999999998</v>
      </c>
      <c r="Q84" s="53">
        <v>548.03899999999999</v>
      </c>
      <c r="R84" s="53">
        <v>36</v>
      </c>
      <c r="S84" s="53">
        <v>236</v>
      </c>
      <c r="T84" s="56">
        <v>2.46</v>
      </c>
      <c r="U84" s="53">
        <v>591.96900000000005</v>
      </c>
      <c r="V84" s="53"/>
      <c r="W84" s="53"/>
      <c r="X84" s="53"/>
      <c r="Y84" s="53"/>
      <c r="Z84" s="53">
        <v>28</v>
      </c>
      <c r="AA84" s="53">
        <v>291</v>
      </c>
      <c r="AB84" s="53">
        <v>2.4020000000000001</v>
      </c>
      <c r="AC84" s="53">
        <v>712.01099999999997</v>
      </c>
      <c r="AD84" s="53"/>
      <c r="AE84" s="53"/>
      <c r="AF84" s="53"/>
      <c r="AG84" s="53"/>
      <c r="AH84" s="53">
        <v>4</v>
      </c>
      <c r="AI84" s="53">
        <v>381</v>
      </c>
      <c r="AJ84" s="53">
        <v>2.4670000000000001</v>
      </c>
      <c r="AK84" s="53">
        <v>935.97500000000002</v>
      </c>
      <c r="AL84" s="53"/>
      <c r="AM84" s="53"/>
      <c r="AN84" s="53"/>
      <c r="AO84" s="53"/>
    </row>
    <row r="85" spans="1:41" x14ac:dyDescent="0.2">
      <c r="A85" s="52">
        <v>43191</v>
      </c>
      <c r="B85" s="53">
        <v>54</v>
      </c>
      <c r="C85" s="53">
        <v>112</v>
      </c>
      <c r="D85" s="53">
        <v>2.875</v>
      </c>
      <c r="E85" s="53">
        <v>324.71800000000002</v>
      </c>
      <c r="F85" s="53">
        <v>69</v>
      </c>
      <c r="G85" s="53">
        <v>135</v>
      </c>
      <c r="H85" s="53">
        <v>2.843</v>
      </c>
      <c r="I85" s="56">
        <v>397.57</v>
      </c>
      <c r="J85" s="53">
        <v>130</v>
      </c>
      <c r="K85" s="53">
        <v>166</v>
      </c>
      <c r="L85" s="53">
        <v>2.7719999999999998</v>
      </c>
      <c r="M85" s="53">
        <v>471.74700000000001</v>
      </c>
      <c r="N85" s="53">
        <v>180</v>
      </c>
      <c r="O85" s="53">
        <v>195</v>
      </c>
      <c r="P85" s="53">
        <v>2.6480000000000001</v>
      </c>
      <c r="Q85" s="53">
        <v>537.01499999999999</v>
      </c>
      <c r="R85" s="53">
        <v>18</v>
      </c>
      <c r="S85" s="53">
        <v>237</v>
      </c>
      <c r="T85" s="53">
        <v>2.4950000000000001</v>
      </c>
      <c r="U85" s="53">
        <v>612.07600000000002</v>
      </c>
      <c r="V85" s="53">
        <v>26</v>
      </c>
      <c r="W85" s="53">
        <v>262</v>
      </c>
      <c r="X85" s="56">
        <v>2.42</v>
      </c>
      <c r="Y85" s="53">
        <v>643.60900000000004</v>
      </c>
      <c r="Z85" s="53">
        <v>20</v>
      </c>
      <c r="AA85" s="53">
        <v>303</v>
      </c>
      <c r="AB85" s="56">
        <v>2.46</v>
      </c>
      <c r="AC85" s="53">
        <v>745.74900000000002</v>
      </c>
      <c r="AD85" s="53"/>
      <c r="AE85" s="53"/>
      <c r="AF85" s="53"/>
      <c r="AG85" s="53"/>
      <c r="AH85" s="53">
        <v>8</v>
      </c>
      <c r="AI85" s="53">
        <v>381</v>
      </c>
      <c r="AJ85" s="56">
        <v>2.5299999999999998</v>
      </c>
      <c r="AK85" s="53">
        <v>937.14200000000005</v>
      </c>
      <c r="AL85" s="53"/>
      <c r="AM85" s="53"/>
      <c r="AN85" s="53"/>
      <c r="AO85" s="53"/>
    </row>
    <row r="86" spans="1:41" x14ac:dyDescent="0.2">
      <c r="A86" s="52">
        <v>45748</v>
      </c>
      <c r="B86" s="6">
        <v>32</v>
      </c>
      <c r="C86" s="6">
        <v>120</v>
      </c>
      <c r="D86" s="56">
        <v>3.08</v>
      </c>
      <c r="E86" s="56">
        <v>369.49400000000003</v>
      </c>
      <c r="F86" s="6">
        <v>164</v>
      </c>
      <c r="G86" s="6">
        <v>141</v>
      </c>
      <c r="H86" s="56">
        <v>2.8559999999999999</v>
      </c>
      <c r="I86" s="56">
        <v>410.50799999999998</v>
      </c>
      <c r="J86" s="6">
        <v>195</v>
      </c>
      <c r="K86" s="6">
        <v>165</v>
      </c>
      <c r="L86" s="56">
        <v>2.7869999999999999</v>
      </c>
      <c r="M86" s="56">
        <v>469.25299999999999</v>
      </c>
      <c r="N86" s="6">
        <v>183</v>
      </c>
      <c r="O86" s="6">
        <v>205</v>
      </c>
      <c r="P86" s="56">
        <v>2.7810000000000001</v>
      </c>
      <c r="Q86" s="56">
        <v>564.44500000000005</v>
      </c>
      <c r="R86" s="6">
        <v>52</v>
      </c>
      <c r="S86" s="6">
        <v>232</v>
      </c>
      <c r="T86" s="56">
        <v>2.6549999999999998</v>
      </c>
      <c r="U86" s="56">
        <v>617.548</v>
      </c>
      <c r="V86" s="6">
        <v>37</v>
      </c>
      <c r="W86" s="6">
        <v>265</v>
      </c>
      <c r="X86" s="56">
        <v>2.5230000000000001</v>
      </c>
      <c r="Y86" s="56">
        <v>678.38300000000004</v>
      </c>
      <c r="Z86" s="6"/>
      <c r="AA86" s="6"/>
      <c r="AB86" s="56"/>
      <c r="AC86" s="56"/>
      <c r="AD86" s="6"/>
      <c r="AE86" s="6"/>
      <c r="AF86" s="56"/>
      <c r="AG86" s="56"/>
      <c r="AH86" s="6"/>
      <c r="AI86" s="6"/>
      <c r="AJ86" s="56"/>
      <c r="AK86" s="56"/>
      <c r="AL86" s="6">
        <v>1</v>
      </c>
      <c r="AM86" s="6">
        <v>441</v>
      </c>
      <c r="AN86" s="56">
        <v>2.2999999999999998</v>
      </c>
      <c r="AO86" s="57" t="s">
        <v>130</v>
      </c>
    </row>
    <row r="87" spans="1:41" x14ac:dyDescent="0.2">
      <c r="A87" s="52"/>
      <c r="B87" s="6"/>
      <c r="C87" s="6"/>
      <c r="D87" s="56"/>
      <c r="E87" s="56"/>
      <c r="F87" s="6"/>
      <c r="G87" s="6"/>
      <c r="H87" s="56"/>
      <c r="I87" s="56"/>
      <c r="J87" s="6"/>
      <c r="K87" s="6"/>
      <c r="L87" s="56"/>
      <c r="M87" s="56"/>
      <c r="N87" s="6"/>
      <c r="O87" s="6"/>
      <c r="P87" s="56"/>
      <c r="Q87" s="56"/>
      <c r="R87" s="6"/>
      <c r="S87" s="6"/>
      <c r="T87" s="56"/>
      <c r="U87" s="56"/>
      <c r="V87" s="6"/>
      <c r="W87" s="6"/>
      <c r="X87" s="56"/>
      <c r="Y87" s="56"/>
      <c r="Z87" s="6"/>
      <c r="AA87" s="6"/>
      <c r="AB87" s="56"/>
      <c r="AC87" s="56"/>
      <c r="AD87" s="6"/>
      <c r="AE87" s="6"/>
      <c r="AF87" s="56"/>
      <c r="AG87" s="56"/>
      <c r="AH87" s="6"/>
      <c r="AI87" s="6"/>
      <c r="AJ87" s="56"/>
      <c r="AK87" s="56"/>
      <c r="AL87" s="6"/>
      <c r="AM87" s="6"/>
      <c r="AN87" s="56"/>
      <c r="AO87" s="57"/>
    </row>
    <row r="88" spans="1:41" x14ac:dyDescent="0.2">
      <c r="A88" s="52">
        <v>37377</v>
      </c>
      <c r="B88" s="6">
        <v>39</v>
      </c>
      <c r="C88" s="6">
        <v>116</v>
      </c>
      <c r="D88" s="56">
        <v>2.7559999999999998</v>
      </c>
      <c r="E88" s="56">
        <v>342.45100000000002</v>
      </c>
      <c r="F88" s="6">
        <v>34</v>
      </c>
      <c r="G88" s="6">
        <v>142</v>
      </c>
      <c r="H88" s="56">
        <v>2.8250000000000002</v>
      </c>
      <c r="I88" s="56">
        <v>405.36900000000003</v>
      </c>
      <c r="J88" s="6">
        <v>91</v>
      </c>
      <c r="K88" s="6">
        <v>160</v>
      </c>
      <c r="L88" s="56">
        <v>2.9049999999999998</v>
      </c>
      <c r="M88" s="56">
        <v>461.68</v>
      </c>
      <c r="N88" s="6">
        <v>97</v>
      </c>
      <c r="O88" s="6">
        <v>198</v>
      </c>
      <c r="P88" s="56">
        <v>2.6469999999999998</v>
      </c>
      <c r="Q88" s="56">
        <v>543.29499999999996</v>
      </c>
      <c r="R88" s="6">
        <v>21</v>
      </c>
      <c r="S88" s="6">
        <v>238</v>
      </c>
      <c r="T88" s="56">
        <v>2.54</v>
      </c>
      <c r="U88" s="56">
        <v>621.58699999999999</v>
      </c>
      <c r="V88" s="6">
        <v>80</v>
      </c>
      <c r="W88" s="6">
        <v>256</v>
      </c>
      <c r="X88" s="56">
        <v>2.593</v>
      </c>
      <c r="Y88" s="56">
        <v>671.18399999999997</v>
      </c>
      <c r="Z88" s="6">
        <v>2</v>
      </c>
      <c r="AA88" s="6">
        <v>284</v>
      </c>
      <c r="AB88" s="56">
        <v>2.64</v>
      </c>
      <c r="AC88" s="56">
        <v>751.08</v>
      </c>
      <c r="AD88" s="6"/>
      <c r="AE88" s="6"/>
      <c r="AF88" s="56"/>
      <c r="AG88" s="56"/>
      <c r="AH88" s="6">
        <v>3</v>
      </c>
      <c r="AI88" s="6">
        <v>374</v>
      </c>
      <c r="AJ88" s="56">
        <v>2.39</v>
      </c>
      <c r="AK88" s="56">
        <v>891.26700000000005</v>
      </c>
      <c r="AL88" s="6"/>
      <c r="AM88" s="6"/>
      <c r="AN88" s="56"/>
      <c r="AO88" s="56"/>
    </row>
    <row r="89" spans="1:41" x14ac:dyDescent="0.2">
      <c r="A89" s="52">
        <v>39934</v>
      </c>
      <c r="B89" s="6">
        <v>54</v>
      </c>
      <c r="C89" s="6">
        <v>111</v>
      </c>
      <c r="D89" s="56">
        <v>2.891</v>
      </c>
      <c r="E89" s="56">
        <v>344.37400000000002</v>
      </c>
      <c r="F89" s="6">
        <v>50</v>
      </c>
      <c r="G89" s="6">
        <v>142</v>
      </c>
      <c r="H89" s="56">
        <v>3.0579999999999998</v>
      </c>
      <c r="I89" s="56">
        <v>433.00299999999999</v>
      </c>
      <c r="J89" s="6">
        <v>57</v>
      </c>
      <c r="K89" s="6">
        <v>165</v>
      </c>
      <c r="L89" s="56">
        <v>2.9079999999999999</v>
      </c>
      <c r="M89" s="56">
        <v>485.40800000000002</v>
      </c>
      <c r="N89" s="6">
        <v>123</v>
      </c>
      <c r="O89" s="6">
        <v>195</v>
      </c>
      <c r="P89" s="56">
        <v>2.758</v>
      </c>
      <c r="Q89" s="56">
        <v>536.38699999999994</v>
      </c>
      <c r="R89" s="6">
        <v>61</v>
      </c>
      <c r="S89" s="6">
        <v>238</v>
      </c>
      <c r="T89" s="56">
        <v>2.6469999999999998</v>
      </c>
      <c r="U89" s="56">
        <v>629.64</v>
      </c>
      <c r="V89" s="6">
        <v>1</v>
      </c>
      <c r="W89" s="6">
        <v>261</v>
      </c>
      <c r="X89" s="56">
        <v>1.7</v>
      </c>
      <c r="Y89" s="56">
        <v>443.7</v>
      </c>
      <c r="Z89" s="6"/>
      <c r="AA89" s="6"/>
      <c r="AB89" s="56"/>
      <c r="AC89" s="56"/>
      <c r="AD89" s="6"/>
      <c r="AE89" s="6"/>
      <c r="AF89" s="56"/>
      <c r="AG89" s="56"/>
      <c r="AH89" s="6">
        <v>2</v>
      </c>
      <c r="AI89" s="6">
        <v>382</v>
      </c>
      <c r="AJ89" s="56">
        <v>2.4500000000000002</v>
      </c>
      <c r="AK89" s="56">
        <v>935.3</v>
      </c>
      <c r="AL89" s="6"/>
      <c r="AM89" s="6"/>
      <c r="AN89" s="56"/>
      <c r="AO89" s="56"/>
    </row>
    <row r="90" spans="1:41" x14ac:dyDescent="0.2">
      <c r="A90" s="52">
        <v>42491</v>
      </c>
      <c r="B90" s="6">
        <v>41</v>
      </c>
      <c r="C90" s="6">
        <v>112</v>
      </c>
      <c r="D90" s="56">
        <v>2.5950000000000002</v>
      </c>
      <c r="E90" s="56">
        <v>324.351</v>
      </c>
      <c r="F90" s="6">
        <v>98</v>
      </c>
      <c r="G90" s="6">
        <v>144</v>
      </c>
      <c r="H90" s="56">
        <v>2.9</v>
      </c>
      <c r="I90" s="56">
        <v>427.57900000000001</v>
      </c>
      <c r="J90" s="6">
        <v>106</v>
      </c>
      <c r="K90" s="6">
        <v>165</v>
      </c>
      <c r="L90" s="56">
        <v>2.8180000000000001</v>
      </c>
      <c r="M90" s="56">
        <v>472.82</v>
      </c>
      <c r="N90" s="6">
        <v>80</v>
      </c>
      <c r="O90" s="6">
        <v>203</v>
      </c>
      <c r="P90" s="56">
        <v>2.7810000000000001</v>
      </c>
      <c r="Q90" s="56">
        <v>566.84900000000005</v>
      </c>
      <c r="R90" s="6">
        <v>83</v>
      </c>
      <c r="S90" s="6">
        <v>229</v>
      </c>
      <c r="T90" s="56">
        <v>2.5960000000000001</v>
      </c>
      <c r="U90" s="56">
        <v>610.96</v>
      </c>
      <c r="V90" s="6">
        <v>68</v>
      </c>
      <c r="W90" s="6">
        <v>264</v>
      </c>
      <c r="X90" s="56">
        <v>2.516</v>
      </c>
      <c r="Y90" s="56">
        <v>681.08199999999999</v>
      </c>
      <c r="Z90" s="6">
        <v>10</v>
      </c>
      <c r="AA90" s="6">
        <v>282</v>
      </c>
      <c r="AB90" s="56">
        <v>2.33</v>
      </c>
      <c r="AC90" s="56">
        <v>709.92600000000004</v>
      </c>
      <c r="AD90" s="6"/>
      <c r="AE90" s="6"/>
      <c r="AF90" s="56"/>
      <c r="AG90" s="56"/>
      <c r="AH90" s="6">
        <v>1</v>
      </c>
      <c r="AI90" s="6">
        <v>373</v>
      </c>
      <c r="AJ90" s="56">
        <v>2.2999999999999998</v>
      </c>
      <c r="AK90" s="56">
        <v>857.9</v>
      </c>
      <c r="AL90" s="6"/>
      <c r="AM90" s="6"/>
      <c r="AN90" s="56"/>
      <c r="AO90" s="56"/>
    </row>
    <row r="91" spans="1:41" x14ac:dyDescent="0.2">
      <c r="A91" s="52">
        <v>45047</v>
      </c>
      <c r="B91" s="6">
        <v>50</v>
      </c>
      <c r="C91" s="6">
        <v>111</v>
      </c>
      <c r="D91" s="56">
        <v>3.194</v>
      </c>
      <c r="E91" s="56">
        <v>348.01100000000002</v>
      </c>
      <c r="F91" s="6">
        <v>78</v>
      </c>
      <c r="G91" s="6">
        <v>141</v>
      </c>
      <c r="H91" s="56">
        <v>2.8730000000000002</v>
      </c>
      <c r="I91" s="56">
        <v>403.42099999999999</v>
      </c>
      <c r="J91" s="6">
        <v>87</v>
      </c>
      <c r="K91" s="6">
        <v>161</v>
      </c>
      <c r="L91" s="56">
        <v>2.895</v>
      </c>
      <c r="M91" s="56">
        <v>474.786</v>
      </c>
      <c r="N91" s="6">
        <v>76</v>
      </c>
      <c r="O91" s="6">
        <v>208</v>
      </c>
      <c r="P91" s="56">
        <v>2.6970000000000001</v>
      </c>
      <c r="Q91" s="56">
        <v>573.649</v>
      </c>
      <c r="R91" s="6">
        <v>5</v>
      </c>
      <c r="S91" s="6">
        <v>242</v>
      </c>
      <c r="T91" s="56">
        <v>2.6850000000000001</v>
      </c>
      <c r="U91" s="56">
        <v>656.10799999999995</v>
      </c>
      <c r="V91" s="6">
        <v>13</v>
      </c>
      <c r="W91" s="6">
        <v>259</v>
      </c>
      <c r="X91" s="56">
        <v>2.6030000000000002</v>
      </c>
      <c r="Y91" s="56">
        <v>664.22500000000002</v>
      </c>
      <c r="Z91" s="6">
        <v>2</v>
      </c>
      <c r="AA91" s="6">
        <v>290</v>
      </c>
      <c r="AB91" s="56">
        <v>2.7</v>
      </c>
      <c r="AC91" s="56">
        <v>783</v>
      </c>
      <c r="AD91" s="6"/>
      <c r="AE91" s="6"/>
      <c r="AF91" s="56"/>
      <c r="AG91" s="56"/>
      <c r="AH91" s="6"/>
      <c r="AI91" s="6"/>
      <c r="AJ91" s="56"/>
      <c r="AK91" s="56"/>
      <c r="AL91" s="6"/>
      <c r="AM91" s="6"/>
      <c r="AN91" s="56"/>
      <c r="AO91" s="56"/>
    </row>
    <row r="92" spans="1:41" x14ac:dyDescent="0.2">
      <c r="A92" s="52">
        <v>11079</v>
      </c>
      <c r="B92" s="6">
        <v>57</v>
      </c>
      <c r="C92" s="6">
        <v>117</v>
      </c>
      <c r="D92" s="56">
        <v>3.0059999999999998</v>
      </c>
      <c r="E92" s="56">
        <v>351.47199999999998</v>
      </c>
      <c r="F92" s="6">
        <v>71</v>
      </c>
      <c r="G92" s="6">
        <v>140</v>
      </c>
      <c r="H92" s="56">
        <v>3.012</v>
      </c>
      <c r="I92" s="56">
        <v>426.65499999999997</v>
      </c>
      <c r="J92" s="6">
        <v>93</v>
      </c>
      <c r="K92" s="6">
        <v>168</v>
      </c>
      <c r="L92" s="56">
        <v>2.85</v>
      </c>
      <c r="M92" s="56">
        <v>481.84800000000001</v>
      </c>
      <c r="N92" s="6">
        <v>122</v>
      </c>
      <c r="O92" s="6">
        <v>199</v>
      </c>
      <c r="P92" s="56">
        <v>2.6989999999999998</v>
      </c>
      <c r="Q92" s="56">
        <v>551.15200000000004</v>
      </c>
      <c r="R92" s="6">
        <v>32</v>
      </c>
      <c r="S92" s="6">
        <v>229</v>
      </c>
      <c r="T92" s="56">
        <v>2.6019999999999999</v>
      </c>
      <c r="U92" s="56">
        <v>617.03399999999999</v>
      </c>
      <c r="V92" s="6">
        <v>36</v>
      </c>
      <c r="W92" s="6">
        <v>260</v>
      </c>
      <c r="X92" s="56">
        <v>2.46</v>
      </c>
      <c r="Y92" s="56">
        <v>675.45399999999995</v>
      </c>
      <c r="Z92" s="6">
        <v>16</v>
      </c>
      <c r="AA92" s="6">
        <v>291</v>
      </c>
      <c r="AB92" s="56">
        <v>2.42</v>
      </c>
      <c r="AC92" s="56">
        <v>732.79899999999998</v>
      </c>
      <c r="AD92" s="6"/>
      <c r="AE92" s="6"/>
      <c r="AF92" s="56"/>
      <c r="AG92" s="56"/>
      <c r="AH92" s="6">
        <v>4</v>
      </c>
      <c r="AI92" s="6">
        <v>385</v>
      </c>
      <c r="AJ92" s="56">
        <v>3</v>
      </c>
      <c r="AK92" s="57" t="s">
        <v>131</v>
      </c>
      <c r="AL92" s="6"/>
      <c r="AM92" s="6"/>
      <c r="AN92" s="56"/>
      <c r="AO92" s="56"/>
    </row>
    <row r="93" spans="1:41" x14ac:dyDescent="0.2">
      <c r="A93" s="52"/>
      <c r="B93" s="6"/>
      <c r="C93" s="6"/>
      <c r="D93" s="56"/>
      <c r="E93" s="56"/>
      <c r="F93" s="6"/>
      <c r="G93" s="6"/>
      <c r="H93" s="56"/>
      <c r="I93" s="56"/>
      <c r="J93" s="6"/>
      <c r="K93" s="6"/>
      <c r="L93" s="56"/>
      <c r="M93" s="56"/>
      <c r="N93" s="6"/>
      <c r="O93" s="6"/>
      <c r="P93" s="56"/>
      <c r="Q93" s="56"/>
      <c r="R93" s="6"/>
      <c r="S93" s="6"/>
      <c r="T93" s="56"/>
      <c r="U93" s="56"/>
      <c r="V93" s="6"/>
      <c r="W93" s="6"/>
      <c r="X93" s="56"/>
      <c r="Y93" s="56"/>
      <c r="Z93" s="6"/>
      <c r="AA93" s="6"/>
      <c r="AB93" s="56"/>
      <c r="AC93" s="56"/>
      <c r="AD93" s="6"/>
      <c r="AE93" s="6"/>
      <c r="AF93" s="56"/>
      <c r="AG93" s="56"/>
      <c r="AH93" s="6"/>
      <c r="AI93" s="6"/>
      <c r="AJ93" s="56"/>
      <c r="AK93" s="57"/>
      <c r="AL93" s="6"/>
      <c r="AM93" s="6"/>
      <c r="AN93" s="56"/>
      <c r="AO93" s="56"/>
    </row>
    <row r="94" spans="1:41" x14ac:dyDescent="0.2">
      <c r="A94" s="52">
        <v>38869</v>
      </c>
      <c r="B94" s="6">
        <v>9</v>
      </c>
      <c r="C94" s="6">
        <v>115</v>
      </c>
      <c r="D94" s="56">
        <v>3</v>
      </c>
      <c r="E94" s="56">
        <v>345.66699999999997</v>
      </c>
      <c r="F94" s="6"/>
      <c r="G94" s="6"/>
      <c r="H94" s="56"/>
      <c r="I94" s="56"/>
      <c r="J94" s="6"/>
      <c r="K94" s="6"/>
      <c r="L94" s="56"/>
      <c r="M94" s="56"/>
      <c r="N94" s="6"/>
      <c r="O94" s="6"/>
      <c r="P94" s="56"/>
      <c r="Q94" s="56"/>
      <c r="R94" s="6"/>
      <c r="S94" s="6"/>
      <c r="T94" s="56"/>
      <c r="U94" s="56"/>
      <c r="V94" s="6"/>
      <c r="W94" s="6"/>
      <c r="X94" s="56"/>
      <c r="Y94" s="56"/>
      <c r="Z94" s="6"/>
      <c r="AA94" s="6"/>
      <c r="AB94" s="56"/>
      <c r="AC94" s="56"/>
      <c r="AD94" s="6"/>
      <c r="AE94" s="6"/>
      <c r="AF94" s="56"/>
      <c r="AG94" s="56"/>
      <c r="AH94" s="6"/>
      <c r="AI94" s="6"/>
      <c r="AJ94" s="56"/>
      <c r="AK94" s="56"/>
      <c r="AL94" s="6"/>
      <c r="AM94" s="6"/>
      <c r="AN94" s="56"/>
      <c r="AO94" s="56"/>
    </row>
    <row r="95" spans="1:41" x14ac:dyDescent="0.2">
      <c r="A95" s="52">
        <v>41426</v>
      </c>
      <c r="B95" s="6">
        <v>68</v>
      </c>
      <c r="C95" s="6">
        <v>111</v>
      </c>
      <c r="D95" s="56">
        <v>2427</v>
      </c>
      <c r="E95" s="56">
        <v>290.08</v>
      </c>
      <c r="F95" s="6">
        <v>47</v>
      </c>
      <c r="G95" s="6">
        <v>137</v>
      </c>
      <c r="H95" s="56">
        <v>2.621</v>
      </c>
      <c r="I95" s="56">
        <v>357.14299999999997</v>
      </c>
      <c r="J95" s="6">
        <v>137</v>
      </c>
      <c r="K95" s="6">
        <v>164</v>
      </c>
      <c r="L95" s="56">
        <v>2.6989999999999998</v>
      </c>
      <c r="M95" s="56">
        <v>448.98700000000002</v>
      </c>
      <c r="N95" s="6">
        <v>112</v>
      </c>
      <c r="O95" s="6">
        <v>191</v>
      </c>
      <c r="P95" s="56">
        <v>2.6280000000000001</v>
      </c>
      <c r="Q95" s="56">
        <v>520.70100000000002</v>
      </c>
      <c r="R95" s="6">
        <v>36</v>
      </c>
      <c r="S95" s="6">
        <v>240</v>
      </c>
      <c r="T95" s="56">
        <v>2.548</v>
      </c>
      <c r="U95" s="56">
        <v>618.68499999999995</v>
      </c>
      <c r="V95" s="6">
        <v>3</v>
      </c>
      <c r="W95" s="6">
        <v>266</v>
      </c>
      <c r="X95" s="56">
        <v>2.56</v>
      </c>
      <c r="Y95" s="56">
        <v>680.10699999999997</v>
      </c>
      <c r="Z95" s="6">
        <v>3</v>
      </c>
      <c r="AA95" s="6">
        <v>283</v>
      </c>
      <c r="AB95" s="56">
        <v>2.59</v>
      </c>
      <c r="AC95" s="56">
        <v>725.48</v>
      </c>
      <c r="AD95" s="6"/>
      <c r="AE95" s="6"/>
      <c r="AF95" s="56"/>
      <c r="AG95" s="56"/>
      <c r="AH95" s="6">
        <v>1</v>
      </c>
      <c r="AI95" s="6">
        <v>385</v>
      </c>
      <c r="AJ95" s="56">
        <v>2.4</v>
      </c>
      <c r="AK95" s="56">
        <v>924</v>
      </c>
      <c r="AL95" s="6"/>
      <c r="AM95" s="6"/>
      <c r="AN95" s="56"/>
      <c r="AO95" s="56"/>
    </row>
    <row r="96" spans="1:41" x14ac:dyDescent="0.2">
      <c r="A96" s="52">
        <v>43983</v>
      </c>
      <c r="B96" s="53">
        <v>84</v>
      </c>
      <c r="C96" s="53">
        <v>118</v>
      </c>
      <c r="D96" s="53">
        <v>2956</v>
      </c>
      <c r="E96" s="53">
        <v>347.488</v>
      </c>
      <c r="F96" s="53">
        <v>76</v>
      </c>
      <c r="G96" s="53">
        <v>139</v>
      </c>
      <c r="H96" s="53">
        <v>2.992</v>
      </c>
      <c r="I96" s="53">
        <v>427.298</v>
      </c>
      <c r="J96" s="53">
        <v>190</v>
      </c>
      <c r="K96" s="53">
        <v>162</v>
      </c>
      <c r="L96" s="53">
        <v>2.8860000000000001</v>
      </c>
      <c r="M96" s="53">
        <v>473.87799999999999</v>
      </c>
      <c r="N96" s="53">
        <v>201</v>
      </c>
      <c r="O96" s="53">
        <v>194</v>
      </c>
      <c r="P96" s="53">
        <v>2.8079999999999998</v>
      </c>
      <c r="Q96" s="53">
        <v>556.70899999999995</v>
      </c>
      <c r="R96" s="53">
        <v>3</v>
      </c>
      <c r="S96" s="53">
        <v>232</v>
      </c>
      <c r="T96" s="56">
        <v>2.15</v>
      </c>
      <c r="U96" s="53">
        <v>518.76700000000005</v>
      </c>
      <c r="V96" s="53"/>
      <c r="W96" s="53"/>
      <c r="X96" s="53"/>
      <c r="Y96" s="53"/>
      <c r="Z96" s="53">
        <v>13</v>
      </c>
      <c r="AA96" s="53">
        <v>289</v>
      </c>
      <c r="AB96" s="56">
        <v>2.42</v>
      </c>
      <c r="AC96" s="53">
        <v>714.78599999999994</v>
      </c>
      <c r="AD96" s="53"/>
      <c r="AE96" s="53"/>
      <c r="AF96" s="53"/>
      <c r="AG96" s="53"/>
      <c r="AH96" s="53">
        <v>2</v>
      </c>
      <c r="AI96" s="53">
        <v>374</v>
      </c>
      <c r="AJ96" s="53">
        <v>2.4249999999999998</v>
      </c>
      <c r="AK96" s="53">
        <v>908.375</v>
      </c>
      <c r="AL96" s="53"/>
      <c r="AM96" s="53"/>
      <c r="AN96" s="53"/>
      <c r="AO96" s="53"/>
    </row>
    <row r="97" spans="1:41" x14ac:dyDescent="0.2">
      <c r="A97" s="52">
        <v>46539</v>
      </c>
      <c r="B97" s="55">
        <v>18</v>
      </c>
      <c r="C97" s="55">
        <v>107</v>
      </c>
      <c r="D97" s="55">
        <v>2417</v>
      </c>
      <c r="E97" s="55">
        <v>255.02199999999999</v>
      </c>
      <c r="F97" s="55">
        <v>7</v>
      </c>
      <c r="G97" s="55">
        <v>147</v>
      </c>
      <c r="H97" s="58">
        <v>2.15</v>
      </c>
      <c r="I97" s="55">
        <v>315.43599999999998</v>
      </c>
      <c r="J97" s="55">
        <v>54</v>
      </c>
      <c r="K97" s="55">
        <v>160</v>
      </c>
      <c r="L97" s="55">
        <v>2.2210000000000001</v>
      </c>
      <c r="M97" s="55">
        <v>356.43599999999998</v>
      </c>
      <c r="N97" s="55">
        <v>14</v>
      </c>
      <c r="O97" s="55">
        <v>206</v>
      </c>
      <c r="P97" s="55">
        <v>2.0049999999999999</v>
      </c>
      <c r="Q97" s="55">
        <v>417.00400000000002</v>
      </c>
      <c r="R97" s="55">
        <v>17</v>
      </c>
      <c r="S97" s="55">
        <v>233</v>
      </c>
      <c r="T97" s="55">
        <v>2.0819999999999999</v>
      </c>
      <c r="U97" s="55">
        <v>517.53399999999999</v>
      </c>
      <c r="V97" s="55">
        <v>37</v>
      </c>
      <c r="W97" s="55">
        <v>263</v>
      </c>
      <c r="X97" s="55">
        <v>2.0409999999999999</v>
      </c>
      <c r="Y97" s="55">
        <v>543.57899999999995</v>
      </c>
      <c r="Z97" s="55">
        <v>24</v>
      </c>
      <c r="AA97" s="55">
        <v>298</v>
      </c>
      <c r="AB97" s="58">
        <v>2.04</v>
      </c>
      <c r="AC97" s="55">
        <v>610.51599999999996</v>
      </c>
      <c r="AD97" s="55"/>
      <c r="AE97" s="55"/>
      <c r="AF97" s="55"/>
      <c r="AG97" s="55"/>
      <c r="AH97" s="55">
        <v>8</v>
      </c>
      <c r="AI97" s="55">
        <v>376</v>
      </c>
      <c r="AJ97" s="55">
        <v>1.913</v>
      </c>
      <c r="AK97" s="55">
        <v>722.59500000000003</v>
      </c>
      <c r="AL97" s="55"/>
      <c r="AM97" s="55"/>
      <c r="AN97" s="55"/>
      <c r="AO97" s="55"/>
    </row>
    <row r="98" spans="1:41" x14ac:dyDescent="0.2">
      <c r="A98" s="52"/>
      <c r="B98" s="55"/>
      <c r="C98" s="55"/>
      <c r="D98" s="55"/>
      <c r="E98" s="55"/>
      <c r="F98" s="55"/>
      <c r="G98" s="55"/>
      <c r="H98" s="58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8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</row>
    <row r="99" spans="1:41" x14ac:dyDescent="0.2">
      <c r="A99" s="52">
        <v>38169</v>
      </c>
      <c r="B99" s="55">
        <v>18</v>
      </c>
      <c r="C99" s="55">
        <v>124</v>
      </c>
      <c r="D99" s="55">
        <v>2.367</v>
      </c>
      <c r="E99" s="55">
        <v>285.32799999999997</v>
      </c>
      <c r="F99" s="55">
        <v>8</v>
      </c>
      <c r="G99" s="55">
        <v>138</v>
      </c>
      <c r="H99" s="55">
        <v>2.2250000000000001</v>
      </c>
      <c r="I99" s="55">
        <v>305.91199999999998</v>
      </c>
      <c r="J99" s="55">
        <v>22</v>
      </c>
      <c r="K99" s="55">
        <v>169</v>
      </c>
      <c r="L99" s="55">
        <v>2.133</v>
      </c>
      <c r="M99" s="55">
        <v>356.80500000000001</v>
      </c>
      <c r="N99" s="55">
        <v>36</v>
      </c>
      <c r="O99" s="55">
        <v>198</v>
      </c>
      <c r="P99" s="58">
        <v>2.09</v>
      </c>
      <c r="Q99" s="55">
        <v>427.81799999999998</v>
      </c>
      <c r="R99" s="55">
        <v>9</v>
      </c>
      <c r="S99" s="55">
        <v>236</v>
      </c>
      <c r="T99" s="55">
        <v>2.0070000000000001</v>
      </c>
      <c r="U99" s="55">
        <v>481.536</v>
      </c>
      <c r="V99" s="55">
        <v>10</v>
      </c>
      <c r="W99" s="55">
        <v>266</v>
      </c>
      <c r="X99" s="55">
        <v>2.0529999999999999</v>
      </c>
      <c r="Y99" s="55">
        <v>542.60799999999995</v>
      </c>
      <c r="Z99" s="55">
        <v>2</v>
      </c>
      <c r="AA99" s="55">
        <v>288</v>
      </c>
      <c r="AB99" s="58">
        <v>2.16</v>
      </c>
      <c r="AC99" s="58">
        <v>622.08000000000004</v>
      </c>
      <c r="AD99" s="55">
        <v>2</v>
      </c>
      <c r="AE99" s="55">
        <v>348</v>
      </c>
      <c r="AF99" s="58">
        <v>1.96</v>
      </c>
      <c r="AG99" s="58">
        <v>683.06</v>
      </c>
      <c r="AH99" s="55">
        <v>2</v>
      </c>
      <c r="AI99" s="55">
        <v>390</v>
      </c>
      <c r="AJ99" s="55">
        <v>1.9750000000000001</v>
      </c>
      <c r="AK99" s="58">
        <v>769.75</v>
      </c>
      <c r="AL99" s="55"/>
      <c r="AM99" s="55"/>
      <c r="AN99" s="55"/>
      <c r="AO99" s="55"/>
    </row>
    <row r="100" spans="1:41" x14ac:dyDescent="0.2">
      <c r="A100" s="52">
        <v>40725</v>
      </c>
      <c r="B100" s="55">
        <v>36</v>
      </c>
      <c r="C100" s="55">
        <v>112</v>
      </c>
      <c r="D100" s="58">
        <v>2.2200000000000002</v>
      </c>
      <c r="E100" s="55">
        <v>253.08099999999999</v>
      </c>
      <c r="F100" s="55">
        <v>9</v>
      </c>
      <c r="G100" s="55">
        <v>137</v>
      </c>
      <c r="H100" s="58">
        <v>2.1</v>
      </c>
      <c r="I100" s="55">
        <v>288.16699999999997</v>
      </c>
      <c r="J100" s="55">
        <v>7</v>
      </c>
      <c r="K100" s="55">
        <v>155</v>
      </c>
      <c r="L100" s="58">
        <v>2.1850000000000001</v>
      </c>
      <c r="M100" s="58">
        <v>342.55</v>
      </c>
      <c r="N100" s="55">
        <v>14</v>
      </c>
      <c r="O100" s="55">
        <v>203</v>
      </c>
      <c r="P100" s="55">
        <v>2.105</v>
      </c>
      <c r="Q100" s="55">
        <v>427.495</v>
      </c>
      <c r="R100" s="55"/>
      <c r="S100" s="55"/>
      <c r="T100" s="55"/>
      <c r="U100" s="55"/>
      <c r="V100" s="55">
        <v>8</v>
      </c>
      <c r="W100" s="55">
        <v>263</v>
      </c>
      <c r="X100" s="58">
        <v>2.14</v>
      </c>
      <c r="Y100" s="58">
        <v>563.45000000000005</v>
      </c>
      <c r="Z100" s="55">
        <v>9</v>
      </c>
      <c r="AA100" s="55">
        <v>295</v>
      </c>
      <c r="AB100" s="58">
        <v>2.1800000000000002</v>
      </c>
      <c r="AC100" s="58">
        <v>642.55999999999995</v>
      </c>
      <c r="AD100" s="55">
        <v>12</v>
      </c>
      <c r="AE100" s="55">
        <v>332</v>
      </c>
      <c r="AF100" s="58">
        <v>2.19</v>
      </c>
      <c r="AG100" s="55">
        <v>721.005</v>
      </c>
      <c r="AH100" s="55"/>
      <c r="AI100" s="55"/>
      <c r="AJ100" s="58"/>
      <c r="AK100" s="58"/>
      <c r="AL100" s="55"/>
      <c r="AM100" s="55"/>
      <c r="AN100" s="55"/>
      <c r="AO100" s="1"/>
    </row>
    <row r="101" spans="1:41" x14ac:dyDescent="0.2">
      <c r="A101" s="52">
        <v>43282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x14ac:dyDescent="0.2">
      <c r="A102" s="52">
        <v>45839</v>
      </c>
      <c r="B102" s="55">
        <v>32</v>
      </c>
      <c r="C102" s="55">
        <v>96</v>
      </c>
      <c r="D102" s="55">
        <v>2.5939999999999999</v>
      </c>
      <c r="E102" s="58">
        <v>247.12</v>
      </c>
      <c r="F102" s="55">
        <v>7</v>
      </c>
      <c r="G102" s="55">
        <v>142</v>
      </c>
      <c r="H102" s="55">
        <v>2.2250000000000001</v>
      </c>
      <c r="I102" s="55">
        <v>318.11399999999998</v>
      </c>
      <c r="J102" s="55">
        <v>13</v>
      </c>
      <c r="K102" s="55">
        <v>160</v>
      </c>
      <c r="L102" s="55">
        <v>2.0579999999999998</v>
      </c>
      <c r="M102" s="58">
        <v>334.68</v>
      </c>
      <c r="N102" s="55">
        <v>13</v>
      </c>
      <c r="O102" s="55">
        <v>192</v>
      </c>
      <c r="P102" s="55">
        <v>2.012</v>
      </c>
      <c r="Q102" s="55">
        <v>382.91199999999998</v>
      </c>
      <c r="R102" s="55">
        <v>12</v>
      </c>
      <c r="S102" s="55">
        <v>220</v>
      </c>
      <c r="T102" s="58">
        <v>2.1</v>
      </c>
      <c r="U102" s="55">
        <v>461.47500000000002</v>
      </c>
      <c r="V102" s="55">
        <v>23</v>
      </c>
      <c r="W102" s="55">
        <v>206</v>
      </c>
      <c r="X102" s="55">
        <v>2.0070000000000001</v>
      </c>
      <c r="Y102" s="55">
        <v>514.97299999999996</v>
      </c>
      <c r="Z102" s="55">
        <v>11</v>
      </c>
      <c r="AA102" s="55">
        <v>310</v>
      </c>
      <c r="AB102" s="55">
        <v>1.978</v>
      </c>
      <c r="AC102" s="55">
        <v>608.71600000000001</v>
      </c>
      <c r="AD102" s="55">
        <v>5</v>
      </c>
      <c r="AE102" s="55">
        <v>359</v>
      </c>
      <c r="AF102" s="58">
        <v>2.06</v>
      </c>
      <c r="AG102" s="55">
        <v>738.71600000000001</v>
      </c>
      <c r="AH102" s="55"/>
      <c r="AI102" s="55"/>
      <c r="AJ102" s="55"/>
      <c r="AK102" s="55"/>
      <c r="AL102" s="55"/>
      <c r="AM102" s="55"/>
      <c r="AN102" s="55"/>
      <c r="AO102" s="55"/>
    </row>
    <row r="103" spans="1:41" x14ac:dyDescent="0.2">
      <c r="A103" s="52"/>
      <c r="B103" s="55"/>
      <c r="C103" s="55"/>
      <c r="D103" s="55"/>
      <c r="E103" s="58"/>
      <c r="F103" s="55"/>
      <c r="G103" s="55"/>
      <c r="H103" s="55"/>
      <c r="I103" s="55"/>
      <c r="J103" s="55"/>
      <c r="K103" s="55"/>
      <c r="L103" s="55"/>
      <c r="M103" s="58"/>
      <c r="N103" s="55"/>
      <c r="O103" s="55"/>
      <c r="P103" s="55"/>
      <c r="Q103" s="55"/>
      <c r="R103" s="55"/>
      <c r="S103" s="55"/>
      <c r="T103" s="58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8"/>
      <c r="AG103" s="55"/>
      <c r="AH103" s="55"/>
      <c r="AI103" s="55"/>
      <c r="AJ103" s="55"/>
      <c r="AK103" s="55"/>
      <c r="AL103" s="55"/>
      <c r="AM103" s="55"/>
      <c r="AN103" s="55"/>
      <c r="AO103" s="55"/>
    </row>
    <row r="104" spans="1:41" x14ac:dyDescent="0.2">
      <c r="A104" s="52">
        <v>39661</v>
      </c>
      <c r="B104" s="55">
        <v>18</v>
      </c>
      <c r="C104" s="55">
        <v>107</v>
      </c>
      <c r="D104" s="55">
        <v>2.133</v>
      </c>
      <c r="E104" s="55">
        <v>237.422</v>
      </c>
      <c r="F104" s="55">
        <v>20</v>
      </c>
      <c r="G104" s="55">
        <v>139</v>
      </c>
      <c r="H104" s="58">
        <v>2.23</v>
      </c>
      <c r="I104" s="58">
        <v>310.39</v>
      </c>
      <c r="J104" s="55">
        <v>23</v>
      </c>
      <c r="K104" s="55">
        <v>157</v>
      </c>
      <c r="L104" s="55">
        <v>2.3130000000000002</v>
      </c>
      <c r="M104" s="55">
        <v>380.69499999999999</v>
      </c>
      <c r="N104" s="55">
        <v>17</v>
      </c>
      <c r="O104" s="55">
        <v>194</v>
      </c>
      <c r="P104" s="58">
        <v>2.2999999999999998</v>
      </c>
      <c r="Q104" s="55">
        <v>426.98500000000001</v>
      </c>
      <c r="R104" s="55">
        <v>7</v>
      </c>
      <c r="S104" s="55">
        <v>232</v>
      </c>
      <c r="T104" s="55">
        <v>2.145</v>
      </c>
      <c r="U104" s="55">
        <v>497.75299999999999</v>
      </c>
      <c r="V104" s="55">
        <v>25</v>
      </c>
      <c r="W104" s="55">
        <v>262</v>
      </c>
      <c r="X104" s="55">
        <v>2.1040000000000001</v>
      </c>
      <c r="Y104" s="58">
        <v>551.16999999999996</v>
      </c>
      <c r="Z104" s="55">
        <v>37</v>
      </c>
      <c r="AA104" s="55">
        <v>308</v>
      </c>
      <c r="AB104" s="55">
        <v>2238</v>
      </c>
      <c r="AC104" s="55">
        <v>688.36099999999999</v>
      </c>
      <c r="AD104" s="55">
        <v>3</v>
      </c>
      <c r="AE104" s="55">
        <v>320</v>
      </c>
      <c r="AF104" s="58">
        <v>2.4</v>
      </c>
      <c r="AG104" s="58">
        <v>768.8</v>
      </c>
      <c r="AH104" s="55">
        <v>14</v>
      </c>
      <c r="AI104" s="55">
        <v>366</v>
      </c>
      <c r="AJ104" s="58">
        <v>2.1800000000000002</v>
      </c>
      <c r="AK104" s="55">
        <v>797.101</v>
      </c>
      <c r="AL104" s="55"/>
      <c r="AM104" s="55"/>
      <c r="AN104" s="55"/>
      <c r="AO104" s="1"/>
    </row>
    <row r="105" spans="1:41" x14ac:dyDescent="0.2">
      <c r="A105" s="52">
        <v>42217</v>
      </c>
      <c r="B105" s="55">
        <v>27</v>
      </c>
      <c r="C105" s="55">
        <v>100</v>
      </c>
      <c r="D105" s="55">
        <v>2.2589999999999999</v>
      </c>
      <c r="E105" s="55">
        <v>232.78299999999999</v>
      </c>
      <c r="F105" s="55">
        <v>7</v>
      </c>
      <c r="G105" s="55">
        <v>147</v>
      </c>
      <c r="H105" s="58">
        <v>2.25</v>
      </c>
      <c r="I105" s="55">
        <v>330.42899999999997</v>
      </c>
      <c r="J105" s="55">
        <v>34</v>
      </c>
      <c r="K105" s="55">
        <v>161</v>
      </c>
      <c r="L105" s="55">
        <v>2.1219999999999999</v>
      </c>
      <c r="M105" s="55">
        <v>351.75299999999999</v>
      </c>
      <c r="N105" s="55">
        <v>19</v>
      </c>
      <c r="O105" s="55">
        <v>194</v>
      </c>
      <c r="P105" s="55">
        <v>2.157</v>
      </c>
      <c r="Q105" s="55">
        <v>422.32499999999999</v>
      </c>
      <c r="R105" s="55">
        <v>4</v>
      </c>
      <c r="S105" s="55">
        <v>234</v>
      </c>
      <c r="T105" s="58">
        <v>2.2000000000000002</v>
      </c>
      <c r="U105" s="58">
        <v>513.70000000000005</v>
      </c>
      <c r="V105" s="55">
        <v>39</v>
      </c>
      <c r="W105" s="55">
        <v>265</v>
      </c>
      <c r="X105" s="55">
        <v>2.1520000000000001</v>
      </c>
      <c r="Y105" s="55">
        <v>580.07899999999995</v>
      </c>
      <c r="Z105" s="55">
        <v>41</v>
      </c>
      <c r="AA105" s="55">
        <v>293</v>
      </c>
      <c r="AB105" s="55">
        <v>2158</v>
      </c>
      <c r="AC105" s="55">
        <v>635.40200000000004</v>
      </c>
      <c r="AD105" s="55">
        <v>10</v>
      </c>
      <c r="AE105" s="55">
        <v>350</v>
      </c>
      <c r="AF105" s="58">
        <v>2.12</v>
      </c>
      <c r="AG105" s="58">
        <v>749.88</v>
      </c>
      <c r="AH105" s="55">
        <v>3</v>
      </c>
      <c r="AI105" s="55">
        <v>386</v>
      </c>
      <c r="AJ105" s="58">
        <v>2.12</v>
      </c>
      <c r="AK105" s="58">
        <v>818.32</v>
      </c>
      <c r="AL105" s="55"/>
      <c r="AM105" s="55"/>
      <c r="AN105" s="55"/>
      <c r="AO105" s="55"/>
    </row>
    <row r="106" spans="1:41" x14ac:dyDescent="0.2">
      <c r="A106" s="52">
        <v>44774</v>
      </c>
      <c r="B106" s="55">
        <v>17</v>
      </c>
      <c r="C106" s="55">
        <v>86</v>
      </c>
      <c r="D106" s="55">
        <v>1.897</v>
      </c>
      <c r="E106" s="55">
        <v>186.66399999999999</v>
      </c>
      <c r="F106" s="55">
        <v>14</v>
      </c>
      <c r="G106" s="55">
        <v>140</v>
      </c>
      <c r="H106" s="58">
        <v>2.2999999999999998</v>
      </c>
      <c r="I106" s="55">
        <v>322.048</v>
      </c>
      <c r="J106" s="55">
        <v>55</v>
      </c>
      <c r="K106" s="55">
        <v>162</v>
      </c>
      <c r="L106" s="55">
        <v>2.2719999999999998</v>
      </c>
      <c r="M106" s="55">
        <v>368.10500000000002</v>
      </c>
      <c r="N106" s="55">
        <v>23</v>
      </c>
      <c r="O106" s="55">
        <v>191</v>
      </c>
      <c r="P106" s="55">
        <v>2.2730000000000001</v>
      </c>
      <c r="Q106" s="55">
        <v>439.286</v>
      </c>
      <c r="R106" s="55">
        <v>17</v>
      </c>
      <c r="S106" s="55">
        <v>226</v>
      </c>
      <c r="T106" s="55">
        <v>2.1240000000000001</v>
      </c>
      <c r="U106" s="55">
        <v>474.46899999999999</v>
      </c>
      <c r="V106" s="55">
        <v>4</v>
      </c>
      <c r="W106" s="55">
        <v>273</v>
      </c>
      <c r="X106" s="58">
        <v>2.06</v>
      </c>
      <c r="Y106" s="55">
        <v>561.95500000000004</v>
      </c>
      <c r="Z106" s="55">
        <v>12</v>
      </c>
      <c r="AA106" s="55">
        <v>293</v>
      </c>
      <c r="AB106" s="3">
        <v>1980</v>
      </c>
      <c r="AC106" s="55">
        <v>610.03300000000002</v>
      </c>
      <c r="AD106" s="55">
        <v>8</v>
      </c>
      <c r="AE106" s="55">
        <v>352</v>
      </c>
      <c r="AF106" s="58">
        <v>2.08</v>
      </c>
      <c r="AG106" s="58">
        <v>733.2</v>
      </c>
      <c r="AH106" s="55">
        <v>16</v>
      </c>
      <c r="AI106" s="55">
        <v>391</v>
      </c>
      <c r="AJ106" s="58">
        <v>1.97</v>
      </c>
      <c r="AK106" s="55">
        <v>796.59199999999998</v>
      </c>
      <c r="AL106" s="55"/>
      <c r="AM106" s="55"/>
      <c r="AN106" s="55"/>
      <c r="AO106" s="55"/>
    </row>
    <row r="107" spans="1:41" x14ac:dyDescent="0.2">
      <c r="A107" s="52">
        <v>47331</v>
      </c>
      <c r="B107" s="55">
        <v>80</v>
      </c>
      <c r="C107" s="55">
        <v>115</v>
      </c>
      <c r="D107" s="55">
        <v>2.3290000000000002</v>
      </c>
      <c r="E107" s="55">
        <v>297.38799999999998</v>
      </c>
      <c r="F107" s="55">
        <v>59</v>
      </c>
      <c r="G107" s="55">
        <v>137</v>
      </c>
      <c r="H107" s="55">
        <v>2.1749999999999998</v>
      </c>
      <c r="I107" s="55">
        <v>302.04399999999998</v>
      </c>
      <c r="J107" s="55">
        <v>37</v>
      </c>
      <c r="K107" s="55">
        <v>164</v>
      </c>
      <c r="L107" s="58">
        <v>2.13</v>
      </c>
      <c r="M107" s="55">
        <v>356.101</v>
      </c>
      <c r="N107" s="55">
        <v>59</v>
      </c>
      <c r="O107" s="55">
        <v>197</v>
      </c>
      <c r="P107" s="55">
        <v>2.089</v>
      </c>
      <c r="Q107" s="55">
        <v>409.74900000000002</v>
      </c>
      <c r="R107" s="55">
        <v>20</v>
      </c>
      <c r="S107" s="55">
        <v>234</v>
      </c>
      <c r="T107" s="55">
        <v>1.9750000000000001</v>
      </c>
      <c r="U107" s="58">
        <v>468.44</v>
      </c>
      <c r="V107" s="55">
        <v>22</v>
      </c>
      <c r="W107" s="55">
        <v>257</v>
      </c>
      <c r="X107" s="55">
        <v>2.1280000000000001</v>
      </c>
      <c r="Y107" s="55">
        <v>550.51199999999994</v>
      </c>
      <c r="Z107" s="55">
        <v>21</v>
      </c>
      <c r="AA107" s="55">
        <v>298</v>
      </c>
      <c r="AB107" s="55">
        <v>2076</v>
      </c>
      <c r="AC107" s="55">
        <v>626.79700000000003</v>
      </c>
      <c r="AD107" s="55">
        <v>1</v>
      </c>
      <c r="AE107" s="55">
        <v>351</v>
      </c>
      <c r="AF107" s="58">
        <v>2.08</v>
      </c>
      <c r="AG107" s="58">
        <v>730.08</v>
      </c>
      <c r="AH107" s="55">
        <v>15</v>
      </c>
      <c r="AI107" s="55">
        <v>370</v>
      </c>
      <c r="AJ107" s="55">
        <v>2.0049999999999999</v>
      </c>
      <c r="AK107" s="55">
        <v>343.09300000000002</v>
      </c>
      <c r="AL107" s="55">
        <v>1</v>
      </c>
      <c r="AM107" s="55">
        <v>424</v>
      </c>
      <c r="AN107" s="58">
        <v>2.1</v>
      </c>
      <c r="AO107" s="58">
        <v>890.4</v>
      </c>
    </row>
    <row r="108" spans="1:41" x14ac:dyDescent="0.2">
      <c r="A108" s="52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8"/>
      <c r="M108" s="55"/>
      <c r="N108" s="55"/>
      <c r="O108" s="55"/>
      <c r="P108" s="55"/>
      <c r="Q108" s="55"/>
      <c r="R108" s="55"/>
      <c r="S108" s="55"/>
      <c r="T108" s="55"/>
      <c r="U108" s="58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8"/>
      <c r="AG108" s="58"/>
      <c r="AH108" s="55"/>
      <c r="AI108" s="55"/>
      <c r="AJ108" s="55"/>
      <c r="AK108" s="55"/>
      <c r="AL108" s="55"/>
      <c r="AM108" s="55"/>
      <c r="AN108" s="58"/>
      <c r="AO108" s="58"/>
    </row>
    <row r="109" spans="1:41" x14ac:dyDescent="0.2">
      <c r="A109" s="52">
        <v>38596</v>
      </c>
      <c r="B109" s="3">
        <v>16</v>
      </c>
      <c r="C109" s="3">
        <v>107</v>
      </c>
      <c r="D109" s="58">
        <v>2.56</v>
      </c>
      <c r="E109" s="58">
        <v>269.47500000000002</v>
      </c>
      <c r="F109" s="3">
        <v>40</v>
      </c>
      <c r="G109" s="3">
        <v>144</v>
      </c>
      <c r="H109" s="58">
        <v>2.8</v>
      </c>
      <c r="I109" s="58">
        <v>415.35</v>
      </c>
      <c r="J109" s="3">
        <v>29</v>
      </c>
      <c r="K109" s="3">
        <v>171</v>
      </c>
      <c r="L109" s="58">
        <v>2.06</v>
      </c>
      <c r="M109" s="58">
        <v>368.66</v>
      </c>
      <c r="N109" s="3">
        <v>41</v>
      </c>
      <c r="O109" s="3">
        <v>194</v>
      </c>
      <c r="P109" s="58">
        <v>2.1829999999999998</v>
      </c>
      <c r="Q109" s="58">
        <v>423.72800000000001</v>
      </c>
      <c r="R109" s="3">
        <v>16</v>
      </c>
      <c r="S109" s="3">
        <v>222</v>
      </c>
      <c r="T109" s="58">
        <v>2.15</v>
      </c>
      <c r="U109" s="58">
        <v>477.43400000000003</v>
      </c>
      <c r="V109" s="3">
        <v>42</v>
      </c>
      <c r="W109" s="3">
        <v>260</v>
      </c>
      <c r="X109" s="58">
        <v>2.0779999999999998</v>
      </c>
      <c r="Y109" s="58">
        <v>541.25099999999998</v>
      </c>
      <c r="Z109" s="3">
        <v>72</v>
      </c>
      <c r="AA109" s="3">
        <v>296</v>
      </c>
      <c r="AB109" s="58">
        <v>2.1890000000000001</v>
      </c>
      <c r="AC109" s="58">
        <v>682.43499999999995</v>
      </c>
      <c r="AD109" s="3">
        <v>4</v>
      </c>
      <c r="AE109" s="3">
        <v>336</v>
      </c>
      <c r="AF109" s="58">
        <v>2.1</v>
      </c>
      <c r="AG109" s="58">
        <v>706.65</v>
      </c>
      <c r="AH109" s="3"/>
      <c r="AI109" s="3"/>
      <c r="AJ109" s="58"/>
      <c r="AK109" s="58"/>
      <c r="AL109" s="3"/>
      <c r="AM109" s="3"/>
      <c r="AN109" s="58"/>
      <c r="AO109" s="58"/>
    </row>
    <row r="110" spans="1:41" x14ac:dyDescent="0.2">
      <c r="A110" s="52">
        <v>41153</v>
      </c>
      <c r="B110" s="3">
        <v>27</v>
      </c>
      <c r="C110" s="3">
        <v>120</v>
      </c>
      <c r="D110" s="58">
        <v>2.2330000000000001</v>
      </c>
      <c r="E110" s="58">
        <v>286.77199999999999</v>
      </c>
      <c r="F110" s="3">
        <v>16</v>
      </c>
      <c r="G110" s="3">
        <v>134</v>
      </c>
      <c r="H110" s="58">
        <v>2.2000000000000002</v>
      </c>
      <c r="I110" s="58">
        <v>327.75599999999997</v>
      </c>
      <c r="J110" s="3">
        <v>8</v>
      </c>
      <c r="K110" s="3">
        <v>160</v>
      </c>
      <c r="L110" s="58">
        <v>2.1549999999999998</v>
      </c>
      <c r="M110" s="58">
        <v>345.459</v>
      </c>
      <c r="N110" s="3">
        <v>35</v>
      </c>
      <c r="O110" s="3">
        <v>200</v>
      </c>
      <c r="P110" s="58">
        <v>2.0699999999999998</v>
      </c>
      <c r="Q110" s="58">
        <v>419.262</v>
      </c>
      <c r="R110" s="3">
        <v>25</v>
      </c>
      <c r="S110" s="3">
        <v>233</v>
      </c>
      <c r="T110" s="58">
        <v>2.1040000000000001</v>
      </c>
      <c r="U110" s="58">
        <v>496.15300000000002</v>
      </c>
      <c r="V110" s="3">
        <v>14</v>
      </c>
      <c r="W110" s="3">
        <v>263</v>
      </c>
      <c r="X110" s="58">
        <v>2.028</v>
      </c>
      <c r="Y110" s="58">
        <v>537.18600000000004</v>
      </c>
      <c r="Z110" s="3">
        <v>10</v>
      </c>
      <c r="AA110" s="3">
        <v>308</v>
      </c>
      <c r="AB110" s="58">
        <v>2.0299999999999998</v>
      </c>
      <c r="AC110" s="58">
        <v>625.43799999999999</v>
      </c>
      <c r="AD110" s="3">
        <v>23</v>
      </c>
      <c r="AE110" s="3">
        <v>344</v>
      </c>
      <c r="AF110" s="58">
        <v>2.093</v>
      </c>
      <c r="AG110" s="58">
        <v>734.84199999999998</v>
      </c>
      <c r="AH110" s="3">
        <v>18</v>
      </c>
      <c r="AI110" s="3">
        <v>378</v>
      </c>
      <c r="AJ110" s="58">
        <v>1.99</v>
      </c>
      <c r="AK110" s="58">
        <v>764.87699999999995</v>
      </c>
      <c r="AL110" s="3">
        <v>1</v>
      </c>
      <c r="AM110" s="3">
        <v>451</v>
      </c>
      <c r="AN110" s="58">
        <v>2.02</v>
      </c>
      <c r="AO110" s="58">
        <v>869.005</v>
      </c>
    </row>
    <row r="111" spans="1:41" x14ac:dyDescent="0.2">
      <c r="A111" s="52">
        <v>43709</v>
      </c>
      <c r="B111" s="3">
        <v>11</v>
      </c>
      <c r="C111" s="3">
        <v>117</v>
      </c>
      <c r="D111" s="58">
        <v>2.2749999999999999</v>
      </c>
      <c r="E111" s="58">
        <v>267.47300000000001</v>
      </c>
      <c r="F111" s="3">
        <v>12</v>
      </c>
      <c r="G111" s="3">
        <v>139</v>
      </c>
      <c r="H111" s="58">
        <v>2.3250000000000002</v>
      </c>
      <c r="I111" s="58">
        <v>326.47500000000002</v>
      </c>
      <c r="J111" s="3">
        <v>9</v>
      </c>
      <c r="K111" s="3">
        <v>161</v>
      </c>
      <c r="L111" s="58">
        <v>2.27</v>
      </c>
      <c r="M111" s="58">
        <v>395.26100000000002</v>
      </c>
      <c r="N111" s="3">
        <v>16</v>
      </c>
      <c r="O111" s="3">
        <v>203</v>
      </c>
      <c r="P111" s="58">
        <v>2.198</v>
      </c>
      <c r="Q111" s="58">
        <v>454.12599999999998</v>
      </c>
      <c r="R111" s="3">
        <v>27</v>
      </c>
      <c r="S111" s="3">
        <v>232</v>
      </c>
      <c r="T111" s="58">
        <v>2.1669999999999998</v>
      </c>
      <c r="U111" s="58">
        <v>499.37900000000002</v>
      </c>
      <c r="V111" s="3">
        <v>2</v>
      </c>
      <c r="W111" s="3">
        <v>252</v>
      </c>
      <c r="X111" s="58">
        <v>2.08</v>
      </c>
      <c r="Y111" s="58">
        <v>523.12</v>
      </c>
      <c r="Z111" s="3">
        <v>29</v>
      </c>
      <c r="AA111" s="3">
        <v>307</v>
      </c>
      <c r="AB111" s="58">
        <v>2.1840000000000002</v>
      </c>
      <c r="AC111" s="58">
        <v>683.38599999999997</v>
      </c>
      <c r="AD111" s="3">
        <v>4</v>
      </c>
      <c r="AE111" s="3">
        <v>346</v>
      </c>
      <c r="AF111" s="58">
        <v>2.2669999999999999</v>
      </c>
      <c r="AG111" s="58">
        <v>795.35</v>
      </c>
      <c r="AH111" s="3">
        <v>5</v>
      </c>
      <c r="AI111" s="3">
        <v>391</v>
      </c>
      <c r="AJ111" s="58">
        <v>2.15</v>
      </c>
      <c r="AK111" s="58">
        <v>848.26800000000003</v>
      </c>
      <c r="AL111" s="3">
        <v>1</v>
      </c>
      <c r="AM111" s="3">
        <v>401</v>
      </c>
      <c r="AN111" s="58">
        <v>2.1</v>
      </c>
      <c r="AO111" s="58">
        <v>842.1</v>
      </c>
    </row>
    <row r="112" spans="1:41" x14ac:dyDescent="0.2">
      <c r="A112" s="52">
        <v>46266</v>
      </c>
      <c r="B112" s="3">
        <v>54</v>
      </c>
      <c r="C112" s="3">
        <v>104</v>
      </c>
      <c r="D112" s="58">
        <v>2.35</v>
      </c>
      <c r="E112" s="58">
        <v>244.15199999999999</v>
      </c>
      <c r="F112" s="3">
        <v>15</v>
      </c>
      <c r="G112" s="3">
        <v>140</v>
      </c>
      <c r="H112" s="58">
        <v>2.3330000000000002</v>
      </c>
      <c r="I112" s="58">
        <v>326.637</v>
      </c>
      <c r="J112" s="3">
        <v>52</v>
      </c>
      <c r="K112" s="3">
        <v>164</v>
      </c>
      <c r="L112" s="58">
        <v>2.5499999999999998</v>
      </c>
      <c r="M112" s="58">
        <v>448.39400000000001</v>
      </c>
      <c r="N112" s="3">
        <v>24</v>
      </c>
      <c r="O112" s="3">
        <v>194</v>
      </c>
      <c r="P112" s="58">
        <v>2.2400000000000002</v>
      </c>
      <c r="Q112" s="58">
        <v>492.827</v>
      </c>
      <c r="R112" s="3">
        <v>6</v>
      </c>
      <c r="S112" s="3">
        <v>242</v>
      </c>
      <c r="T112" s="58">
        <v>2.0350000000000001</v>
      </c>
      <c r="U112" s="58">
        <v>488.13</v>
      </c>
      <c r="V112" s="3">
        <v>36</v>
      </c>
      <c r="W112" s="3">
        <v>263</v>
      </c>
      <c r="X112" s="58">
        <v>2.137</v>
      </c>
      <c r="Y112" s="58">
        <v>563.21299999999997</v>
      </c>
      <c r="Z112" s="3">
        <v>44</v>
      </c>
      <c r="AA112" s="3">
        <v>313</v>
      </c>
      <c r="AB112" s="58">
        <v>2.1800000000000002</v>
      </c>
      <c r="AC112" s="58">
        <v>686.61800000000005</v>
      </c>
      <c r="AD112" s="3">
        <v>1</v>
      </c>
      <c r="AE112" s="3">
        <v>329</v>
      </c>
      <c r="AF112" s="58">
        <v>2.08</v>
      </c>
      <c r="AG112" s="58">
        <v>684.32</v>
      </c>
      <c r="AH112" s="3">
        <v>2</v>
      </c>
      <c r="AI112" s="3">
        <v>378</v>
      </c>
      <c r="AJ112" s="58">
        <v>2.1</v>
      </c>
      <c r="AK112" s="58">
        <v>792.75</v>
      </c>
      <c r="AL112" s="3"/>
      <c r="AM112" s="3"/>
      <c r="AN112" s="58"/>
      <c r="AO112" s="58"/>
    </row>
    <row r="113" spans="1:49" x14ac:dyDescent="0.2">
      <c r="A113" s="52"/>
      <c r="B113" s="3"/>
      <c r="C113" s="3"/>
      <c r="D113" s="58"/>
      <c r="E113" s="58"/>
      <c r="F113" s="3"/>
      <c r="G113" s="3"/>
      <c r="H113" s="58"/>
      <c r="I113" s="58"/>
      <c r="J113" s="3"/>
      <c r="K113" s="3"/>
      <c r="L113" s="58"/>
      <c r="M113" s="58"/>
      <c r="N113" s="3"/>
      <c r="O113" s="3"/>
      <c r="P113" s="58"/>
      <c r="Q113" s="58"/>
      <c r="R113" s="3"/>
      <c r="S113" s="3"/>
      <c r="T113" s="58"/>
      <c r="U113" s="58"/>
      <c r="V113" s="3"/>
      <c r="W113" s="3"/>
      <c r="X113" s="58"/>
      <c r="Y113" s="58"/>
      <c r="Z113" s="3"/>
      <c r="AA113" s="3"/>
      <c r="AB113" s="58"/>
      <c r="AC113" s="58"/>
      <c r="AD113" s="3"/>
      <c r="AE113" s="3"/>
      <c r="AF113" s="58"/>
      <c r="AG113" s="58"/>
      <c r="AH113" s="3"/>
      <c r="AI113" s="3"/>
      <c r="AJ113" s="58"/>
      <c r="AK113" s="58"/>
      <c r="AL113" s="3"/>
      <c r="AM113" s="3"/>
      <c r="AN113" s="58"/>
      <c r="AO113" s="58"/>
    </row>
    <row r="114" spans="1:49" x14ac:dyDescent="0.2">
      <c r="A114" s="52">
        <v>37895</v>
      </c>
      <c r="B114" s="3">
        <v>8</v>
      </c>
      <c r="C114" s="3">
        <v>98</v>
      </c>
      <c r="D114" s="58">
        <v>2.6</v>
      </c>
      <c r="E114" s="58">
        <v>259.58800000000002</v>
      </c>
      <c r="F114" s="3">
        <v>49</v>
      </c>
      <c r="G114" s="3">
        <v>139</v>
      </c>
      <c r="H114" s="58">
        <v>2.2879999999999998</v>
      </c>
      <c r="I114" s="58">
        <v>320.387</v>
      </c>
      <c r="J114" s="3">
        <v>5</v>
      </c>
      <c r="K114" s="3">
        <v>152</v>
      </c>
      <c r="L114" s="58">
        <v>2.2000000000000002</v>
      </c>
      <c r="M114" s="58">
        <v>333.52</v>
      </c>
      <c r="N114" s="3">
        <v>48</v>
      </c>
      <c r="O114" s="3">
        <v>204</v>
      </c>
      <c r="P114" s="58">
        <v>2.3679999999999999</v>
      </c>
      <c r="Q114" s="58">
        <v>507.79199999999997</v>
      </c>
      <c r="R114" s="3">
        <v>28</v>
      </c>
      <c r="S114" s="3">
        <v>241</v>
      </c>
      <c r="T114" s="58">
        <v>2.194</v>
      </c>
      <c r="U114" s="58">
        <v>526.923</v>
      </c>
      <c r="V114" s="3">
        <v>25</v>
      </c>
      <c r="W114" s="3">
        <v>261</v>
      </c>
      <c r="X114" s="58">
        <v>2.1680000000000001</v>
      </c>
      <c r="Y114" s="58">
        <v>559.75300000000004</v>
      </c>
      <c r="Z114" s="3">
        <v>12</v>
      </c>
      <c r="AA114" s="3">
        <v>294</v>
      </c>
      <c r="AB114" s="58">
        <v>2.2629999999999999</v>
      </c>
      <c r="AC114" s="58">
        <v>685.38900000000001</v>
      </c>
      <c r="AD114" s="3">
        <v>4</v>
      </c>
      <c r="AE114" s="3">
        <v>332</v>
      </c>
      <c r="AF114" s="58">
        <v>2.2200000000000002</v>
      </c>
      <c r="AG114" s="58">
        <v>725.71</v>
      </c>
      <c r="AH114" s="3"/>
      <c r="AI114" s="3"/>
      <c r="AJ114" s="58"/>
      <c r="AK114" s="58"/>
      <c r="AL114" s="3"/>
      <c r="AM114" s="3"/>
      <c r="AN114" s="58"/>
      <c r="AO114" s="58"/>
    </row>
    <row r="115" spans="1:49" x14ac:dyDescent="0.2">
      <c r="A115" s="52">
        <v>40452</v>
      </c>
      <c r="B115" s="3">
        <v>10</v>
      </c>
      <c r="C115" s="3">
        <v>92</v>
      </c>
      <c r="D115" s="58">
        <v>2.4500000000000002</v>
      </c>
      <c r="E115" s="58">
        <v>225.215</v>
      </c>
      <c r="F115" s="3">
        <v>30</v>
      </c>
      <c r="G115" s="3">
        <v>137</v>
      </c>
      <c r="H115" s="58">
        <v>2.2749999999999999</v>
      </c>
      <c r="I115" s="58">
        <v>320.10700000000003</v>
      </c>
      <c r="J115" s="3">
        <v>7</v>
      </c>
      <c r="K115" s="3">
        <v>171</v>
      </c>
      <c r="L115" s="58">
        <v>2.2549999999999999</v>
      </c>
      <c r="M115" s="58">
        <v>389.24700000000001</v>
      </c>
      <c r="N115" s="3">
        <v>12</v>
      </c>
      <c r="O115" s="3">
        <v>191</v>
      </c>
      <c r="P115" s="58">
        <v>2.19</v>
      </c>
      <c r="Q115" s="58">
        <v>414.82499999999999</v>
      </c>
      <c r="R115" s="3">
        <v>35</v>
      </c>
      <c r="S115" s="3">
        <v>238</v>
      </c>
      <c r="T115" s="58">
        <v>2.181</v>
      </c>
      <c r="U115" s="58">
        <v>530.02300000000002</v>
      </c>
      <c r="V115" s="3">
        <v>29</v>
      </c>
      <c r="W115" s="3">
        <v>260</v>
      </c>
      <c r="X115" s="58">
        <v>2.1890000000000001</v>
      </c>
      <c r="Y115" s="58">
        <v>576.39599999999996</v>
      </c>
      <c r="Z115" s="3">
        <v>17</v>
      </c>
      <c r="AA115" s="3">
        <v>294</v>
      </c>
      <c r="AB115" s="58">
        <v>2.0550000000000002</v>
      </c>
      <c r="AC115" s="58">
        <v>631.40599999999995</v>
      </c>
      <c r="AD115" s="55"/>
      <c r="AE115" s="55"/>
      <c r="AF115" s="55"/>
      <c r="AG115" s="55"/>
      <c r="AH115" s="3">
        <v>29</v>
      </c>
      <c r="AI115" s="3">
        <v>373</v>
      </c>
      <c r="AJ115" s="58">
        <v>2.25</v>
      </c>
      <c r="AK115" s="58">
        <v>846.93700000000001</v>
      </c>
      <c r="AL115" s="3"/>
      <c r="AM115" s="3"/>
      <c r="AN115" s="58"/>
      <c r="AO115" s="58"/>
    </row>
    <row r="116" spans="1:49" x14ac:dyDescent="0.2">
      <c r="A116" s="52">
        <v>43009</v>
      </c>
      <c r="B116" s="3">
        <v>18</v>
      </c>
      <c r="C116" s="3">
        <v>104</v>
      </c>
      <c r="D116" s="58">
        <v>2.4329999999999998</v>
      </c>
      <c r="E116" s="58">
        <v>245.57499999999999</v>
      </c>
      <c r="F116" s="3">
        <v>13</v>
      </c>
      <c r="G116" s="3">
        <v>137</v>
      </c>
      <c r="H116" s="58">
        <v>2.25</v>
      </c>
      <c r="I116" s="58">
        <v>310.06200000000001</v>
      </c>
      <c r="J116" s="3">
        <v>36</v>
      </c>
      <c r="K116" s="3">
        <v>175</v>
      </c>
      <c r="L116" s="58">
        <v>2.1</v>
      </c>
      <c r="M116" s="58">
        <v>366.8</v>
      </c>
      <c r="N116" s="3">
        <v>23</v>
      </c>
      <c r="O116" s="3">
        <v>207</v>
      </c>
      <c r="P116" s="58">
        <v>2.5499999999999998</v>
      </c>
      <c r="Q116" s="58">
        <v>545.66300000000001</v>
      </c>
      <c r="R116" s="3">
        <v>88</v>
      </c>
      <c r="S116" s="3">
        <v>230</v>
      </c>
      <c r="T116" s="58">
        <v>2.2000000000000002</v>
      </c>
      <c r="U116" s="58">
        <v>507.55799999999999</v>
      </c>
      <c r="V116" s="3">
        <v>53</v>
      </c>
      <c r="W116" s="3">
        <v>261</v>
      </c>
      <c r="X116" s="58">
        <v>2.3730000000000002</v>
      </c>
      <c r="Y116" s="58">
        <v>632.44299999999998</v>
      </c>
      <c r="Z116" s="3">
        <v>83</v>
      </c>
      <c r="AA116" s="3">
        <v>293</v>
      </c>
      <c r="AB116" s="58">
        <v>2.3780000000000001</v>
      </c>
      <c r="AC116" s="58">
        <v>695.61800000000005</v>
      </c>
      <c r="AD116" s="3">
        <v>89</v>
      </c>
      <c r="AE116" s="3">
        <v>346</v>
      </c>
      <c r="AF116" s="58">
        <v>2.415</v>
      </c>
      <c r="AG116" s="58">
        <v>841.97799999999995</v>
      </c>
      <c r="AH116" s="3">
        <v>3</v>
      </c>
      <c r="AI116" s="3">
        <v>386</v>
      </c>
      <c r="AJ116" s="58">
        <v>3.1</v>
      </c>
      <c r="AK116" s="59" t="s">
        <v>132</v>
      </c>
      <c r="AL116" s="3">
        <v>2</v>
      </c>
      <c r="AM116" s="3">
        <v>471</v>
      </c>
      <c r="AN116" s="58">
        <v>2.14</v>
      </c>
      <c r="AO116" s="58">
        <v>893.09299999999996</v>
      </c>
    </row>
    <row r="117" spans="1:49" x14ac:dyDescent="0.2">
      <c r="A117" s="52">
        <v>45566</v>
      </c>
      <c r="B117" s="3">
        <v>3</v>
      </c>
      <c r="C117" s="3">
        <v>83</v>
      </c>
      <c r="D117" s="58">
        <v>1.95</v>
      </c>
      <c r="E117" s="58">
        <v>159.69999999999999</v>
      </c>
      <c r="F117" s="3">
        <v>48</v>
      </c>
      <c r="G117" s="3">
        <v>140</v>
      </c>
      <c r="H117" s="58">
        <v>2.0840000000000001</v>
      </c>
      <c r="I117" s="58">
        <v>303.12099999999998</v>
      </c>
      <c r="J117" s="3">
        <v>8</v>
      </c>
      <c r="K117" s="3">
        <v>167</v>
      </c>
      <c r="L117" s="58">
        <v>2.0329999999999999</v>
      </c>
      <c r="M117" s="58">
        <v>370.88099999999997</v>
      </c>
      <c r="N117" s="3">
        <v>49</v>
      </c>
      <c r="O117" s="3">
        <v>198</v>
      </c>
      <c r="P117" s="58">
        <v>2.3180000000000001</v>
      </c>
      <c r="Q117" s="58">
        <v>460.03899999999999</v>
      </c>
      <c r="R117" s="3">
        <v>35</v>
      </c>
      <c r="S117" s="3">
        <v>239</v>
      </c>
      <c r="T117" s="58">
        <v>2.2240000000000002</v>
      </c>
      <c r="U117" s="58">
        <v>560.40300000000002</v>
      </c>
      <c r="V117" s="3">
        <v>34</v>
      </c>
      <c r="W117" s="3">
        <v>259</v>
      </c>
      <c r="X117" s="58">
        <v>2.0790000000000002</v>
      </c>
      <c r="Y117" s="58">
        <v>548.48</v>
      </c>
      <c r="Z117" s="3">
        <v>21</v>
      </c>
      <c r="AA117" s="3">
        <v>310</v>
      </c>
      <c r="AB117" s="58">
        <v>2.08</v>
      </c>
      <c r="AC117" s="58">
        <v>656.66099999999994</v>
      </c>
      <c r="AD117" s="3">
        <v>1</v>
      </c>
      <c r="AE117" s="3">
        <v>323</v>
      </c>
      <c r="AF117" s="58">
        <v>2.06</v>
      </c>
      <c r="AG117" s="58">
        <v>665.38</v>
      </c>
      <c r="AH117" s="3"/>
      <c r="AI117" s="3"/>
      <c r="AJ117" s="58"/>
      <c r="AK117" s="58"/>
      <c r="AL117" s="58"/>
      <c r="AM117" s="3"/>
      <c r="AN117" s="3"/>
      <c r="AO117" s="58"/>
    </row>
    <row r="121" spans="1:49" x14ac:dyDescent="0.2">
      <c r="A121">
        <v>2007</v>
      </c>
    </row>
    <row r="122" spans="1:49" x14ac:dyDescent="0.2">
      <c r="A122" s="46">
        <v>39203</v>
      </c>
      <c r="B122">
        <v>10</v>
      </c>
      <c r="C122">
        <v>99</v>
      </c>
      <c r="D122">
        <v>2800</v>
      </c>
      <c r="E122">
        <v>280510</v>
      </c>
      <c r="F122">
        <v>1</v>
      </c>
      <c r="G122">
        <v>133</v>
      </c>
      <c r="H122">
        <v>2400</v>
      </c>
      <c r="I122">
        <v>319200</v>
      </c>
      <c r="J122">
        <v>24</v>
      </c>
      <c r="K122">
        <v>161</v>
      </c>
      <c r="L122">
        <v>2558</v>
      </c>
      <c r="M122">
        <v>427412</v>
      </c>
      <c r="N122">
        <v>69</v>
      </c>
      <c r="O122">
        <v>197</v>
      </c>
      <c r="P122">
        <v>2529</v>
      </c>
      <c r="Q122">
        <v>528746</v>
      </c>
      <c r="R122">
        <v>17</v>
      </c>
      <c r="S122">
        <v>229</v>
      </c>
      <c r="T122">
        <v>2657</v>
      </c>
      <c r="U122">
        <v>606629</v>
      </c>
      <c r="V122">
        <v>6</v>
      </c>
      <c r="W122">
        <v>257</v>
      </c>
      <c r="X122">
        <v>2567</v>
      </c>
      <c r="Y122">
        <v>669275</v>
      </c>
      <c r="Z122">
        <v>2</v>
      </c>
      <c r="AA122">
        <v>296</v>
      </c>
      <c r="AB122">
        <v>2860</v>
      </c>
      <c r="AC122">
        <v>846360</v>
      </c>
      <c r="AD122">
        <v>4</v>
      </c>
      <c r="AE122">
        <v>328</v>
      </c>
      <c r="AF122">
        <v>2800</v>
      </c>
      <c r="AG122">
        <v>917000</v>
      </c>
      <c r="AH122">
        <v>5</v>
      </c>
      <c r="AI122">
        <v>373</v>
      </c>
      <c r="AJ122">
        <v>2885</v>
      </c>
      <c r="AK122">
        <v>1077108</v>
      </c>
      <c r="AP122">
        <v>67</v>
      </c>
      <c r="AQ122">
        <v>344</v>
      </c>
      <c r="AR122">
        <v>2689</v>
      </c>
      <c r="AS122">
        <v>932445</v>
      </c>
      <c r="AT122">
        <v>4</v>
      </c>
      <c r="AU122">
        <v>376</v>
      </c>
      <c r="AV122">
        <v>2417</v>
      </c>
      <c r="AW122">
        <v>900938</v>
      </c>
    </row>
    <row r="123" spans="1:49" ht="15.75" x14ac:dyDescent="0.25">
      <c r="A123" s="47" t="s">
        <v>133</v>
      </c>
      <c r="B123">
        <v>47</v>
      </c>
      <c r="C123">
        <v>106</v>
      </c>
      <c r="D123">
        <v>2608</v>
      </c>
      <c r="E123">
        <v>295257</v>
      </c>
      <c r="F123">
        <v>64</v>
      </c>
      <c r="G123">
        <v>139</v>
      </c>
      <c r="H123">
        <v>2511</v>
      </c>
      <c r="I123">
        <v>351117</v>
      </c>
      <c r="J123">
        <v>20</v>
      </c>
      <c r="K123">
        <v>168</v>
      </c>
      <c r="L123">
        <v>2440</v>
      </c>
      <c r="M123">
        <v>421838</v>
      </c>
      <c r="N123">
        <v>28</v>
      </c>
      <c r="O123">
        <v>199</v>
      </c>
      <c r="P123">
        <v>2445</v>
      </c>
      <c r="Q123">
        <v>494696</v>
      </c>
      <c r="R123">
        <v>11</v>
      </c>
      <c r="S123">
        <v>230</v>
      </c>
      <c r="T123">
        <v>2588</v>
      </c>
      <c r="U123">
        <v>588150</v>
      </c>
      <c r="V123">
        <v>10</v>
      </c>
      <c r="W123">
        <v>269</v>
      </c>
      <c r="X123">
        <v>2502</v>
      </c>
      <c r="Y123">
        <v>680068</v>
      </c>
      <c r="Z123">
        <v>29</v>
      </c>
      <c r="AA123">
        <v>299</v>
      </c>
      <c r="AB123">
        <v>2568</v>
      </c>
      <c r="AC123">
        <v>771486</v>
      </c>
      <c r="AD123">
        <v>7</v>
      </c>
      <c r="AE123">
        <v>329</v>
      </c>
      <c r="AF123">
        <v>2670</v>
      </c>
      <c r="AG123">
        <v>876166</v>
      </c>
      <c r="AH123">
        <v>2</v>
      </c>
      <c r="AI123">
        <v>360</v>
      </c>
      <c r="AJ123">
        <v>2800</v>
      </c>
      <c r="AK123">
        <v>1008000</v>
      </c>
      <c r="AL123">
        <v>2</v>
      </c>
      <c r="AM123">
        <v>472</v>
      </c>
      <c r="AN123">
        <v>2980</v>
      </c>
      <c r="AO123">
        <v>1405890</v>
      </c>
      <c r="AP123">
        <v>237</v>
      </c>
      <c r="AQ123">
        <v>343</v>
      </c>
      <c r="AR123">
        <v>2402</v>
      </c>
      <c r="AS123">
        <v>838212</v>
      </c>
      <c r="AT123">
        <v>19</v>
      </c>
      <c r="AU123">
        <v>370</v>
      </c>
      <c r="AV123">
        <v>2270</v>
      </c>
      <c r="AW123">
        <v>859958</v>
      </c>
    </row>
    <row r="124" spans="1:49" ht="15.75" x14ac:dyDescent="0.25">
      <c r="A124" s="47" t="s">
        <v>134</v>
      </c>
      <c r="B124">
        <v>20</v>
      </c>
      <c r="C124">
        <v>121</v>
      </c>
      <c r="D124">
        <v>2610</v>
      </c>
      <c r="E124">
        <v>321902</v>
      </c>
      <c r="F124">
        <v>8</v>
      </c>
      <c r="G124">
        <v>143</v>
      </c>
      <c r="H124">
        <v>2733</v>
      </c>
      <c r="I124">
        <v>383931</v>
      </c>
      <c r="J124">
        <v>33</v>
      </c>
      <c r="K124">
        <v>160</v>
      </c>
      <c r="L124">
        <v>2825</v>
      </c>
      <c r="M124">
        <v>450035</v>
      </c>
      <c r="N124">
        <v>7</v>
      </c>
      <c r="O124">
        <v>194</v>
      </c>
      <c r="P124">
        <v>2490</v>
      </c>
      <c r="Q124">
        <v>488914</v>
      </c>
      <c r="R124">
        <v>8</v>
      </c>
      <c r="S124">
        <v>231</v>
      </c>
      <c r="T124">
        <v>2420</v>
      </c>
      <c r="U124">
        <v>571462</v>
      </c>
      <c r="V124">
        <v>15</v>
      </c>
      <c r="W124">
        <v>266</v>
      </c>
      <c r="X124">
        <v>2600</v>
      </c>
      <c r="Y124">
        <v>690387</v>
      </c>
      <c r="Z124">
        <v>16</v>
      </c>
      <c r="AA124">
        <v>312</v>
      </c>
      <c r="AB124">
        <v>2628</v>
      </c>
      <c r="AC124">
        <v>825182</v>
      </c>
      <c r="AD124">
        <v>4</v>
      </c>
      <c r="AE124">
        <v>328</v>
      </c>
      <c r="AF124">
        <v>2720</v>
      </c>
      <c r="AG124">
        <v>890800</v>
      </c>
      <c r="AH124">
        <v>10</v>
      </c>
      <c r="AI124">
        <v>376</v>
      </c>
      <c r="AJ124">
        <v>2660</v>
      </c>
      <c r="AK124">
        <v>999420</v>
      </c>
      <c r="AP124">
        <v>60</v>
      </c>
      <c r="AQ124">
        <v>362</v>
      </c>
      <c r="AR124">
        <v>2489</v>
      </c>
      <c r="AS124">
        <v>909821</v>
      </c>
      <c r="AT124">
        <v>18</v>
      </c>
      <c r="AU124">
        <v>370</v>
      </c>
      <c r="AV124">
        <v>2372</v>
      </c>
      <c r="AW124">
        <v>878389</v>
      </c>
    </row>
    <row r="125" spans="1:49" ht="15.75" x14ac:dyDescent="0.25">
      <c r="A125" s="47" t="s">
        <v>135</v>
      </c>
      <c r="F125">
        <v>2</v>
      </c>
      <c r="G125">
        <v>130</v>
      </c>
      <c r="H125">
        <v>2600</v>
      </c>
      <c r="I125">
        <v>336700</v>
      </c>
      <c r="J125">
        <v>6</v>
      </c>
      <c r="K125">
        <v>152</v>
      </c>
      <c r="L125">
        <v>2550</v>
      </c>
      <c r="M125">
        <v>386383</v>
      </c>
      <c r="N125">
        <v>42</v>
      </c>
      <c r="O125">
        <v>199</v>
      </c>
      <c r="P125">
        <v>2693</v>
      </c>
      <c r="Q125">
        <v>543337</v>
      </c>
      <c r="R125">
        <v>58</v>
      </c>
      <c r="S125">
        <v>226</v>
      </c>
      <c r="T125">
        <v>2650</v>
      </c>
      <c r="U125">
        <v>599067</v>
      </c>
      <c r="V125">
        <v>22</v>
      </c>
      <c r="W125">
        <v>269</v>
      </c>
      <c r="X125">
        <v>2620</v>
      </c>
      <c r="Y125">
        <v>696225</v>
      </c>
      <c r="Z125">
        <v>29</v>
      </c>
      <c r="AA125">
        <v>294</v>
      </c>
      <c r="AB125">
        <v>2680</v>
      </c>
      <c r="AC125">
        <v>786554</v>
      </c>
      <c r="AD125">
        <v>1</v>
      </c>
      <c r="AE125">
        <v>346</v>
      </c>
      <c r="AF125">
        <v>2600</v>
      </c>
      <c r="AG125">
        <v>899600</v>
      </c>
      <c r="AP125">
        <v>11</v>
      </c>
      <c r="AQ125">
        <v>383</v>
      </c>
      <c r="AR125">
        <v>2490</v>
      </c>
      <c r="AS125">
        <v>953078</v>
      </c>
      <c r="AT125">
        <v>4</v>
      </c>
      <c r="AU125">
        <v>428</v>
      </c>
      <c r="AV125">
        <v>2400</v>
      </c>
      <c r="AW125">
        <v>1027800</v>
      </c>
    </row>
    <row r="126" spans="1:49" ht="15.75" x14ac:dyDescent="0.25">
      <c r="A126" s="47" t="s">
        <v>136</v>
      </c>
      <c r="B126">
        <v>8</v>
      </c>
      <c r="C126">
        <v>96</v>
      </c>
      <c r="D126">
        <v>2825</v>
      </c>
      <c r="E126">
        <v>279938</v>
      </c>
      <c r="F126">
        <v>64</v>
      </c>
      <c r="G126">
        <v>143</v>
      </c>
      <c r="H126">
        <v>2807</v>
      </c>
      <c r="I126">
        <v>411669</v>
      </c>
      <c r="J126">
        <v>25</v>
      </c>
      <c r="K126">
        <v>173</v>
      </c>
      <c r="L126">
        <v>2634</v>
      </c>
      <c r="M126">
        <v>459228</v>
      </c>
      <c r="N126">
        <v>55</v>
      </c>
      <c r="O126">
        <v>197</v>
      </c>
      <c r="P126">
        <v>2798</v>
      </c>
      <c r="Q126">
        <v>602554</v>
      </c>
      <c r="R126">
        <v>67</v>
      </c>
      <c r="S126">
        <v>263</v>
      </c>
      <c r="T126">
        <v>2594</v>
      </c>
      <c r="U126">
        <v>612431</v>
      </c>
      <c r="V126">
        <v>28</v>
      </c>
      <c r="W126">
        <v>263</v>
      </c>
      <c r="X126">
        <v>2628</v>
      </c>
      <c r="Y126">
        <v>701340</v>
      </c>
      <c r="Z126">
        <v>28</v>
      </c>
      <c r="AA126">
        <v>306</v>
      </c>
      <c r="AB126">
        <v>2586</v>
      </c>
      <c r="AC126">
        <v>783287</v>
      </c>
      <c r="AD126">
        <v>17</v>
      </c>
      <c r="AE126">
        <v>337</v>
      </c>
      <c r="AF126">
        <v>2710</v>
      </c>
      <c r="AG126">
        <v>905495</v>
      </c>
      <c r="AH126">
        <v>23</v>
      </c>
      <c r="AI126">
        <v>382</v>
      </c>
      <c r="AJ126">
        <v>2560</v>
      </c>
      <c r="AK126">
        <v>990031</v>
      </c>
      <c r="AP126">
        <v>92</v>
      </c>
      <c r="AQ126">
        <v>362</v>
      </c>
      <c r="AR126">
        <v>2488</v>
      </c>
      <c r="AS126">
        <v>929467</v>
      </c>
      <c r="AT126">
        <v>33</v>
      </c>
      <c r="AU126">
        <v>395</v>
      </c>
      <c r="AV126">
        <v>2528</v>
      </c>
      <c r="AW126">
        <v>1004282</v>
      </c>
    </row>
    <row r="127" spans="1:49" ht="15.75" x14ac:dyDescent="0.25">
      <c r="A127" s="47"/>
    </row>
    <row r="128" spans="1:49" ht="15.75" x14ac:dyDescent="0.25">
      <c r="A128" s="47" t="s">
        <v>137</v>
      </c>
      <c r="B128">
        <v>17</v>
      </c>
      <c r="C128">
        <v>121</v>
      </c>
      <c r="D128">
        <v>2883</v>
      </c>
      <c r="E128">
        <v>370991</v>
      </c>
      <c r="F128">
        <v>30</v>
      </c>
      <c r="G128">
        <v>141</v>
      </c>
      <c r="H128">
        <v>2740</v>
      </c>
      <c r="I128">
        <v>385295</v>
      </c>
      <c r="J128">
        <v>15</v>
      </c>
      <c r="K128">
        <v>170</v>
      </c>
      <c r="L128">
        <v>2580</v>
      </c>
      <c r="M128">
        <v>452147</v>
      </c>
      <c r="N128">
        <v>25</v>
      </c>
      <c r="O128">
        <v>210</v>
      </c>
      <c r="P128">
        <v>2525</v>
      </c>
      <c r="Q128">
        <v>566988</v>
      </c>
      <c r="R128">
        <v>37</v>
      </c>
      <c r="S128">
        <v>237</v>
      </c>
      <c r="T128">
        <v>2530</v>
      </c>
      <c r="U128">
        <v>609812</v>
      </c>
      <c r="V128">
        <v>45</v>
      </c>
      <c r="W128">
        <v>262</v>
      </c>
      <c r="X128">
        <v>2606</v>
      </c>
      <c r="Y128">
        <v>695889</v>
      </c>
      <c r="Z128">
        <v>35</v>
      </c>
      <c r="AA128">
        <v>293</v>
      </c>
      <c r="AB128">
        <v>2636</v>
      </c>
      <c r="AC128">
        <v>807372</v>
      </c>
      <c r="AD128">
        <v>1</v>
      </c>
      <c r="AE128">
        <v>343</v>
      </c>
      <c r="AF128">
        <v>2740</v>
      </c>
      <c r="AG128">
        <v>939820</v>
      </c>
      <c r="AH128">
        <v>5</v>
      </c>
      <c r="AI128">
        <v>360</v>
      </c>
      <c r="AJ128">
        <v>2600</v>
      </c>
      <c r="AK128">
        <v>936520</v>
      </c>
      <c r="AP128">
        <v>149</v>
      </c>
      <c r="AQ128">
        <v>368</v>
      </c>
      <c r="AR128">
        <v>2391</v>
      </c>
      <c r="AS128">
        <v>899127</v>
      </c>
      <c r="AT128">
        <v>60</v>
      </c>
      <c r="AU128">
        <v>374</v>
      </c>
      <c r="AV128">
        <v>2465</v>
      </c>
      <c r="AW128">
        <v>948651</v>
      </c>
    </row>
    <row r="129" spans="1:49" ht="15.75" x14ac:dyDescent="0.25">
      <c r="A129" s="47" t="s">
        <v>138</v>
      </c>
      <c r="B129">
        <v>24</v>
      </c>
      <c r="C129">
        <v>114</v>
      </c>
      <c r="D129">
        <v>2660</v>
      </c>
      <c r="E129">
        <v>305800</v>
      </c>
      <c r="F129">
        <v>42</v>
      </c>
      <c r="G129">
        <v>146</v>
      </c>
      <c r="H129">
        <v>2667</v>
      </c>
      <c r="I129">
        <v>392224</v>
      </c>
      <c r="J129">
        <v>52</v>
      </c>
      <c r="K129">
        <v>265</v>
      </c>
      <c r="L129">
        <v>2510</v>
      </c>
      <c r="M129">
        <v>427185</v>
      </c>
      <c r="N129">
        <v>24</v>
      </c>
      <c r="O129">
        <v>195</v>
      </c>
      <c r="P129">
        <v>2530</v>
      </c>
      <c r="Q129">
        <v>502127</v>
      </c>
      <c r="R129">
        <v>23</v>
      </c>
      <c r="S129">
        <v>233</v>
      </c>
      <c r="T129">
        <v>2490</v>
      </c>
      <c r="U129">
        <v>587550</v>
      </c>
      <c r="V129">
        <v>57</v>
      </c>
      <c r="W129">
        <v>267</v>
      </c>
      <c r="X129">
        <v>2542</v>
      </c>
      <c r="Y129">
        <v>678192</v>
      </c>
      <c r="Z129">
        <v>43</v>
      </c>
      <c r="AA129">
        <v>301</v>
      </c>
      <c r="AB129">
        <v>2474</v>
      </c>
      <c r="AC129">
        <v>749605</v>
      </c>
      <c r="AD129">
        <v>15</v>
      </c>
      <c r="AE129">
        <v>341</v>
      </c>
      <c r="AF129">
        <v>2540</v>
      </c>
      <c r="AG129">
        <v>875759</v>
      </c>
      <c r="AH129">
        <v>6</v>
      </c>
      <c r="AI129">
        <v>369</v>
      </c>
      <c r="AJ129">
        <v>2350</v>
      </c>
      <c r="AK129">
        <v>928800</v>
      </c>
      <c r="AL129">
        <v>1</v>
      </c>
      <c r="AM129">
        <v>418</v>
      </c>
      <c r="AN129">
        <v>2460</v>
      </c>
      <c r="AO129">
        <v>1028280</v>
      </c>
      <c r="AP129">
        <v>288</v>
      </c>
      <c r="AQ129">
        <v>357</v>
      </c>
      <c r="AR129">
        <v>2328</v>
      </c>
      <c r="AS129">
        <v>829277</v>
      </c>
      <c r="AT129">
        <v>105</v>
      </c>
      <c r="AU129">
        <v>417</v>
      </c>
      <c r="AV129">
        <v>2427</v>
      </c>
      <c r="AW129">
        <v>1044416</v>
      </c>
    </row>
    <row r="130" spans="1:49" ht="15.75" x14ac:dyDescent="0.25">
      <c r="A130" s="47"/>
    </row>
    <row r="131" spans="1:49" ht="15.75" x14ac:dyDescent="0.25">
      <c r="A131" s="47" t="s">
        <v>139</v>
      </c>
      <c r="B131">
        <v>28</v>
      </c>
      <c r="C131">
        <v>114</v>
      </c>
      <c r="D131">
        <v>2767</v>
      </c>
      <c r="E131">
        <v>327246</v>
      </c>
      <c r="F131">
        <v>35</v>
      </c>
      <c r="G131">
        <v>136</v>
      </c>
      <c r="H131">
        <v>2546</v>
      </c>
      <c r="I131">
        <v>351864</v>
      </c>
      <c r="J131">
        <v>40</v>
      </c>
      <c r="K131">
        <v>164</v>
      </c>
      <c r="L131">
        <v>2321</v>
      </c>
      <c r="M131">
        <v>417155</v>
      </c>
      <c r="N131">
        <v>19</v>
      </c>
      <c r="O131">
        <v>197</v>
      </c>
      <c r="P131">
        <v>2243</v>
      </c>
      <c r="Q131">
        <v>479381</v>
      </c>
      <c r="R131">
        <v>10</v>
      </c>
      <c r="S131">
        <v>232</v>
      </c>
      <c r="T131">
        <v>2480</v>
      </c>
      <c r="U131">
        <v>582722</v>
      </c>
      <c r="V131">
        <v>19</v>
      </c>
      <c r="W131">
        <v>269</v>
      </c>
      <c r="X131">
        <v>2542</v>
      </c>
      <c r="Y131">
        <v>752679</v>
      </c>
      <c r="Z131">
        <v>28</v>
      </c>
      <c r="AA131">
        <v>288</v>
      </c>
      <c r="AB131">
        <v>2580</v>
      </c>
      <c r="AC131">
        <v>736128</v>
      </c>
      <c r="AD131">
        <v>2</v>
      </c>
      <c r="AE131">
        <v>338</v>
      </c>
      <c r="AF131">
        <v>2540</v>
      </c>
      <c r="AG131">
        <v>858520</v>
      </c>
      <c r="AH131">
        <v>4</v>
      </c>
      <c r="AI131">
        <v>383</v>
      </c>
      <c r="AJ131">
        <v>2580</v>
      </c>
      <c r="AK131">
        <v>988785</v>
      </c>
      <c r="AP131">
        <v>156</v>
      </c>
      <c r="AQ131">
        <v>359</v>
      </c>
      <c r="AR131">
        <v>2299</v>
      </c>
      <c r="AS131">
        <v>831830</v>
      </c>
      <c r="AT131">
        <v>34</v>
      </c>
      <c r="AU131">
        <v>368</v>
      </c>
      <c r="AV131">
        <v>2444</v>
      </c>
      <c r="AW131">
        <v>904798</v>
      </c>
    </row>
    <row r="132" spans="1:49" ht="15.75" x14ac:dyDescent="0.25">
      <c r="A132" s="47" t="s">
        <v>140</v>
      </c>
      <c r="B132">
        <v>6</v>
      </c>
      <c r="C132">
        <v>98</v>
      </c>
      <c r="D132">
        <v>2552</v>
      </c>
      <c r="E132">
        <v>248735</v>
      </c>
      <c r="F132">
        <v>20</v>
      </c>
      <c r="G132">
        <v>152</v>
      </c>
      <c r="H132">
        <v>2507</v>
      </c>
      <c r="I132">
        <v>377767</v>
      </c>
      <c r="J132">
        <v>71</v>
      </c>
      <c r="K132">
        <v>160</v>
      </c>
      <c r="L132">
        <v>2582</v>
      </c>
      <c r="M132">
        <v>414448</v>
      </c>
      <c r="N132">
        <v>43</v>
      </c>
      <c r="O132">
        <v>189</v>
      </c>
      <c r="P132">
        <v>2485</v>
      </c>
      <c r="Q132">
        <v>414448</v>
      </c>
      <c r="R132">
        <v>13</v>
      </c>
      <c r="S132">
        <v>233</v>
      </c>
      <c r="T132">
        <v>2346</v>
      </c>
      <c r="U132">
        <v>571452</v>
      </c>
      <c r="V132">
        <v>30</v>
      </c>
      <c r="W132">
        <v>263</v>
      </c>
      <c r="X132">
        <v>2395</v>
      </c>
      <c r="Y132">
        <v>653363</v>
      </c>
      <c r="Z132">
        <v>16</v>
      </c>
      <c r="AA132">
        <v>297</v>
      </c>
      <c r="AB132">
        <v>2417</v>
      </c>
      <c r="AC132">
        <v>741618</v>
      </c>
      <c r="AD132">
        <v>19</v>
      </c>
      <c r="AE132">
        <v>346</v>
      </c>
      <c r="AF132">
        <v>2425</v>
      </c>
      <c r="AG132">
        <v>767463</v>
      </c>
      <c r="AH132">
        <v>9</v>
      </c>
      <c r="AI132">
        <v>364</v>
      </c>
      <c r="AJ132">
        <v>2475</v>
      </c>
      <c r="AK132">
        <v>805867</v>
      </c>
      <c r="AP132">
        <v>207</v>
      </c>
      <c r="AQ132">
        <v>368</v>
      </c>
      <c r="AR132">
        <v>2371</v>
      </c>
      <c r="AS132">
        <v>877430</v>
      </c>
      <c r="AT132">
        <v>98</v>
      </c>
      <c r="AU132">
        <v>373</v>
      </c>
      <c r="AV132">
        <v>2355</v>
      </c>
      <c r="AW132">
        <v>899087</v>
      </c>
    </row>
    <row r="133" spans="1:49" ht="15.75" x14ac:dyDescent="0.25">
      <c r="A133" s="47" t="s">
        <v>141</v>
      </c>
      <c r="B133">
        <v>22</v>
      </c>
      <c r="C133">
        <v>87</v>
      </c>
      <c r="D133">
        <v>2733</v>
      </c>
      <c r="E133">
        <v>252209</v>
      </c>
      <c r="F133">
        <v>4</v>
      </c>
      <c r="G133">
        <v>148</v>
      </c>
      <c r="H133">
        <v>2550</v>
      </c>
      <c r="I133">
        <v>378625</v>
      </c>
      <c r="J133">
        <v>27</v>
      </c>
      <c r="K133">
        <v>157</v>
      </c>
      <c r="L133">
        <v>2625</v>
      </c>
      <c r="M133">
        <v>414606</v>
      </c>
      <c r="N133">
        <v>30</v>
      </c>
      <c r="O133">
        <v>201</v>
      </c>
      <c r="P133">
        <v>2500</v>
      </c>
      <c r="Q133">
        <v>510618</v>
      </c>
      <c r="R133">
        <v>38</v>
      </c>
      <c r="S133">
        <v>236</v>
      </c>
      <c r="T133">
        <v>2447</v>
      </c>
      <c r="U133">
        <v>587490</v>
      </c>
      <c r="V133">
        <v>24</v>
      </c>
      <c r="W133">
        <v>271</v>
      </c>
      <c r="X133">
        <v>2485</v>
      </c>
      <c r="Y133">
        <v>675132</v>
      </c>
      <c r="Z133">
        <v>35</v>
      </c>
      <c r="AA133">
        <v>304</v>
      </c>
      <c r="AB133">
        <v>2511</v>
      </c>
      <c r="AC133">
        <v>770620</v>
      </c>
      <c r="AD133">
        <v>21</v>
      </c>
      <c r="AE133">
        <v>341</v>
      </c>
      <c r="AF133">
        <v>2425</v>
      </c>
      <c r="AG133">
        <v>847406</v>
      </c>
      <c r="AH133">
        <v>20</v>
      </c>
      <c r="AI133">
        <v>389</v>
      </c>
      <c r="AJ133">
        <v>2428</v>
      </c>
      <c r="AK133">
        <v>947098</v>
      </c>
      <c r="AP133">
        <v>375</v>
      </c>
      <c r="AQ133">
        <v>367</v>
      </c>
      <c r="AR133">
        <v>2397</v>
      </c>
      <c r="AS133">
        <v>885120</v>
      </c>
      <c r="AT133">
        <v>28</v>
      </c>
      <c r="AU133">
        <v>374</v>
      </c>
      <c r="AV133">
        <v>2469</v>
      </c>
      <c r="AW133">
        <v>949170</v>
      </c>
    </row>
    <row r="134" spans="1:49" ht="15.75" x14ac:dyDescent="0.25">
      <c r="A134" s="47"/>
    </row>
    <row r="135" spans="1:49" ht="15.75" x14ac:dyDescent="0.25">
      <c r="A135" s="47" t="s">
        <v>142</v>
      </c>
      <c r="B135">
        <v>19</v>
      </c>
      <c r="C135">
        <v>99</v>
      </c>
      <c r="D135">
        <v>2742</v>
      </c>
      <c r="E135">
        <v>273221</v>
      </c>
      <c r="F135">
        <v>12</v>
      </c>
      <c r="G135">
        <v>136</v>
      </c>
      <c r="H135">
        <v>2570</v>
      </c>
      <c r="I135">
        <v>360282</v>
      </c>
      <c r="J135">
        <v>31</v>
      </c>
      <c r="K135">
        <v>164</v>
      </c>
      <c r="L135">
        <v>2575</v>
      </c>
      <c r="M135">
        <f>L135*K135</f>
        <v>422300</v>
      </c>
      <c r="N135">
        <v>79</v>
      </c>
      <c r="O135">
        <v>210</v>
      </c>
      <c r="P135">
        <v>2628</v>
      </c>
      <c r="Q135">
        <v>573497</v>
      </c>
      <c r="R135">
        <v>64</v>
      </c>
      <c r="S135">
        <v>237</v>
      </c>
      <c r="T135">
        <v>2560</v>
      </c>
      <c r="U135">
        <v>627193</v>
      </c>
      <c r="V135">
        <v>4</v>
      </c>
      <c r="W135">
        <v>246</v>
      </c>
      <c r="X135">
        <v>2420</v>
      </c>
      <c r="Y135">
        <v>638522</v>
      </c>
      <c r="Z135">
        <v>22</v>
      </c>
      <c r="AA135">
        <v>297</v>
      </c>
      <c r="AB135">
        <v>2512</v>
      </c>
      <c r="AC135">
        <v>769246</v>
      </c>
      <c r="AD135">
        <v>6</v>
      </c>
      <c r="AE135">
        <v>347</v>
      </c>
      <c r="AF135">
        <v>2567</v>
      </c>
      <c r="AG135">
        <v>890973</v>
      </c>
      <c r="AH135">
        <v>4</v>
      </c>
      <c r="AI135">
        <v>387</v>
      </c>
      <c r="AJ135">
        <v>2540</v>
      </c>
      <c r="AK135">
        <v>982350</v>
      </c>
      <c r="AP135">
        <v>106</v>
      </c>
      <c r="AQ135">
        <v>380</v>
      </c>
      <c r="AR135">
        <v>2376</v>
      </c>
      <c r="AS135">
        <v>910953</v>
      </c>
      <c r="AT135">
        <v>42</v>
      </c>
      <c r="AU135">
        <v>392</v>
      </c>
      <c r="AV135">
        <v>2508</v>
      </c>
      <c r="AW135">
        <v>1003902</v>
      </c>
    </row>
    <row r="136" spans="1:49" ht="15.75" x14ac:dyDescent="0.25">
      <c r="A136" s="47" t="s">
        <v>143</v>
      </c>
      <c r="B136">
        <v>7</v>
      </c>
      <c r="C136">
        <v>109</v>
      </c>
      <c r="D136">
        <v>3567</v>
      </c>
      <c r="E136">
        <v>378800</v>
      </c>
      <c r="F136">
        <v>16</v>
      </c>
      <c r="G136">
        <v>134</v>
      </c>
      <c r="H136">
        <v>2620</v>
      </c>
      <c r="I136">
        <v>354984</v>
      </c>
      <c r="J136">
        <v>10</v>
      </c>
      <c r="K136">
        <v>164</v>
      </c>
      <c r="L136">
        <v>2562</v>
      </c>
      <c r="M136">
        <v>420460</v>
      </c>
      <c r="N136">
        <v>42</v>
      </c>
      <c r="O136">
        <v>199</v>
      </c>
      <c r="P136">
        <v>2608</v>
      </c>
      <c r="Q136">
        <v>529701</v>
      </c>
      <c r="R136">
        <v>31</v>
      </c>
      <c r="S136">
        <v>231</v>
      </c>
      <c r="T136">
        <v>2530</v>
      </c>
      <c r="U136">
        <v>586526</v>
      </c>
      <c r="V136">
        <v>16</v>
      </c>
      <c r="W136">
        <v>277</v>
      </c>
      <c r="X136">
        <v>2470</v>
      </c>
      <c r="Y136">
        <v>691689</v>
      </c>
      <c r="Z136">
        <v>39</v>
      </c>
      <c r="AA136">
        <v>297</v>
      </c>
      <c r="AB136">
        <v>2532</v>
      </c>
      <c r="AC136">
        <v>759655</v>
      </c>
      <c r="AD136">
        <v>25</v>
      </c>
      <c r="AE136">
        <v>347</v>
      </c>
      <c r="AF136">
        <v>2527</v>
      </c>
      <c r="AG136">
        <v>994246</v>
      </c>
      <c r="AH136">
        <v>17</v>
      </c>
      <c r="AI136">
        <v>383</v>
      </c>
      <c r="AJ136">
        <v>2523</v>
      </c>
      <c r="AK136">
        <v>994246</v>
      </c>
      <c r="AL136">
        <v>2</v>
      </c>
      <c r="AM136">
        <v>448</v>
      </c>
      <c r="AN136">
        <v>2600</v>
      </c>
      <c r="AO136">
        <v>1166100</v>
      </c>
      <c r="AP136">
        <v>121</v>
      </c>
      <c r="AQ136">
        <v>377</v>
      </c>
      <c r="AR136">
        <v>2446</v>
      </c>
      <c r="AS136">
        <v>923357</v>
      </c>
      <c r="AT136">
        <v>26</v>
      </c>
      <c r="AU136">
        <v>383</v>
      </c>
      <c r="AV136">
        <v>2569</v>
      </c>
      <c r="AW136">
        <v>973794</v>
      </c>
    </row>
    <row r="137" spans="1:49" ht="15.75" x14ac:dyDescent="0.25">
      <c r="A137" s="47" t="s">
        <v>144</v>
      </c>
      <c r="B137">
        <v>3</v>
      </c>
      <c r="C137">
        <v>100</v>
      </c>
      <c r="D137">
        <v>2850</v>
      </c>
      <c r="E137">
        <v>285950</v>
      </c>
      <c r="F137">
        <v>52</v>
      </c>
      <c r="G137">
        <v>160</v>
      </c>
      <c r="H137">
        <v>2825</v>
      </c>
      <c r="I137">
        <v>445064</v>
      </c>
      <c r="J137">
        <v>51</v>
      </c>
      <c r="K137">
        <v>170</v>
      </c>
      <c r="L137">
        <v>2712</v>
      </c>
      <c r="M137">
        <v>462225</v>
      </c>
      <c r="N137">
        <v>63</v>
      </c>
      <c r="O137">
        <v>201</v>
      </c>
      <c r="P137">
        <v>2700</v>
      </c>
      <c r="Q137">
        <v>542905</v>
      </c>
      <c r="R137">
        <v>26</v>
      </c>
      <c r="S137">
        <v>236</v>
      </c>
      <c r="T137">
        <v>2698</v>
      </c>
      <c r="U137">
        <v>635140</v>
      </c>
      <c r="V137">
        <v>16</v>
      </c>
      <c r="W137">
        <v>251</v>
      </c>
      <c r="X137">
        <v>2700</v>
      </c>
      <c r="Y137">
        <v>669394</v>
      </c>
      <c r="Z137">
        <v>19</v>
      </c>
      <c r="AA137">
        <v>298</v>
      </c>
      <c r="AB137">
        <v>2967</v>
      </c>
      <c r="AC137">
        <v>895700</v>
      </c>
      <c r="AD137">
        <v>19</v>
      </c>
      <c r="AE137">
        <v>326</v>
      </c>
      <c r="AF137">
        <v>2850</v>
      </c>
      <c r="AG137">
        <v>951789</v>
      </c>
      <c r="AH137">
        <v>15</v>
      </c>
      <c r="AI137">
        <v>376</v>
      </c>
      <c r="AJ137">
        <v>2825</v>
      </c>
      <c r="AK137">
        <v>1049027</v>
      </c>
      <c r="AP137">
        <v>3</v>
      </c>
      <c r="AQ137">
        <v>332</v>
      </c>
      <c r="AR137">
        <v>3300</v>
      </c>
      <c r="AS137">
        <v>1096700</v>
      </c>
    </row>
    <row r="138" spans="1:49" ht="15.75" x14ac:dyDescent="0.25">
      <c r="A138" s="47"/>
    </row>
    <row r="139" spans="1:49" ht="15.75" x14ac:dyDescent="0.25">
      <c r="A139" s="47" t="s">
        <v>145</v>
      </c>
      <c r="B139">
        <v>42</v>
      </c>
      <c r="C139">
        <v>108</v>
      </c>
      <c r="D139">
        <v>2756</v>
      </c>
      <c r="E139">
        <v>293038</v>
      </c>
      <c r="F139">
        <v>15</v>
      </c>
      <c r="G139">
        <v>137</v>
      </c>
      <c r="H139">
        <v>2650</v>
      </c>
      <c r="I139">
        <v>357203</v>
      </c>
      <c r="J139">
        <v>78</v>
      </c>
      <c r="K139">
        <v>169</v>
      </c>
      <c r="L139">
        <v>2592</v>
      </c>
      <c r="M139">
        <v>441740</v>
      </c>
      <c r="N139">
        <v>55</v>
      </c>
      <c r="O139">
        <v>204</v>
      </c>
      <c r="P139">
        <v>2538</v>
      </c>
      <c r="Q139">
        <v>524846</v>
      </c>
      <c r="R139">
        <v>46</v>
      </c>
      <c r="S139">
        <v>229</v>
      </c>
      <c r="T139">
        <v>2530</v>
      </c>
      <c r="U139">
        <v>571871</v>
      </c>
      <c r="V139">
        <v>6</v>
      </c>
      <c r="W139">
        <v>276</v>
      </c>
      <c r="X139">
        <v>2500</v>
      </c>
      <c r="Y139">
        <v>689193</v>
      </c>
      <c r="Z139">
        <v>14</v>
      </c>
      <c r="AA139">
        <v>290</v>
      </c>
      <c r="AB139">
        <v>2460</v>
      </c>
      <c r="AC139">
        <v>713006</v>
      </c>
      <c r="AD139">
        <v>7</v>
      </c>
      <c r="AE139">
        <v>328</v>
      </c>
      <c r="AF139">
        <v>2520</v>
      </c>
      <c r="AG139">
        <v>829814</v>
      </c>
      <c r="AH139">
        <v>1</v>
      </c>
      <c r="AI139">
        <v>374</v>
      </c>
      <c r="AJ139">
        <v>2460</v>
      </c>
      <c r="AK139">
        <v>920040</v>
      </c>
      <c r="AP139">
        <v>164</v>
      </c>
      <c r="AQ139">
        <v>370</v>
      </c>
      <c r="AR139">
        <v>2397</v>
      </c>
      <c r="AS139">
        <v>884495</v>
      </c>
      <c r="AT139">
        <v>55</v>
      </c>
      <c r="AU139">
        <v>374</v>
      </c>
      <c r="AV139">
        <v>2454</v>
      </c>
      <c r="AW139">
        <v>919864</v>
      </c>
    </row>
    <row r="140" spans="1:49" ht="15.75" x14ac:dyDescent="0.25">
      <c r="A140" s="47" t="s">
        <v>146</v>
      </c>
      <c r="B140">
        <v>40</v>
      </c>
      <c r="C140">
        <v>105</v>
      </c>
      <c r="D140">
        <v>2691</v>
      </c>
      <c r="E140">
        <v>281839</v>
      </c>
      <c r="F140">
        <v>15</v>
      </c>
      <c r="G140">
        <v>149</v>
      </c>
      <c r="H140">
        <v>2600</v>
      </c>
      <c r="I140">
        <v>388267</v>
      </c>
      <c r="J140">
        <v>24</v>
      </c>
      <c r="K140">
        <v>173</v>
      </c>
      <c r="L140">
        <v>2462</v>
      </c>
      <c r="M140">
        <v>450690</v>
      </c>
      <c r="N140">
        <v>56</v>
      </c>
      <c r="O140">
        <v>185</v>
      </c>
      <c r="P140">
        <v>2503</v>
      </c>
      <c r="Q140">
        <v>476216</v>
      </c>
      <c r="R140">
        <v>9</v>
      </c>
      <c r="S140">
        <v>237</v>
      </c>
      <c r="T140">
        <v>2355</v>
      </c>
      <c r="U140">
        <v>578760</v>
      </c>
      <c r="V140">
        <v>9</v>
      </c>
      <c r="W140">
        <v>262</v>
      </c>
      <c r="X140">
        <v>2500</v>
      </c>
      <c r="Y140">
        <v>654107</v>
      </c>
      <c r="Z140">
        <v>11</v>
      </c>
      <c r="AA140">
        <v>293</v>
      </c>
      <c r="AB140">
        <v>2500</v>
      </c>
      <c r="AC140">
        <v>732489</v>
      </c>
      <c r="AD140">
        <v>1</v>
      </c>
      <c r="AE140">
        <v>353</v>
      </c>
      <c r="AF140">
        <v>2480</v>
      </c>
      <c r="AG140">
        <v>875440</v>
      </c>
      <c r="AH140">
        <v>15</v>
      </c>
      <c r="AI140">
        <v>380</v>
      </c>
      <c r="AJ140">
        <v>2400</v>
      </c>
      <c r="AK140">
        <v>909227</v>
      </c>
      <c r="AP140">
        <v>208</v>
      </c>
      <c r="AQ140">
        <v>368</v>
      </c>
      <c r="AR140">
        <v>2334</v>
      </c>
      <c r="AS140">
        <v>864623</v>
      </c>
      <c r="AT140">
        <v>59</v>
      </c>
      <c r="AU140">
        <v>405</v>
      </c>
      <c r="AV140">
        <v>2332</v>
      </c>
      <c r="AW140">
        <v>956702</v>
      </c>
    </row>
    <row r="141" spans="1:49" ht="15.75" x14ac:dyDescent="0.25">
      <c r="A141" s="47" t="s">
        <v>147</v>
      </c>
      <c r="B141">
        <v>16</v>
      </c>
      <c r="C141">
        <v>101</v>
      </c>
      <c r="D141">
        <v>2300</v>
      </c>
      <c r="E141">
        <v>259381</v>
      </c>
      <c r="F141">
        <v>26</v>
      </c>
      <c r="G141">
        <v>146</v>
      </c>
      <c r="H141">
        <v>2650</v>
      </c>
      <c r="I141">
        <v>385977</v>
      </c>
      <c r="J141">
        <v>9</v>
      </c>
      <c r="K141">
        <v>171</v>
      </c>
      <c r="L141">
        <v>2590</v>
      </c>
      <c r="M141">
        <v>437376</v>
      </c>
      <c r="N141">
        <v>24</v>
      </c>
      <c r="O141">
        <v>201</v>
      </c>
      <c r="P141">
        <v>2404</v>
      </c>
      <c r="Q141">
        <v>495472</v>
      </c>
      <c r="R141">
        <v>1</v>
      </c>
      <c r="S141">
        <v>226</v>
      </c>
      <c r="T141">
        <v>2460</v>
      </c>
      <c r="U141">
        <v>555960</v>
      </c>
      <c r="V141">
        <v>64</v>
      </c>
      <c r="W141">
        <v>267</v>
      </c>
      <c r="X141">
        <v>2576</v>
      </c>
      <c r="Y141">
        <v>695991</v>
      </c>
      <c r="Z141">
        <v>22</v>
      </c>
      <c r="AA141">
        <v>301</v>
      </c>
      <c r="AB141">
        <v>2447</v>
      </c>
      <c r="AC141">
        <v>743245</v>
      </c>
      <c r="AD141">
        <v>14</v>
      </c>
      <c r="AE141">
        <v>352</v>
      </c>
      <c r="AF141">
        <v>2500</v>
      </c>
      <c r="AG141">
        <v>868564</v>
      </c>
      <c r="AH141">
        <v>3</v>
      </c>
      <c r="AI141">
        <v>274</v>
      </c>
      <c r="AJ141">
        <v>2300</v>
      </c>
      <c r="AK141">
        <v>859050</v>
      </c>
      <c r="AP141">
        <v>163</v>
      </c>
      <c r="AQ141">
        <v>378</v>
      </c>
      <c r="AR141">
        <v>2301</v>
      </c>
      <c r="AS141">
        <v>877957</v>
      </c>
      <c r="AT141">
        <v>53</v>
      </c>
      <c r="AU141">
        <v>402</v>
      </c>
      <c r="AV141">
        <v>2473</v>
      </c>
      <c r="AW141">
        <v>1076366</v>
      </c>
    </row>
    <row r="142" spans="1:49" ht="15.75" x14ac:dyDescent="0.25">
      <c r="A142" s="47" t="s">
        <v>148</v>
      </c>
      <c r="N142">
        <v>29</v>
      </c>
      <c r="O142">
        <v>195</v>
      </c>
      <c r="P142">
        <v>2740</v>
      </c>
      <c r="Q142">
        <v>510907</v>
      </c>
      <c r="AP142">
        <v>5</v>
      </c>
      <c r="AQ142">
        <v>317</v>
      </c>
      <c r="AR142">
        <v>2300</v>
      </c>
      <c r="AS142">
        <v>730020</v>
      </c>
      <c r="AT142">
        <v>4</v>
      </c>
      <c r="AU142">
        <v>398</v>
      </c>
      <c r="AV142">
        <v>2525</v>
      </c>
      <c r="AW142">
        <v>1004888</v>
      </c>
    </row>
    <row r="143" spans="1:49" ht="15.75" x14ac:dyDescent="0.25">
      <c r="A143" s="47"/>
    </row>
    <row r="144" spans="1:49" ht="15.75" x14ac:dyDescent="0.25">
      <c r="A144" s="47" t="s">
        <v>149</v>
      </c>
      <c r="B144">
        <v>49</v>
      </c>
      <c r="C144">
        <v>108</v>
      </c>
      <c r="D144">
        <v>2740</v>
      </c>
      <c r="E144">
        <v>312249</v>
      </c>
      <c r="F144">
        <v>4</v>
      </c>
      <c r="G144">
        <v>146</v>
      </c>
      <c r="H144">
        <v>2450</v>
      </c>
      <c r="I144">
        <v>356475</v>
      </c>
      <c r="J144">
        <v>38</v>
      </c>
      <c r="K144">
        <v>167</v>
      </c>
      <c r="L144">
        <v>2590</v>
      </c>
      <c r="M144">
        <v>430587</v>
      </c>
      <c r="N144">
        <v>29</v>
      </c>
      <c r="O144">
        <v>204</v>
      </c>
      <c r="P144">
        <v>2378</v>
      </c>
      <c r="Q144">
        <v>520947</v>
      </c>
      <c r="R144">
        <v>12</v>
      </c>
      <c r="S144">
        <v>236</v>
      </c>
      <c r="T144">
        <v>2336</v>
      </c>
      <c r="U144">
        <v>565955</v>
      </c>
      <c r="V144">
        <v>8</v>
      </c>
      <c r="W144">
        <v>262</v>
      </c>
      <c r="X144">
        <v>2396</v>
      </c>
      <c r="Y144">
        <v>638235</v>
      </c>
      <c r="Z144">
        <v>37</v>
      </c>
      <c r="AA144">
        <v>301</v>
      </c>
      <c r="AB144">
        <v>2509</v>
      </c>
      <c r="AC144">
        <v>751189</v>
      </c>
      <c r="AD144">
        <v>25</v>
      </c>
      <c r="AE144">
        <v>332</v>
      </c>
      <c r="AF144">
        <v>2420</v>
      </c>
      <c r="AG144">
        <v>805194</v>
      </c>
      <c r="AH144">
        <v>12</v>
      </c>
      <c r="AI144">
        <v>376</v>
      </c>
      <c r="AJ144">
        <v>2420</v>
      </c>
      <c r="AK144">
        <v>884440</v>
      </c>
      <c r="AL144">
        <v>2</v>
      </c>
      <c r="AM144">
        <v>449</v>
      </c>
      <c r="AN144">
        <v>2520</v>
      </c>
      <c r="AO144">
        <v>1128240</v>
      </c>
      <c r="AP144">
        <v>174</v>
      </c>
      <c r="AQ144">
        <v>364</v>
      </c>
      <c r="AR144">
        <v>2290</v>
      </c>
      <c r="AS144">
        <v>837116</v>
      </c>
      <c r="AT144">
        <v>26</v>
      </c>
      <c r="AU144">
        <v>409</v>
      </c>
      <c r="AV144">
        <v>2336</v>
      </c>
      <c r="AW144">
        <v>953894</v>
      </c>
    </row>
    <row r="145" spans="1:49" ht="15.75" x14ac:dyDescent="0.25">
      <c r="A145" s="47" t="s">
        <v>150</v>
      </c>
      <c r="B145">
        <v>9</v>
      </c>
      <c r="C145">
        <v>104</v>
      </c>
      <c r="D145">
        <v>2592</v>
      </c>
      <c r="E145">
        <v>268133</v>
      </c>
      <c r="F145">
        <v>8</v>
      </c>
      <c r="G145">
        <v>141</v>
      </c>
      <c r="H145">
        <v>2533</v>
      </c>
      <c r="I145">
        <v>353138</v>
      </c>
      <c r="J145">
        <v>25</v>
      </c>
      <c r="K145">
        <v>162</v>
      </c>
      <c r="L145">
        <v>2758</v>
      </c>
      <c r="M145">
        <v>428672</v>
      </c>
      <c r="N145">
        <v>24</v>
      </c>
      <c r="O145">
        <v>192</v>
      </c>
      <c r="P145">
        <v>2418</v>
      </c>
      <c r="Q145">
        <v>468883</v>
      </c>
      <c r="R145">
        <v>8</v>
      </c>
      <c r="S145">
        <v>235</v>
      </c>
      <c r="T145">
        <v>2385</v>
      </c>
      <c r="U145">
        <v>566162</v>
      </c>
      <c r="V145">
        <v>13</v>
      </c>
      <c r="W145">
        <v>268</v>
      </c>
      <c r="X145">
        <v>2444</v>
      </c>
      <c r="Y145">
        <v>653518</v>
      </c>
      <c r="Z145">
        <v>56</v>
      </c>
      <c r="AA145">
        <v>300</v>
      </c>
      <c r="AB145">
        <v>2469</v>
      </c>
      <c r="AC145">
        <v>748472</v>
      </c>
      <c r="AD145">
        <v>12</v>
      </c>
      <c r="AE145">
        <v>354</v>
      </c>
      <c r="AF145">
        <v>2480</v>
      </c>
      <c r="AG145">
        <v>878162</v>
      </c>
      <c r="AH145">
        <v>1</v>
      </c>
      <c r="AI145">
        <v>367</v>
      </c>
      <c r="AJ145">
        <v>2460</v>
      </c>
      <c r="AK145">
        <v>902820</v>
      </c>
      <c r="AP145">
        <v>158</v>
      </c>
      <c r="AQ145">
        <v>364</v>
      </c>
      <c r="AR145">
        <v>2348</v>
      </c>
      <c r="AS145">
        <v>865659</v>
      </c>
      <c r="AT145">
        <v>44</v>
      </c>
      <c r="AU145">
        <v>376</v>
      </c>
      <c r="AV145">
        <v>2428</v>
      </c>
      <c r="AW145">
        <v>924290</v>
      </c>
    </row>
    <row r="146" spans="1:49" ht="15.75" x14ac:dyDescent="0.25">
      <c r="A146" s="47" t="s">
        <v>151</v>
      </c>
      <c r="B146">
        <v>25</v>
      </c>
      <c r="C146">
        <v>109</v>
      </c>
      <c r="D146">
        <v>2464</v>
      </c>
      <c r="E146">
        <v>270938</v>
      </c>
      <c r="F146">
        <v>11</v>
      </c>
      <c r="G146">
        <v>145</v>
      </c>
      <c r="H146">
        <v>2470</v>
      </c>
      <c r="I146">
        <v>355387</v>
      </c>
      <c r="J146">
        <v>2</v>
      </c>
      <c r="K146">
        <v>160</v>
      </c>
      <c r="L146">
        <v>2500</v>
      </c>
      <c r="M146">
        <v>398750</v>
      </c>
      <c r="N146">
        <v>33</v>
      </c>
      <c r="O146">
        <v>206</v>
      </c>
      <c r="P146">
        <v>2521</v>
      </c>
      <c r="Q146">
        <v>521900</v>
      </c>
      <c r="R146">
        <v>11</v>
      </c>
      <c r="S146">
        <v>239</v>
      </c>
      <c r="T146">
        <v>2372</v>
      </c>
      <c r="U146">
        <v>585078</v>
      </c>
      <c r="V146">
        <v>13</v>
      </c>
      <c r="W146">
        <v>271</v>
      </c>
      <c r="X146">
        <v>2430</v>
      </c>
      <c r="Y146">
        <v>682429</v>
      </c>
      <c r="Z146">
        <v>29</v>
      </c>
      <c r="AA146">
        <v>301</v>
      </c>
      <c r="AB146">
        <v>2520</v>
      </c>
      <c r="AC146">
        <v>759557</v>
      </c>
      <c r="AD146">
        <v>2</v>
      </c>
      <c r="AE146">
        <v>324</v>
      </c>
      <c r="AF146">
        <v>2540</v>
      </c>
      <c r="AG146">
        <v>824140</v>
      </c>
      <c r="AH146">
        <v>7</v>
      </c>
      <c r="AI146">
        <v>377</v>
      </c>
      <c r="AJ146">
        <v>2535</v>
      </c>
      <c r="AK146">
        <v>951596</v>
      </c>
      <c r="AL146">
        <v>3</v>
      </c>
      <c r="AM146">
        <v>433</v>
      </c>
      <c r="AN146">
        <v>2560</v>
      </c>
      <c r="AO146">
        <v>1114040</v>
      </c>
      <c r="AP146">
        <v>143</v>
      </c>
      <c r="AQ146">
        <v>370</v>
      </c>
      <c r="AR146">
        <v>2360</v>
      </c>
      <c r="AS146">
        <v>883947</v>
      </c>
      <c r="AT146">
        <v>70</v>
      </c>
      <c r="AU146">
        <v>413</v>
      </c>
      <c r="AV146">
        <v>2403</v>
      </c>
      <c r="AW146">
        <v>993131</v>
      </c>
    </row>
    <row r="147" spans="1:49" ht="15.75" x14ac:dyDescent="0.25">
      <c r="A147" s="47" t="s">
        <v>152</v>
      </c>
      <c r="B147">
        <v>3</v>
      </c>
      <c r="C147">
        <v>114</v>
      </c>
      <c r="D147">
        <v>2600</v>
      </c>
      <c r="E147">
        <v>294467</v>
      </c>
      <c r="J147">
        <v>5</v>
      </c>
      <c r="K147">
        <v>163</v>
      </c>
      <c r="L147">
        <v>2450</v>
      </c>
      <c r="M147">
        <v>395200</v>
      </c>
      <c r="N147">
        <v>33</v>
      </c>
      <c r="O147">
        <v>198</v>
      </c>
      <c r="P147">
        <v>2460</v>
      </c>
      <c r="Q147">
        <v>507608</v>
      </c>
      <c r="R147">
        <v>3</v>
      </c>
      <c r="S147">
        <v>226</v>
      </c>
      <c r="T147">
        <v>1840</v>
      </c>
      <c r="U147">
        <v>415227</v>
      </c>
      <c r="V147">
        <v>16</v>
      </c>
      <c r="W147">
        <v>258</v>
      </c>
      <c r="X147">
        <v>2373</v>
      </c>
      <c r="Y147">
        <v>619250</v>
      </c>
      <c r="Z147">
        <v>20</v>
      </c>
      <c r="AA147">
        <v>314</v>
      </c>
      <c r="AB147">
        <v>2538</v>
      </c>
      <c r="AC147">
        <v>816385</v>
      </c>
      <c r="AH147">
        <v>1</v>
      </c>
      <c r="AI147">
        <v>361</v>
      </c>
      <c r="AJ147">
        <v>2500</v>
      </c>
      <c r="AK147">
        <v>902500</v>
      </c>
      <c r="AP147">
        <v>102</v>
      </c>
      <c r="AQ147">
        <v>388</v>
      </c>
      <c r="AR147">
        <v>2375</v>
      </c>
      <c r="AS147">
        <v>922320</v>
      </c>
      <c r="AT147">
        <v>37</v>
      </c>
      <c r="AU147">
        <v>369</v>
      </c>
      <c r="AV147">
        <v>2442</v>
      </c>
      <c r="AW147">
        <v>914039</v>
      </c>
    </row>
    <row r="148" spans="1:49" ht="15.75" x14ac:dyDescent="0.25">
      <c r="A148" s="47"/>
    </row>
    <row r="149" spans="1:49" ht="15.75" x14ac:dyDescent="0.25">
      <c r="A149" s="47" t="s">
        <v>153</v>
      </c>
      <c r="B149">
        <v>28</v>
      </c>
      <c r="C149">
        <v>105</v>
      </c>
      <c r="D149">
        <v>2389</v>
      </c>
      <c r="E149">
        <v>265813</v>
      </c>
      <c r="F149">
        <v>17</v>
      </c>
      <c r="G149">
        <v>143</v>
      </c>
      <c r="H149">
        <v>2466</v>
      </c>
      <c r="I149">
        <v>355882</v>
      </c>
      <c r="J149">
        <v>51</v>
      </c>
      <c r="K149">
        <v>162</v>
      </c>
      <c r="L149">
        <v>2445</v>
      </c>
      <c r="M149">
        <v>394121</v>
      </c>
      <c r="N149">
        <v>44</v>
      </c>
      <c r="O149">
        <v>199</v>
      </c>
      <c r="P149">
        <v>2414</v>
      </c>
      <c r="Q149">
        <v>485671</v>
      </c>
      <c r="R149">
        <v>34</v>
      </c>
      <c r="S149">
        <v>224</v>
      </c>
      <c r="T149">
        <v>2490</v>
      </c>
      <c r="U149">
        <v>555480</v>
      </c>
      <c r="V149">
        <v>4</v>
      </c>
      <c r="W149">
        <v>257</v>
      </c>
      <c r="X149">
        <v>2390</v>
      </c>
      <c r="Y149">
        <v>622330</v>
      </c>
      <c r="Z149">
        <v>19</v>
      </c>
      <c r="AA149">
        <v>291</v>
      </c>
      <c r="AB149">
        <v>2378</v>
      </c>
      <c r="AC149">
        <v>710423</v>
      </c>
      <c r="AD149">
        <v>5</v>
      </c>
      <c r="AE149">
        <v>350</v>
      </c>
      <c r="AF149">
        <v>2460</v>
      </c>
      <c r="AG149">
        <v>857312</v>
      </c>
      <c r="AH149">
        <v>14</v>
      </c>
      <c r="AI149">
        <v>376</v>
      </c>
      <c r="AJ149">
        <v>2555</v>
      </c>
      <c r="AK149">
        <v>952850</v>
      </c>
      <c r="AP149">
        <v>239</v>
      </c>
      <c r="AQ149">
        <v>368</v>
      </c>
      <c r="AR149">
        <v>2343</v>
      </c>
      <c r="AS149">
        <v>869282</v>
      </c>
      <c r="AT149">
        <v>59</v>
      </c>
      <c r="AU149">
        <v>411</v>
      </c>
      <c r="AV149">
        <v>2299</v>
      </c>
      <c r="AW149">
        <v>949907</v>
      </c>
    </row>
    <row r="150" spans="1:49" ht="15.75" x14ac:dyDescent="0.25">
      <c r="A150" s="47" t="s">
        <v>154</v>
      </c>
      <c r="B150">
        <v>33</v>
      </c>
      <c r="C150">
        <v>111</v>
      </c>
      <c r="D150">
        <v>2288</v>
      </c>
      <c r="E150">
        <v>268388</v>
      </c>
      <c r="F150">
        <v>11</v>
      </c>
      <c r="G150">
        <v>142</v>
      </c>
      <c r="H150">
        <v>2050</v>
      </c>
      <c r="I150">
        <v>355200</v>
      </c>
      <c r="J150">
        <v>24</v>
      </c>
      <c r="K150">
        <v>163</v>
      </c>
      <c r="L150">
        <v>2445</v>
      </c>
      <c r="M150">
        <v>397578</v>
      </c>
      <c r="N150">
        <v>32</v>
      </c>
      <c r="O150">
        <v>197</v>
      </c>
      <c r="P150">
        <v>2474</v>
      </c>
      <c r="Q150">
        <v>494895</v>
      </c>
      <c r="R150">
        <v>22</v>
      </c>
      <c r="S150">
        <v>239</v>
      </c>
      <c r="T150">
        <v>2505</v>
      </c>
      <c r="U150">
        <v>605923</v>
      </c>
      <c r="V150">
        <v>23</v>
      </c>
      <c r="W150">
        <v>267</v>
      </c>
      <c r="X150">
        <v>2450</v>
      </c>
      <c r="Y150">
        <v>664941</v>
      </c>
      <c r="Z150">
        <v>9</v>
      </c>
      <c r="AA150">
        <v>310</v>
      </c>
      <c r="AB150">
        <v>2370</v>
      </c>
      <c r="AC150">
        <v>754826</v>
      </c>
      <c r="AD150">
        <v>12</v>
      </c>
      <c r="AE150">
        <v>342</v>
      </c>
      <c r="AF150">
        <v>2500</v>
      </c>
      <c r="AG150">
        <v>843723</v>
      </c>
      <c r="AH150">
        <v>17</v>
      </c>
      <c r="AI150">
        <v>375</v>
      </c>
      <c r="AJ150">
        <v>2567</v>
      </c>
      <c r="AK150">
        <v>976744</v>
      </c>
      <c r="AP150">
        <v>248</v>
      </c>
      <c r="AQ150">
        <v>368</v>
      </c>
      <c r="AR150">
        <v>2429</v>
      </c>
      <c r="AS150">
        <v>903811</v>
      </c>
      <c r="AT150">
        <v>89</v>
      </c>
      <c r="AU150">
        <v>412</v>
      </c>
      <c r="AV150">
        <v>2353</v>
      </c>
      <c r="AW150">
        <v>1001746</v>
      </c>
    </row>
    <row r="151" spans="1:49" ht="15.75" x14ac:dyDescent="0.25">
      <c r="A151" s="47"/>
    </row>
    <row r="152" spans="1:49" ht="15.75" x14ac:dyDescent="0.25">
      <c r="A152" s="47" t="s">
        <v>155</v>
      </c>
      <c r="B152">
        <v>39</v>
      </c>
      <c r="C152">
        <v>113</v>
      </c>
      <c r="D152">
        <v>2282</v>
      </c>
      <c r="E152">
        <v>284379</v>
      </c>
      <c r="F152">
        <v>5</v>
      </c>
      <c r="G152">
        <v>138</v>
      </c>
      <c r="H152">
        <v>2000</v>
      </c>
      <c r="I152">
        <v>275180</v>
      </c>
      <c r="J152">
        <v>83</v>
      </c>
      <c r="K152">
        <v>159</v>
      </c>
      <c r="L152">
        <v>2153</v>
      </c>
      <c r="M152">
        <v>344511</v>
      </c>
      <c r="N152">
        <v>56</v>
      </c>
      <c r="O152">
        <v>200</v>
      </c>
      <c r="P152">
        <v>2085</v>
      </c>
      <c r="Q152">
        <v>423316</v>
      </c>
      <c r="R152">
        <v>14</v>
      </c>
      <c r="S152">
        <v>233</v>
      </c>
      <c r="T152">
        <v>2138</v>
      </c>
      <c r="U152">
        <v>508314</v>
      </c>
      <c r="V152">
        <v>21</v>
      </c>
      <c r="W152">
        <v>265</v>
      </c>
      <c r="X152">
        <v>2152</v>
      </c>
      <c r="Y152">
        <v>573625</v>
      </c>
      <c r="Z152">
        <v>32</v>
      </c>
      <c r="AA152">
        <v>288</v>
      </c>
      <c r="AB152">
        <v>2256</v>
      </c>
      <c r="AC152">
        <v>647120</v>
      </c>
      <c r="AD152">
        <v>5</v>
      </c>
      <c r="AE152">
        <v>336</v>
      </c>
      <c r="AF152">
        <v>2420</v>
      </c>
      <c r="AG152">
        <v>813120</v>
      </c>
      <c r="AH152">
        <v>7</v>
      </c>
      <c r="AI152">
        <v>380</v>
      </c>
      <c r="AJ152">
        <v>2310</v>
      </c>
      <c r="AK152">
        <v>878437</v>
      </c>
      <c r="AP152">
        <v>194</v>
      </c>
      <c r="AQ152">
        <v>366</v>
      </c>
      <c r="AR152">
        <v>2233</v>
      </c>
      <c r="AS152">
        <v>821488</v>
      </c>
      <c r="AT152">
        <v>49</v>
      </c>
      <c r="AU152">
        <v>397</v>
      </c>
      <c r="AV152">
        <v>2020</v>
      </c>
      <c r="AW152">
        <v>795096</v>
      </c>
    </row>
    <row r="155" spans="1:49" ht="15.75" x14ac:dyDescent="0.25">
      <c r="A155" s="48">
        <v>39476</v>
      </c>
      <c r="B155">
        <v>34</v>
      </c>
      <c r="C155">
        <v>105</v>
      </c>
      <c r="D155">
        <v>2080</v>
      </c>
      <c r="E155">
        <v>219031</v>
      </c>
      <c r="F155">
        <v>17</v>
      </c>
      <c r="G155">
        <v>143</v>
      </c>
      <c r="H155">
        <v>2300</v>
      </c>
      <c r="I155">
        <v>329171</v>
      </c>
      <c r="J155">
        <v>16</v>
      </c>
      <c r="K155">
        <v>166</v>
      </c>
      <c r="L155">
        <v>2322</v>
      </c>
      <c r="M155">
        <v>382638</v>
      </c>
      <c r="N155">
        <v>10</v>
      </c>
      <c r="O155">
        <v>195</v>
      </c>
      <c r="P155">
        <v>2573</v>
      </c>
      <c r="Q155">
        <v>512816</v>
      </c>
      <c r="R155">
        <v>33</v>
      </c>
      <c r="S155">
        <v>233</v>
      </c>
      <c r="T155">
        <v>2270</v>
      </c>
      <c r="U155">
        <v>544888</v>
      </c>
      <c r="Z155">
        <v>12</v>
      </c>
      <c r="AA155">
        <v>303</v>
      </c>
      <c r="AB155">
        <v>2440</v>
      </c>
      <c r="AC155">
        <v>731115</v>
      </c>
      <c r="AD155">
        <v>10</v>
      </c>
      <c r="AE155">
        <v>328</v>
      </c>
      <c r="AF155">
        <v>2383</v>
      </c>
      <c r="AG155">
        <v>777906</v>
      </c>
      <c r="AL155">
        <v>2</v>
      </c>
      <c r="AM155">
        <v>401</v>
      </c>
      <c r="AN155">
        <v>2420</v>
      </c>
      <c r="AO155">
        <v>970420</v>
      </c>
      <c r="AP155">
        <v>132</v>
      </c>
      <c r="AQ155">
        <v>400</v>
      </c>
      <c r="AR155">
        <v>2300</v>
      </c>
      <c r="AS155">
        <v>930140</v>
      </c>
      <c r="AT155">
        <v>5</v>
      </c>
      <c r="AU155">
        <v>401</v>
      </c>
      <c r="AV155">
        <v>1800</v>
      </c>
      <c r="AW155">
        <v>769360</v>
      </c>
    </row>
    <row r="156" spans="1:49" ht="15.75" x14ac:dyDescent="0.25">
      <c r="A156" s="48"/>
    </row>
    <row r="157" spans="1:49" x14ac:dyDescent="0.2">
      <c r="A157" s="12">
        <v>39490</v>
      </c>
      <c r="B157">
        <v>15</v>
      </c>
      <c r="C157">
        <v>107</v>
      </c>
      <c r="D157">
        <v>1817</v>
      </c>
      <c r="E157">
        <v>251913</v>
      </c>
      <c r="F157">
        <v>25</v>
      </c>
      <c r="G157">
        <v>137</v>
      </c>
      <c r="H157">
        <v>2475</v>
      </c>
      <c r="I157">
        <v>338780</v>
      </c>
      <c r="J157">
        <v>21</v>
      </c>
      <c r="K157">
        <v>165</v>
      </c>
      <c r="L157">
        <v>2300</v>
      </c>
      <c r="M157">
        <v>374143</v>
      </c>
      <c r="N157">
        <v>29</v>
      </c>
      <c r="O157">
        <v>195</v>
      </c>
      <c r="P157">
        <v>2267</v>
      </c>
      <c r="Q157">
        <v>440393</v>
      </c>
      <c r="R157">
        <v>3</v>
      </c>
      <c r="S157">
        <v>242</v>
      </c>
      <c r="T157">
        <v>2275</v>
      </c>
      <c r="U157">
        <v>556117</v>
      </c>
      <c r="V157">
        <v>45</v>
      </c>
      <c r="W157">
        <v>263</v>
      </c>
      <c r="X157">
        <v>2467</v>
      </c>
      <c r="Y157">
        <v>660879</v>
      </c>
      <c r="Z157">
        <v>29</v>
      </c>
      <c r="AA157">
        <v>293</v>
      </c>
      <c r="AB157">
        <v>2460</v>
      </c>
      <c r="AC157">
        <v>730634</v>
      </c>
      <c r="AD157">
        <v>6</v>
      </c>
      <c r="AE157">
        <v>339</v>
      </c>
      <c r="AF157">
        <v>2457</v>
      </c>
      <c r="AG157">
        <v>833200</v>
      </c>
      <c r="AH157">
        <v>12</v>
      </c>
      <c r="AI157">
        <v>380</v>
      </c>
      <c r="AJ157">
        <v>2380</v>
      </c>
      <c r="AK157">
        <v>920170</v>
      </c>
      <c r="AL157">
        <v>2</v>
      </c>
      <c r="AM157">
        <v>440</v>
      </c>
      <c r="AN157">
        <v>2520</v>
      </c>
      <c r="AO157">
        <v>1107590</v>
      </c>
      <c r="AP157">
        <v>127</v>
      </c>
      <c r="AQ157">
        <v>377</v>
      </c>
      <c r="AR157">
        <v>2269</v>
      </c>
      <c r="AS157">
        <v>871992</v>
      </c>
      <c r="AT157">
        <v>12</v>
      </c>
      <c r="AU157">
        <v>410</v>
      </c>
      <c r="AV157">
        <v>2044</v>
      </c>
      <c r="AW157">
        <v>890699</v>
      </c>
    </row>
    <row r="158" spans="1:49" x14ac:dyDescent="0.2">
      <c r="A158" s="12">
        <v>39504</v>
      </c>
      <c r="B158">
        <v>1</v>
      </c>
      <c r="C158">
        <v>124</v>
      </c>
      <c r="D158">
        <v>1400</v>
      </c>
      <c r="E158">
        <v>173600</v>
      </c>
      <c r="F158">
        <v>2</v>
      </c>
      <c r="G158">
        <v>142</v>
      </c>
      <c r="H158">
        <v>2380</v>
      </c>
      <c r="I158">
        <v>339150</v>
      </c>
      <c r="J158">
        <v>12</v>
      </c>
      <c r="K158">
        <v>165</v>
      </c>
      <c r="L158">
        <v>2124</v>
      </c>
      <c r="M158">
        <v>365586</v>
      </c>
      <c r="N158">
        <v>1</v>
      </c>
      <c r="O158">
        <v>202</v>
      </c>
      <c r="P158">
        <v>2360</v>
      </c>
      <c r="Q158">
        <v>476720</v>
      </c>
      <c r="R158">
        <v>4</v>
      </c>
      <c r="S158">
        <v>232</v>
      </c>
      <c r="T158">
        <v>2333</v>
      </c>
      <c r="U158">
        <v>545350</v>
      </c>
      <c r="V158">
        <v>11</v>
      </c>
      <c r="W158">
        <v>260</v>
      </c>
      <c r="X158">
        <v>2320</v>
      </c>
      <c r="Y158">
        <v>605469</v>
      </c>
      <c r="Z158">
        <v>5</v>
      </c>
      <c r="AA158">
        <v>301</v>
      </c>
      <c r="AB158">
        <v>2490</v>
      </c>
      <c r="AC158">
        <v>729280</v>
      </c>
      <c r="AD158">
        <v>1</v>
      </c>
      <c r="AE158">
        <v>342</v>
      </c>
      <c r="AF158">
        <v>2460</v>
      </c>
      <c r="AG158">
        <v>841320</v>
      </c>
      <c r="AP158">
        <v>34</v>
      </c>
      <c r="AQ158">
        <v>378</v>
      </c>
      <c r="AR158">
        <v>3421</v>
      </c>
      <c r="AS158">
        <v>901651</v>
      </c>
    </row>
    <row r="159" spans="1:49" x14ac:dyDescent="0.2">
      <c r="A159" s="12"/>
    </row>
    <row r="160" spans="1:49" x14ac:dyDescent="0.2">
      <c r="A160" s="12">
        <v>39511</v>
      </c>
      <c r="B160">
        <v>6</v>
      </c>
      <c r="C160">
        <v>113</v>
      </c>
      <c r="D160">
        <v>2400</v>
      </c>
      <c r="E160">
        <v>273258</v>
      </c>
      <c r="F160" s="37">
        <v>14</v>
      </c>
      <c r="G160" s="37">
        <v>134</v>
      </c>
      <c r="H160" s="37">
        <v>2400</v>
      </c>
      <c r="I160" s="37">
        <v>322114</v>
      </c>
      <c r="J160">
        <v>22</v>
      </c>
      <c r="K160">
        <v>167</v>
      </c>
      <c r="L160">
        <v>2342</v>
      </c>
      <c r="M160">
        <v>404983</v>
      </c>
      <c r="N160">
        <v>28</v>
      </c>
      <c r="O160">
        <v>208</v>
      </c>
      <c r="P160">
        <v>2295</v>
      </c>
      <c r="Q160">
        <v>478821</v>
      </c>
      <c r="R160">
        <v>4</v>
      </c>
      <c r="S160">
        <v>248</v>
      </c>
      <c r="T160">
        <v>2295</v>
      </c>
      <c r="U160">
        <v>575940</v>
      </c>
      <c r="V160">
        <v>14</v>
      </c>
      <c r="W160">
        <v>266</v>
      </c>
      <c r="X160">
        <v>2332</v>
      </c>
      <c r="Y160">
        <v>618691</v>
      </c>
      <c r="Z160">
        <v>3</v>
      </c>
      <c r="AA160">
        <v>289</v>
      </c>
      <c r="AB160">
        <v>2390</v>
      </c>
      <c r="AC160">
        <v>688827</v>
      </c>
      <c r="AH160">
        <v>10</v>
      </c>
      <c r="AI160">
        <v>368</v>
      </c>
      <c r="AJ160">
        <v>2570</v>
      </c>
      <c r="AK160">
        <v>896908</v>
      </c>
      <c r="AP160">
        <v>104</v>
      </c>
      <c r="AQ160">
        <v>390</v>
      </c>
      <c r="AR160">
        <v>2370</v>
      </c>
      <c r="AS160">
        <v>925786</v>
      </c>
    </row>
    <row r="161" spans="1:49" x14ac:dyDescent="0.2">
      <c r="A161" s="12">
        <v>39525</v>
      </c>
      <c r="B161">
        <v>33</v>
      </c>
      <c r="C161">
        <v>122</v>
      </c>
      <c r="D161">
        <v>2750</v>
      </c>
      <c r="E161">
        <v>360595</v>
      </c>
      <c r="F161" s="4">
        <v>29</v>
      </c>
      <c r="G161" s="4">
        <v>140</v>
      </c>
      <c r="H161" s="4">
        <v>2660</v>
      </c>
      <c r="I161" s="4">
        <v>381993</v>
      </c>
      <c r="J161">
        <v>3</v>
      </c>
      <c r="K161">
        <v>170</v>
      </c>
      <c r="L161">
        <v>2400</v>
      </c>
      <c r="M161">
        <v>408800</v>
      </c>
      <c r="N161">
        <v>4</v>
      </c>
      <c r="O161">
        <v>188</v>
      </c>
      <c r="P161">
        <v>2405</v>
      </c>
      <c r="Q161">
        <v>448658</v>
      </c>
      <c r="R161">
        <v>3</v>
      </c>
      <c r="S161">
        <v>240</v>
      </c>
      <c r="T161">
        <v>2320</v>
      </c>
      <c r="U161">
        <v>556027</v>
      </c>
      <c r="V161">
        <v>8</v>
      </c>
      <c r="W161">
        <v>265</v>
      </c>
      <c r="X161">
        <v>2475</v>
      </c>
      <c r="Y161">
        <v>659235</v>
      </c>
      <c r="Z161">
        <v>6</v>
      </c>
      <c r="AA161">
        <v>294</v>
      </c>
      <c r="AB161">
        <v>2427</v>
      </c>
      <c r="AC161">
        <v>708153</v>
      </c>
      <c r="AD161">
        <v>2</v>
      </c>
      <c r="AE161">
        <v>238</v>
      </c>
      <c r="AF161">
        <v>2620</v>
      </c>
      <c r="AG161">
        <v>857830</v>
      </c>
      <c r="AH161">
        <v>2</v>
      </c>
      <c r="AI161">
        <v>372</v>
      </c>
      <c r="AJ161">
        <v>2700</v>
      </c>
      <c r="AK161">
        <v>1005500</v>
      </c>
      <c r="AL161">
        <v>1</v>
      </c>
      <c r="AM161">
        <v>349</v>
      </c>
      <c r="AN161">
        <v>2800</v>
      </c>
      <c r="AO161">
        <v>1229200</v>
      </c>
      <c r="AP161">
        <v>38</v>
      </c>
      <c r="AQ161">
        <v>368</v>
      </c>
      <c r="AR161">
        <v>2526</v>
      </c>
      <c r="AS161">
        <v>922701</v>
      </c>
    </row>
    <row r="162" spans="1:49" x14ac:dyDescent="0.2">
      <c r="A162" s="12">
        <v>39532</v>
      </c>
      <c r="B162">
        <v>18</v>
      </c>
      <c r="C162">
        <v>108</v>
      </c>
      <c r="D162">
        <v>2362</v>
      </c>
      <c r="E162">
        <v>248717</v>
      </c>
      <c r="F162" s="37">
        <v>34</v>
      </c>
      <c r="G162" s="37">
        <v>139</v>
      </c>
      <c r="H162" s="37">
        <v>2408</v>
      </c>
      <c r="I162" s="37">
        <v>332807</v>
      </c>
      <c r="J162">
        <v>10</v>
      </c>
      <c r="K162">
        <v>164</v>
      </c>
      <c r="L162">
        <v>2332</v>
      </c>
      <c r="M162">
        <v>381624</v>
      </c>
      <c r="N162">
        <v>10</v>
      </c>
      <c r="O162">
        <v>189</v>
      </c>
      <c r="P162">
        <v>2390</v>
      </c>
      <c r="Q162">
        <v>463750</v>
      </c>
      <c r="R162">
        <v>16</v>
      </c>
      <c r="S162">
        <v>228</v>
      </c>
      <c r="T162">
        <v>2388</v>
      </c>
      <c r="U162">
        <v>543589</v>
      </c>
      <c r="V162">
        <v>3</v>
      </c>
      <c r="W162">
        <v>277</v>
      </c>
      <c r="X162">
        <v>2600</v>
      </c>
      <c r="Y162">
        <v>720200</v>
      </c>
      <c r="Z162">
        <v>23</v>
      </c>
      <c r="AA162">
        <v>311</v>
      </c>
      <c r="AB162">
        <v>2564</v>
      </c>
      <c r="AC162">
        <v>810151</v>
      </c>
      <c r="AD162">
        <v>5</v>
      </c>
      <c r="AE162">
        <v>336</v>
      </c>
      <c r="AF162">
        <v>2673</v>
      </c>
      <c r="AG162">
        <v>898644</v>
      </c>
      <c r="AP162">
        <v>79</v>
      </c>
      <c r="AQ162">
        <v>358</v>
      </c>
      <c r="AR162">
        <v>2575</v>
      </c>
      <c r="AS162">
        <v>915788</v>
      </c>
      <c r="AT162">
        <v>1</v>
      </c>
      <c r="AU162">
        <v>341</v>
      </c>
      <c r="AV162">
        <v>2500</v>
      </c>
      <c r="AW162">
        <v>852500</v>
      </c>
    </row>
    <row r="163" spans="1:49" x14ac:dyDescent="0.2">
      <c r="A163" s="12"/>
      <c r="F163" s="37"/>
      <c r="G163" s="37"/>
      <c r="H163" s="37"/>
      <c r="I163" s="37"/>
    </row>
    <row r="164" spans="1:49" x14ac:dyDescent="0.2">
      <c r="A164" s="12">
        <v>39539</v>
      </c>
      <c r="B164">
        <v>13</v>
      </c>
      <c r="C164">
        <v>109</v>
      </c>
      <c r="D164">
        <v>2342</v>
      </c>
      <c r="E164">
        <v>270942</v>
      </c>
      <c r="F164" s="37">
        <v>7</v>
      </c>
      <c r="G164" s="37">
        <v>133</v>
      </c>
      <c r="H164" s="37">
        <v>2400</v>
      </c>
      <c r="I164" s="37">
        <v>319543</v>
      </c>
      <c r="J164">
        <v>17</v>
      </c>
      <c r="K164">
        <v>166</v>
      </c>
      <c r="L164">
        <v>2380</v>
      </c>
      <c r="M164">
        <v>399303</v>
      </c>
      <c r="N164">
        <v>17</v>
      </c>
      <c r="O164">
        <v>190</v>
      </c>
      <c r="P164">
        <v>2400</v>
      </c>
      <c r="Q164">
        <v>454000</v>
      </c>
      <c r="R164">
        <v>17</v>
      </c>
      <c r="S164">
        <v>229</v>
      </c>
      <c r="T164">
        <v>2392</v>
      </c>
      <c r="U164">
        <v>567004</v>
      </c>
      <c r="V164">
        <v>15</v>
      </c>
      <c r="W164">
        <v>270</v>
      </c>
      <c r="X164">
        <v>2316</v>
      </c>
      <c r="Y164">
        <v>637127</v>
      </c>
      <c r="Z164">
        <v>10</v>
      </c>
      <c r="AA164">
        <v>303</v>
      </c>
      <c r="AB164">
        <v>2505</v>
      </c>
      <c r="AC164">
        <v>760651</v>
      </c>
      <c r="AH164">
        <v>5</v>
      </c>
      <c r="AI164">
        <v>371</v>
      </c>
      <c r="AJ164">
        <v>2385</v>
      </c>
      <c r="AK164">
        <v>852344</v>
      </c>
      <c r="AP164">
        <v>231</v>
      </c>
      <c r="AQ164">
        <v>371</v>
      </c>
      <c r="AR164">
        <v>2355</v>
      </c>
      <c r="AS164">
        <v>876011</v>
      </c>
      <c r="AT164">
        <v>1</v>
      </c>
      <c r="AU164">
        <v>459</v>
      </c>
      <c r="AV164">
        <v>2350</v>
      </c>
      <c r="AW164">
        <v>1078650</v>
      </c>
    </row>
    <row r="165" spans="1:49" x14ac:dyDescent="0.2">
      <c r="A165" s="12"/>
      <c r="F165" s="37"/>
      <c r="G165" s="37"/>
      <c r="H165" s="37"/>
      <c r="I165" s="37"/>
    </row>
    <row r="166" spans="1:49" x14ac:dyDescent="0.2">
      <c r="A166" s="12">
        <v>39574</v>
      </c>
      <c r="B166">
        <v>19</v>
      </c>
      <c r="C166">
        <v>113</v>
      </c>
      <c r="D166">
        <v>2347</v>
      </c>
      <c r="E166">
        <v>265545</v>
      </c>
      <c r="F166" s="37">
        <v>12</v>
      </c>
      <c r="G166" s="37">
        <v>140</v>
      </c>
      <c r="H166" s="37">
        <v>2357</v>
      </c>
      <c r="I166" s="37">
        <v>331468</v>
      </c>
      <c r="J166">
        <v>23</v>
      </c>
      <c r="K166">
        <v>172</v>
      </c>
      <c r="L166">
        <v>2377</v>
      </c>
      <c r="M166">
        <v>412702</v>
      </c>
      <c r="N166">
        <v>3</v>
      </c>
      <c r="O166">
        <v>198</v>
      </c>
      <c r="P166">
        <v>2347</v>
      </c>
      <c r="Q166">
        <v>463837</v>
      </c>
      <c r="R166">
        <v>24</v>
      </c>
      <c r="S166">
        <v>236</v>
      </c>
      <c r="T166">
        <v>2461</v>
      </c>
      <c r="U166">
        <v>572743</v>
      </c>
      <c r="V166">
        <v>6</v>
      </c>
      <c r="W166">
        <v>265</v>
      </c>
      <c r="X166">
        <v>2447</v>
      </c>
      <c r="Y166">
        <v>660383</v>
      </c>
      <c r="Z166">
        <v>9</v>
      </c>
      <c r="AA166">
        <v>291</v>
      </c>
      <c r="AB166">
        <v>2504</v>
      </c>
      <c r="AC166">
        <v>724480</v>
      </c>
      <c r="AD166">
        <v>56</v>
      </c>
      <c r="AE166">
        <v>336</v>
      </c>
      <c r="AF166">
        <v>2643</v>
      </c>
      <c r="AG166">
        <v>896570</v>
      </c>
      <c r="AP166">
        <v>55</v>
      </c>
      <c r="AQ166">
        <v>366</v>
      </c>
      <c r="AR166">
        <v>2474</v>
      </c>
      <c r="AS166">
        <v>898267</v>
      </c>
      <c r="AT166">
        <v>4</v>
      </c>
      <c r="AU166">
        <v>418</v>
      </c>
      <c r="AV166">
        <v>2500</v>
      </c>
      <c r="AW166">
        <v>1046250</v>
      </c>
    </row>
    <row r="167" spans="1:49" x14ac:dyDescent="0.2">
      <c r="A167" s="12">
        <v>39581</v>
      </c>
      <c r="B167">
        <v>17</v>
      </c>
      <c r="C167">
        <v>90</v>
      </c>
      <c r="D167">
        <v>2342</v>
      </c>
      <c r="E167">
        <v>193200</v>
      </c>
      <c r="F167" s="37">
        <v>18</v>
      </c>
      <c r="G167" s="37">
        <v>137</v>
      </c>
      <c r="H167" s="37">
        <v>2430</v>
      </c>
      <c r="I167" s="37">
        <v>329642</v>
      </c>
      <c r="J167">
        <v>16</v>
      </c>
      <c r="K167">
        <v>165</v>
      </c>
      <c r="L167">
        <v>2304</v>
      </c>
      <c r="M167">
        <v>381822</v>
      </c>
      <c r="N167">
        <v>6</v>
      </c>
      <c r="O167">
        <v>188</v>
      </c>
      <c r="P167">
        <v>2300</v>
      </c>
      <c r="Q167">
        <v>431217</v>
      </c>
      <c r="R167">
        <v>1</v>
      </c>
      <c r="S167">
        <v>230</v>
      </c>
      <c r="T167">
        <v>2650</v>
      </c>
      <c r="U167">
        <v>609500</v>
      </c>
      <c r="V167">
        <v>12</v>
      </c>
      <c r="W167">
        <v>259</v>
      </c>
      <c r="X167">
        <v>2480</v>
      </c>
      <c r="Y167">
        <v>649397</v>
      </c>
      <c r="Z167">
        <v>17</v>
      </c>
      <c r="AA167">
        <v>305</v>
      </c>
      <c r="AB167">
        <v>2535</v>
      </c>
      <c r="AC167">
        <v>793946</v>
      </c>
      <c r="AP167">
        <v>28</v>
      </c>
      <c r="AQ167">
        <v>361</v>
      </c>
      <c r="AR167">
        <v>2594</v>
      </c>
      <c r="AS167">
        <v>925838</v>
      </c>
      <c r="AT167">
        <v>2</v>
      </c>
      <c r="AU167">
        <v>391</v>
      </c>
      <c r="AV167">
        <v>2380</v>
      </c>
      <c r="AW167">
        <v>930580</v>
      </c>
    </row>
    <row r="168" spans="1:49" x14ac:dyDescent="0.2">
      <c r="A168" s="12">
        <v>39588</v>
      </c>
      <c r="B168">
        <v>16</v>
      </c>
      <c r="C168">
        <v>109</v>
      </c>
      <c r="D168">
        <v>2198</v>
      </c>
      <c r="E168">
        <v>251478</v>
      </c>
      <c r="F168" s="37">
        <v>19</v>
      </c>
      <c r="G168" s="37">
        <v>137</v>
      </c>
      <c r="H168" s="37">
        <v>2393</v>
      </c>
      <c r="I168" s="37">
        <v>333028</v>
      </c>
      <c r="J168">
        <v>7</v>
      </c>
      <c r="K168">
        <v>165</v>
      </c>
      <c r="L168">
        <v>2355</v>
      </c>
      <c r="M168">
        <v>387733</v>
      </c>
      <c r="N168">
        <v>32</v>
      </c>
      <c r="O168">
        <v>195</v>
      </c>
      <c r="P168">
        <v>2328</v>
      </c>
      <c r="Q168">
        <v>454438</v>
      </c>
      <c r="R168">
        <v>2</v>
      </c>
      <c r="S168">
        <v>225</v>
      </c>
      <c r="T168">
        <v>2320</v>
      </c>
      <c r="U168">
        <v>522000</v>
      </c>
      <c r="V168">
        <v>6</v>
      </c>
      <c r="W168">
        <v>270</v>
      </c>
      <c r="X168">
        <v>2090</v>
      </c>
      <c r="Y168">
        <v>633260</v>
      </c>
      <c r="Z168">
        <v>11</v>
      </c>
      <c r="AA168">
        <v>298</v>
      </c>
      <c r="AB168">
        <v>2540</v>
      </c>
      <c r="AC168">
        <v>712189</v>
      </c>
      <c r="AD168">
        <v>2</v>
      </c>
      <c r="AE168">
        <v>329</v>
      </c>
      <c r="AF168">
        <v>2680</v>
      </c>
      <c r="AG168">
        <v>881720</v>
      </c>
      <c r="AH168">
        <v>6</v>
      </c>
      <c r="AI168">
        <v>366</v>
      </c>
      <c r="AJ168">
        <v>2600</v>
      </c>
      <c r="AK168">
        <v>937947</v>
      </c>
      <c r="AP168">
        <v>149</v>
      </c>
      <c r="AQ168">
        <v>389</v>
      </c>
      <c r="AR168">
        <v>2529</v>
      </c>
      <c r="AS168">
        <v>995396</v>
      </c>
      <c r="AT168">
        <v>11</v>
      </c>
      <c r="AU168">
        <v>429</v>
      </c>
      <c r="AV168">
        <v>2415</v>
      </c>
      <c r="AW168">
        <v>1012915</v>
      </c>
    </row>
    <row r="169" spans="1:49" x14ac:dyDescent="0.2">
      <c r="A169" s="12">
        <v>39595</v>
      </c>
      <c r="B169">
        <v>27</v>
      </c>
      <c r="C169">
        <v>119</v>
      </c>
      <c r="D169">
        <v>2318</v>
      </c>
      <c r="E169">
        <v>280376</v>
      </c>
      <c r="F169" s="37">
        <v>15</v>
      </c>
      <c r="G169" s="37">
        <v>138</v>
      </c>
      <c r="H169" s="37">
        <v>2465</v>
      </c>
      <c r="I169" s="37">
        <v>333441</v>
      </c>
      <c r="J169">
        <v>17</v>
      </c>
      <c r="K169">
        <v>157</v>
      </c>
      <c r="L169">
        <v>3210</v>
      </c>
      <c r="M169">
        <v>379651</v>
      </c>
      <c r="N169">
        <v>24</v>
      </c>
      <c r="O169">
        <v>188</v>
      </c>
      <c r="P169">
        <v>2310</v>
      </c>
      <c r="Q169">
        <v>433482</v>
      </c>
      <c r="R169">
        <v>1</v>
      </c>
      <c r="S169">
        <v>242</v>
      </c>
      <c r="T169">
        <v>2420</v>
      </c>
      <c r="U169">
        <v>585640</v>
      </c>
      <c r="V169">
        <v>26</v>
      </c>
      <c r="W169">
        <v>268</v>
      </c>
      <c r="X169">
        <v>2475</v>
      </c>
      <c r="Y169">
        <v>669515</v>
      </c>
      <c r="Z169">
        <v>13</v>
      </c>
      <c r="AA169">
        <v>310</v>
      </c>
      <c r="AB169">
        <v>2644</v>
      </c>
      <c r="AC169">
        <v>823943</v>
      </c>
      <c r="AH169">
        <v>1</v>
      </c>
      <c r="AI169">
        <v>367</v>
      </c>
      <c r="AJ169">
        <v>2620</v>
      </c>
      <c r="AK169">
        <v>961540</v>
      </c>
      <c r="AP169">
        <v>82</v>
      </c>
      <c r="AQ169">
        <v>365</v>
      </c>
      <c r="AR169">
        <v>2530</v>
      </c>
      <c r="AS169">
        <v>938385</v>
      </c>
      <c r="AT169">
        <v>7</v>
      </c>
      <c r="AU169">
        <v>364</v>
      </c>
      <c r="AV169">
        <v>2282</v>
      </c>
      <c r="AW169">
        <v>827590</v>
      </c>
    </row>
    <row r="170" spans="1:49" x14ac:dyDescent="0.2">
      <c r="A170" s="12"/>
      <c r="F170" s="37"/>
      <c r="G170" s="37"/>
      <c r="H170" s="37"/>
      <c r="I170" s="37"/>
    </row>
    <row r="171" spans="1:49" x14ac:dyDescent="0.2">
      <c r="A171" s="12">
        <v>39602</v>
      </c>
      <c r="B171">
        <v>14</v>
      </c>
      <c r="C171">
        <v>104</v>
      </c>
      <c r="D171">
        <v>2450</v>
      </c>
      <c r="E171">
        <v>254879</v>
      </c>
      <c r="F171" s="37">
        <v>21</v>
      </c>
      <c r="G171" s="37">
        <v>138</v>
      </c>
      <c r="H171" s="37">
        <v>2517</v>
      </c>
      <c r="I171" s="37">
        <v>350900</v>
      </c>
      <c r="J171">
        <v>4</v>
      </c>
      <c r="K171">
        <v>169</v>
      </c>
      <c r="L171">
        <v>2410</v>
      </c>
      <c r="M171">
        <v>407370</v>
      </c>
      <c r="N171">
        <v>47</v>
      </c>
      <c r="O171">
        <v>194</v>
      </c>
      <c r="P171">
        <v>2400</v>
      </c>
      <c r="Q171">
        <v>466200</v>
      </c>
      <c r="R171">
        <v>15</v>
      </c>
      <c r="S171">
        <v>243</v>
      </c>
      <c r="T171">
        <v>2473</v>
      </c>
      <c r="U171">
        <v>605477</v>
      </c>
      <c r="V171">
        <v>20</v>
      </c>
      <c r="W171">
        <v>258</v>
      </c>
      <c r="X171">
        <v>2496</v>
      </c>
      <c r="Y171">
        <v>639059</v>
      </c>
      <c r="Z171">
        <v>23</v>
      </c>
      <c r="AA171">
        <v>305</v>
      </c>
      <c r="AB171">
        <v>2558</v>
      </c>
      <c r="AC171">
        <v>768255</v>
      </c>
      <c r="AD171">
        <v>5</v>
      </c>
      <c r="AE171">
        <v>322</v>
      </c>
      <c r="AF171">
        <v>2640</v>
      </c>
      <c r="AG171">
        <v>851136</v>
      </c>
      <c r="AH171">
        <v>2</v>
      </c>
      <c r="AI171">
        <v>276</v>
      </c>
      <c r="AJ171">
        <v>2490</v>
      </c>
      <c r="AK171">
        <v>934860</v>
      </c>
      <c r="AP171">
        <v>61</v>
      </c>
      <c r="AQ171">
        <v>352</v>
      </c>
      <c r="AR171">
        <v>2432</v>
      </c>
      <c r="AS171">
        <v>862167</v>
      </c>
      <c r="AT171">
        <v>15</v>
      </c>
      <c r="AU171">
        <v>2250</v>
      </c>
      <c r="AV171">
        <v>2325</v>
      </c>
      <c r="AW171">
        <v>1099933</v>
      </c>
    </row>
    <row r="172" spans="1:49" x14ac:dyDescent="0.2">
      <c r="A172" s="12">
        <v>39616</v>
      </c>
      <c r="B172">
        <v>19</v>
      </c>
      <c r="C172">
        <v>115</v>
      </c>
      <c r="D172">
        <v>2612</v>
      </c>
      <c r="E172">
        <v>288076</v>
      </c>
      <c r="F172" s="37">
        <v>26</v>
      </c>
      <c r="G172" s="37">
        <v>144</v>
      </c>
      <c r="H172" s="37">
        <v>2490</v>
      </c>
      <c r="I172" s="37">
        <v>352879</v>
      </c>
      <c r="J172">
        <v>11</v>
      </c>
      <c r="K172">
        <v>159</v>
      </c>
      <c r="L172">
        <v>2425</v>
      </c>
      <c r="M172">
        <v>388076</v>
      </c>
      <c r="N172">
        <v>23</v>
      </c>
      <c r="O172">
        <v>199</v>
      </c>
      <c r="P172">
        <v>2453</v>
      </c>
      <c r="Q172">
        <v>486919</v>
      </c>
      <c r="R172">
        <v>28</v>
      </c>
      <c r="S172">
        <v>229</v>
      </c>
      <c r="T172">
        <v>2363</v>
      </c>
      <c r="U172">
        <v>564932</v>
      </c>
      <c r="V172">
        <v>19</v>
      </c>
      <c r="W172">
        <v>260</v>
      </c>
      <c r="X172">
        <v>2390</v>
      </c>
      <c r="Y172">
        <v>623268</v>
      </c>
      <c r="Z172">
        <v>9</v>
      </c>
      <c r="AA172">
        <v>303</v>
      </c>
      <c r="AB172">
        <v>2398</v>
      </c>
      <c r="AC172">
        <v>727933</v>
      </c>
      <c r="AD172">
        <v>2</v>
      </c>
      <c r="AE172">
        <v>346</v>
      </c>
      <c r="AF172">
        <v>2680</v>
      </c>
      <c r="AG172">
        <v>928620</v>
      </c>
      <c r="AH172">
        <v>24</v>
      </c>
      <c r="AI172">
        <v>362</v>
      </c>
      <c r="AJ172">
        <v>2375</v>
      </c>
      <c r="AK172">
        <v>859156</v>
      </c>
      <c r="AP172">
        <v>144</v>
      </c>
      <c r="AQ172">
        <v>358</v>
      </c>
      <c r="AR172">
        <v>2394</v>
      </c>
      <c r="AS172">
        <v>852879</v>
      </c>
      <c r="AT172">
        <v>20</v>
      </c>
      <c r="AU172">
        <v>383</v>
      </c>
      <c r="AV172">
        <v>2211</v>
      </c>
      <c r="AW172">
        <v>893390</v>
      </c>
    </row>
    <row r="173" spans="1:49" x14ac:dyDescent="0.2">
      <c r="A173" s="12">
        <v>39623</v>
      </c>
      <c r="B173">
        <v>10</v>
      </c>
      <c r="C173">
        <v>104</v>
      </c>
      <c r="D173">
        <v>2400</v>
      </c>
      <c r="E173">
        <v>235800</v>
      </c>
      <c r="F173" s="37">
        <v>2</v>
      </c>
      <c r="G173" s="37">
        <v>145</v>
      </c>
      <c r="H173" s="37">
        <v>2350</v>
      </c>
      <c r="I173" s="37">
        <v>340750</v>
      </c>
      <c r="J173">
        <v>5</v>
      </c>
      <c r="K173">
        <v>168</v>
      </c>
      <c r="L173">
        <v>2340</v>
      </c>
      <c r="M173">
        <v>391520</v>
      </c>
      <c r="N173">
        <v>80</v>
      </c>
      <c r="O173">
        <v>194</v>
      </c>
      <c r="P173">
        <v>2343</v>
      </c>
      <c r="Q173">
        <v>472079</v>
      </c>
      <c r="R173">
        <v>6</v>
      </c>
      <c r="S173">
        <v>243</v>
      </c>
      <c r="T173">
        <v>2450</v>
      </c>
      <c r="U173">
        <v>596167</v>
      </c>
      <c r="Z173">
        <v>12</v>
      </c>
      <c r="AA173">
        <v>304</v>
      </c>
      <c r="AB173">
        <v>2428</v>
      </c>
      <c r="AC173">
        <v>739600</v>
      </c>
      <c r="AD173">
        <v>6</v>
      </c>
      <c r="AE173">
        <v>321</v>
      </c>
      <c r="AF173">
        <v>2490</v>
      </c>
      <c r="AG173">
        <v>813750</v>
      </c>
      <c r="AP173">
        <v>101</v>
      </c>
      <c r="AQ173">
        <v>381</v>
      </c>
      <c r="AR173">
        <v>2377</v>
      </c>
      <c r="AS173">
        <v>927049</v>
      </c>
      <c r="AT173">
        <v>4</v>
      </c>
      <c r="AU173">
        <v>408</v>
      </c>
      <c r="AV173">
        <v>2543</v>
      </c>
      <c r="AW173">
        <v>1020800</v>
      </c>
    </row>
    <row r="174" spans="1:49" x14ac:dyDescent="0.2">
      <c r="A174" s="12"/>
      <c r="F174" s="37"/>
      <c r="G174" s="37"/>
      <c r="H174" s="37"/>
      <c r="I174" s="37"/>
    </row>
    <row r="175" spans="1:49" x14ac:dyDescent="0.2">
      <c r="A175" s="12">
        <v>39630</v>
      </c>
      <c r="B175">
        <v>25</v>
      </c>
      <c r="C175">
        <v>118</v>
      </c>
      <c r="D175">
        <v>2292</v>
      </c>
      <c r="E175">
        <v>282644</v>
      </c>
      <c r="F175" s="37">
        <v>36</v>
      </c>
      <c r="G175" s="37">
        <v>145</v>
      </c>
      <c r="H175" s="37">
        <v>2394</v>
      </c>
      <c r="I175" s="37">
        <v>350442</v>
      </c>
      <c r="J175">
        <v>47</v>
      </c>
      <c r="K175">
        <v>172</v>
      </c>
      <c r="L175">
        <v>2434</v>
      </c>
      <c r="M175">
        <v>415459</v>
      </c>
      <c r="N175">
        <v>60</v>
      </c>
      <c r="O175">
        <v>200</v>
      </c>
      <c r="P175">
        <v>2372</v>
      </c>
      <c r="Q175">
        <v>477937</v>
      </c>
      <c r="R175">
        <v>61</v>
      </c>
      <c r="S175">
        <v>239</v>
      </c>
      <c r="T175">
        <v>2396</v>
      </c>
      <c r="U175">
        <v>580295</v>
      </c>
      <c r="V175">
        <v>4</v>
      </c>
      <c r="W175">
        <v>258</v>
      </c>
      <c r="X175">
        <v>2447</v>
      </c>
      <c r="Y175">
        <v>623775</v>
      </c>
      <c r="Z175">
        <v>3</v>
      </c>
      <c r="AA175">
        <v>305</v>
      </c>
      <c r="AB175">
        <v>2453</v>
      </c>
      <c r="AC175">
        <v>748653</v>
      </c>
      <c r="AP175">
        <v>56</v>
      </c>
      <c r="AQ175">
        <v>354</v>
      </c>
      <c r="AR175">
        <v>2340</v>
      </c>
      <c r="AS175">
        <v>827507</v>
      </c>
      <c r="AT175">
        <v>19</v>
      </c>
      <c r="AU175">
        <v>409</v>
      </c>
      <c r="AV175">
        <v>2308</v>
      </c>
      <c r="AW175">
        <v>943437</v>
      </c>
    </row>
    <row r="176" spans="1:49" x14ac:dyDescent="0.2">
      <c r="A176" s="12">
        <v>39637</v>
      </c>
      <c r="B176">
        <v>17</v>
      </c>
      <c r="C176">
        <v>115</v>
      </c>
      <c r="D176">
        <v>2298</v>
      </c>
      <c r="E176">
        <v>265365</v>
      </c>
      <c r="F176" s="37">
        <v>19</v>
      </c>
      <c r="G176" s="37">
        <v>148</v>
      </c>
      <c r="H176" s="37">
        <v>2338</v>
      </c>
      <c r="I176" s="37">
        <v>344023</v>
      </c>
      <c r="J176">
        <v>11</v>
      </c>
      <c r="K176">
        <v>171</v>
      </c>
      <c r="L176">
        <v>2313</v>
      </c>
      <c r="M176">
        <v>298240</v>
      </c>
      <c r="N176">
        <v>87</v>
      </c>
      <c r="O176">
        <v>195</v>
      </c>
      <c r="P176">
        <v>2355</v>
      </c>
      <c r="Q176">
        <v>462262</v>
      </c>
      <c r="R176">
        <v>31</v>
      </c>
      <c r="S176">
        <v>240</v>
      </c>
      <c r="T176">
        <v>2384</v>
      </c>
      <c r="U176">
        <v>597607</v>
      </c>
      <c r="V176">
        <v>11</v>
      </c>
      <c r="W176">
        <v>262</v>
      </c>
      <c r="X176">
        <v>2359</v>
      </c>
      <c r="Y176">
        <v>622444</v>
      </c>
      <c r="Z176">
        <v>13</v>
      </c>
      <c r="AA176">
        <v>269</v>
      </c>
      <c r="AB176">
        <v>2543</v>
      </c>
      <c r="AC176">
        <v>622444</v>
      </c>
      <c r="AP176">
        <v>191</v>
      </c>
      <c r="AQ176">
        <v>364</v>
      </c>
      <c r="AR176">
        <v>2315</v>
      </c>
      <c r="AS176">
        <v>855569</v>
      </c>
      <c r="AT176">
        <v>24</v>
      </c>
      <c r="AU176">
        <v>367</v>
      </c>
      <c r="AV176">
        <v>2288</v>
      </c>
      <c r="AW176">
        <v>838868</v>
      </c>
    </row>
    <row r="177" spans="1:49" x14ac:dyDescent="0.2">
      <c r="A177" s="12">
        <v>39644</v>
      </c>
      <c r="B177">
        <v>7</v>
      </c>
      <c r="C177">
        <v>109</v>
      </c>
      <c r="D177">
        <v>2390</v>
      </c>
      <c r="E177">
        <v>259243</v>
      </c>
      <c r="F177" s="37">
        <v>1</v>
      </c>
      <c r="G177" s="37">
        <v>148</v>
      </c>
      <c r="H177" s="37">
        <v>2480</v>
      </c>
      <c r="I177" s="37">
        <v>367040</v>
      </c>
      <c r="J177">
        <v>22</v>
      </c>
      <c r="K177">
        <v>160</v>
      </c>
      <c r="L177">
        <v>2424</v>
      </c>
      <c r="M177">
        <v>392623</v>
      </c>
      <c r="N177">
        <v>28</v>
      </c>
      <c r="O177">
        <v>210</v>
      </c>
      <c r="P177">
        <v>2314</v>
      </c>
      <c r="Q177">
        <v>491278</v>
      </c>
      <c r="R177">
        <v>38</v>
      </c>
      <c r="S177">
        <v>229</v>
      </c>
      <c r="T177">
        <v>2291</v>
      </c>
      <c r="U177">
        <v>538469</v>
      </c>
      <c r="V177">
        <v>8</v>
      </c>
      <c r="W177">
        <v>268</v>
      </c>
      <c r="X177">
        <v>2340</v>
      </c>
      <c r="Y177">
        <v>635602</v>
      </c>
      <c r="Z177">
        <v>7</v>
      </c>
      <c r="AA177">
        <v>297</v>
      </c>
      <c r="AB177">
        <v>2210</v>
      </c>
      <c r="AC177">
        <v>648274</v>
      </c>
      <c r="AH177">
        <v>1</v>
      </c>
      <c r="AI177">
        <v>381</v>
      </c>
      <c r="AJ177">
        <v>2100</v>
      </c>
      <c r="AK177">
        <v>800100</v>
      </c>
      <c r="AP177">
        <v>135</v>
      </c>
      <c r="AQ177">
        <v>358</v>
      </c>
      <c r="AR177">
        <v>2264</v>
      </c>
      <c r="AS177">
        <v>823258</v>
      </c>
      <c r="AT177">
        <v>2</v>
      </c>
      <c r="AU177">
        <v>428</v>
      </c>
      <c r="AV177">
        <v>2250</v>
      </c>
      <c r="AW177">
        <v>961875</v>
      </c>
    </row>
    <row r="178" spans="1:49" x14ac:dyDescent="0.2">
      <c r="A178" s="12">
        <v>39651</v>
      </c>
      <c r="B178">
        <v>13</v>
      </c>
      <c r="C178">
        <v>116</v>
      </c>
      <c r="D178">
        <v>2200</v>
      </c>
      <c r="E178">
        <v>251192</v>
      </c>
      <c r="F178" s="37">
        <v>1</v>
      </c>
      <c r="G178" s="37">
        <v>130</v>
      </c>
      <c r="H178" s="37">
        <v>2550</v>
      </c>
      <c r="I178" s="37">
        <v>332775</v>
      </c>
      <c r="J178">
        <v>27</v>
      </c>
      <c r="K178">
        <v>171</v>
      </c>
      <c r="L178">
        <v>2353</v>
      </c>
      <c r="M178">
        <v>398681</v>
      </c>
      <c r="N178">
        <v>35</v>
      </c>
      <c r="O178">
        <v>202</v>
      </c>
      <c r="P178">
        <v>2325</v>
      </c>
      <c r="Q178">
        <v>470052</v>
      </c>
      <c r="R178">
        <v>77</v>
      </c>
      <c r="S178">
        <v>229</v>
      </c>
      <c r="T178">
        <v>2331</v>
      </c>
      <c r="U178">
        <v>545972</v>
      </c>
      <c r="V178">
        <v>26</v>
      </c>
      <c r="W178">
        <v>262</v>
      </c>
      <c r="X178">
        <v>2310</v>
      </c>
      <c r="Y178">
        <v>624786</v>
      </c>
      <c r="Z178">
        <v>44</v>
      </c>
      <c r="AA178">
        <v>292</v>
      </c>
      <c r="AB178">
        <v>2380</v>
      </c>
      <c r="AC178">
        <v>836253</v>
      </c>
      <c r="AD178">
        <v>3</v>
      </c>
      <c r="AE178">
        <v>344</v>
      </c>
      <c r="AF178">
        <v>2430</v>
      </c>
      <c r="AG178">
        <v>836253</v>
      </c>
      <c r="AH178">
        <v>17</v>
      </c>
      <c r="AI178">
        <v>366</v>
      </c>
      <c r="AJ178">
        <v>2365</v>
      </c>
      <c r="AK178">
        <v>878422</v>
      </c>
      <c r="AP178">
        <v>178</v>
      </c>
      <c r="AQ178">
        <v>354</v>
      </c>
      <c r="AR178">
        <v>2248</v>
      </c>
      <c r="AS178">
        <v>795115</v>
      </c>
      <c r="AT178">
        <v>31</v>
      </c>
      <c r="AU178">
        <v>392</v>
      </c>
      <c r="AV178">
        <v>2255</v>
      </c>
      <c r="AW178">
        <v>860474</v>
      </c>
    </row>
    <row r="179" spans="1:49" x14ac:dyDescent="0.2">
      <c r="A179" s="12"/>
      <c r="F179" s="37"/>
      <c r="G179" s="37"/>
      <c r="H179" s="37"/>
      <c r="I179" s="37"/>
    </row>
    <row r="180" spans="1:49" x14ac:dyDescent="0.2">
      <c r="A180" s="12">
        <v>39679</v>
      </c>
      <c r="B180">
        <v>20</v>
      </c>
      <c r="C180">
        <v>109</v>
      </c>
      <c r="D180">
        <v>2242</v>
      </c>
      <c r="E180">
        <v>257488</v>
      </c>
      <c r="F180">
        <v>2</v>
      </c>
      <c r="G180">
        <v>140</v>
      </c>
      <c r="H180">
        <v>2275</v>
      </c>
      <c r="I180">
        <v>317200</v>
      </c>
      <c r="J180">
        <v>32</v>
      </c>
      <c r="K180">
        <v>163</v>
      </c>
      <c r="L180">
        <v>2268</v>
      </c>
      <c r="M180">
        <v>380596</v>
      </c>
      <c r="N180">
        <v>62</v>
      </c>
      <c r="O180">
        <v>200</v>
      </c>
      <c r="P180">
        <v>2318</v>
      </c>
      <c r="Q180">
        <v>465042</v>
      </c>
      <c r="R180">
        <v>12</v>
      </c>
      <c r="S180">
        <v>236</v>
      </c>
      <c r="T180">
        <v>2348</v>
      </c>
      <c r="U180">
        <v>555681</v>
      </c>
      <c r="V180">
        <v>3</v>
      </c>
      <c r="W180">
        <v>263</v>
      </c>
      <c r="X180">
        <v>2350</v>
      </c>
      <c r="Y180">
        <v>619780</v>
      </c>
      <c r="Z180">
        <v>15</v>
      </c>
      <c r="AA180">
        <v>304</v>
      </c>
      <c r="AB180">
        <v>2343</v>
      </c>
      <c r="AC180">
        <v>702300</v>
      </c>
      <c r="AD180">
        <v>13</v>
      </c>
      <c r="AE180">
        <v>328</v>
      </c>
      <c r="AF180">
        <v>2413</v>
      </c>
      <c r="AG180">
        <v>793014</v>
      </c>
      <c r="AH180">
        <v>5</v>
      </c>
      <c r="AI180">
        <v>373</v>
      </c>
      <c r="AJ180">
        <v>2420</v>
      </c>
      <c r="AK180">
        <v>901428</v>
      </c>
      <c r="AL180">
        <v>3</v>
      </c>
      <c r="AM180">
        <v>402</v>
      </c>
      <c r="AN180">
        <v>2480</v>
      </c>
      <c r="AO180">
        <v>996960</v>
      </c>
      <c r="AP180">
        <v>174</v>
      </c>
      <c r="AQ180">
        <v>367</v>
      </c>
      <c r="AR180">
        <v>2248</v>
      </c>
      <c r="AS180">
        <v>996960</v>
      </c>
      <c r="AT180">
        <v>4</v>
      </c>
      <c r="AU180">
        <v>377</v>
      </c>
      <c r="AV180">
        <v>2417</v>
      </c>
      <c r="AW180">
        <v>936800</v>
      </c>
    </row>
    <row r="181" spans="1:49" x14ac:dyDescent="0.2">
      <c r="A181" s="12">
        <v>39686</v>
      </c>
      <c r="B181">
        <v>21</v>
      </c>
      <c r="C181">
        <v>115</v>
      </c>
      <c r="D181">
        <v>2367</v>
      </c>
      <c r="E181">
        <v>278593</v>
      </c>
      <c r="F181">
        <v>22</v>
      </c>
      <c r="G181">
        <v>143</v>
      </c>
      <c r="H181">
        <v>2438</v>
      </c>
      <c r="I181">
        <v>339352</v>
      </c>
      <c r="J181">
        <v>25</v>
      </c>
      <c r="K181">
        <v>172</v>
      </c>
      <c r="L181">
        <v>2336</v>
      </c>
      <c r="M181">
        <v>402299</v>
      </c>
      <c r="N181">
        <v>33</v>
      </c>
      <c r="O181">
        <v>204</v>
      </c>
      <c r="P181">
        <v>2389</v>
      </c>
      <c r="Q181">
        <v>490590</v>
      </c>
      <c r="R181">
        <v>19</v>
      </c>
      <c r="S181">
        <v>233</v>
      </c>
      <c r="T181">
        <v>2360</v>
      </c>
      <c r="U181">
        <v>560042</v>
      </c>
      <c r="V181">
        <v>24</v>
      </c>
      <c r="W181">
        <v>270</v>
      </c>
      <c r="X181">
        <v>2407</v>
      </c>
      <c r="Y181">
        <v>648212</v>
      </c>
      <c r="Z181">
        <v>11</v>
      </c>
      <c r="AA181">
        <v>304</v>
      </c>
      <c r="AB181">
        <v>3220</v>
      </c>
      <c r="AC181">
        <v>705611</v>
      </c>
      <c r="AD181">
        <v>21</v>
      </c>
      <c r="AE181">
        <v>333</v>
      </c>
      <c r="AF181">
        <v>2378</v>
      </c>
      <c r="AG181">
        <v>795419</v>
      </c>
      <c r="AH181">
        <v>53</v>
      </c>
      <c r="AI181">
        <v>372</v>
      </c>
      <c r="AJ181">
        <v>2302</v>
      </c>
      <c r="AK181">
        <v>854116</v>
      </c>
      <c r="AL181">
        <v>1</v>
      </c>
      <c r="AM181">
        <v>432</v>
      </c>
      <c r="AN181">
        <v>2420</v>
      </c>
      <c r="AO181">
        <v>1045440</v>
      </c>
      <c r="AP181">
        <v>219</v>
      </c>
      <c r="AQ181">
        <v>370</v>
      </c>
      <c r="AR181">
        <v>2270</v>
      </c>
      <c r="AS181">
        <v>842593</v>
      </c>
      <c r="AT181">
        <v>23</v>
      </c>
      <c r="AU181">
        <v>409</v>
      </c>
      <c r="AV181">
        <v>2424</v>
      </c>
      <c r="AW181">
        <v>995724</v>
      </c>
    </row>
    <row r="182" spans="1:49" x14ac:dyDescent="0.2">
      <c r="A182" s="12"/>
    </row>
    <row r="183" spans="1:49" x14ac:dyDescent="0.2">
      <c r="A183" s="12">
        <v>39700</v>
      </c>
      <c r="B183">
        <v>20</v>
      </c>
      <c r="C183">
        <v>117</v>
      </c>
      <c r="D183">
        <v>2461</v>
      </c>
      <c r="E183">
        <v>287868</v>
      </c>
      <c r="F183">
        <v>3</v>
      </c>
      <c r="G183">
        <v>139</v>
      </c>
      <c r="H183">
        <v>2317</v>
      </c>
      <c r="I183">
        <v>321100</v>
      </c>
      <c r="J183">
        <v>19</v>
      </c>
      <c r="K183">
        <v>165</v>
      </c>
      <c r="L183">
        <v>2347</v>
      </c>
      <c r="M183">
        <v>388115</v>
      </c>
      <c r="N183">
        <v>61</v>
      </c>
      <c r="O183">
        <v>202</v>
      </c>
      <c r="P183">
        <v>2322</v>
      </c>
      <c r="Q183">
        <v>480751</v>
      </c>
      <c r="R183">
        <v>35</v>
      </c>
      <c r="S183">
        <v>237</v>
      </c>
      <c r="T183">
        <v>2309</v>
      </c>
      <c r="U183">
        <v>549934</v>
      </c>
      <c r="V183">
        <v>27</v>
      </c>
      <c r="W183">
        <v>265</v>
      </c>
      <c r="X183">
        <v>2349</v>
      </c>
      <c r="Y183">
        <v>633944</v>
      </c>
      <c r="Z183">
        <v>36</v>
      </c>
      <c r="AA183">
        <v>296</v>
      </c>
      <c r="AB183">
        <v>2326</v>
      </c>
      <c r="AC183">
        <v>698918</v>
      </c>
      <c r="AD183">
        <v>36</v>
      </c>
      <c r="AE183">
        <v>296</v>
      </c>
      <c r="AF183">
        <v>2326</v>
      </c>
      <c r="AG183">
        <v>698918</v>
      </c>
      <c r="AH183">
        <v>6</v>
      </c>
      <c r="AI183">
        <v>363</v>
      </c>
      <c r="AJ183">
        <v>2170</v>
      </c>
      <c r="AK183">
        <v>803903</v>
      </c>
      <c r="AP183">
        <v>188</v>
      </c>
      <c r="AQ183">
        <v>383</v>
      </c>
      <c r="AR183">
        <v>2150</v>
      </c>
      <c r="AS183">
        <v>828885</v>
      </c>
      <c r="AT183">
        <v>27</v>
      </c>
      <c r="AU183">
        <v>389</v>
      </c>
      <c r="AV183">
        <v>2350</v>
      </c>
      <c r="AW183">
        <v>911180</v>
      </c>
    </row>
    <row r="184" spans="1:49" x14ac:dyDescent="0.2">
      <c r="A184" s="12">
        <v>39714</v>
      </c>
      <c r="B184">
        <v>3</v>
      </c>
      <c r="C184">
        <v>101</v>
      </c>
      <c r="D184">
        <v>2400</v>
      </c>
      <c r="E184">
        <v>242400</v>
      </c>
      <c r="F184">
        <v>1</v>
      </c>
      <c r="G184">
        <v>139</v>
      </c>
      <c r="H184">
        <v>2100</v>
      </c>
      <c r="I184">
        <v>291900</v>
      </c>
      <c r="J184">
        <v>3</v>
      </c>
      <c r="K184">
        <v>169</v>
      </c>
      <c r="L184">
        <v>2175</v>
      </c>
      <c r="M184">
        <v>380317</v>
      </c>
      <c r="N184">
        <v>3</v>
      </c>
      <c r="O184">
        <v>204</v>
      </c>
      <c r="P184">
        <v>2247</v>
      </c>
      <c r="Q184">
        <v>457420</v>
      </c>
      <c r="R184">
        <v>2</v>
      </c>
      <c r="S184">
        <v>226</v>
      </c>
      <c r="T184">
        <v>2320</v>
      </c>
      <c r="U184">
        <v>525480</v>
      </c>
      <c r="V184">
        <v>21</v>
      </c>
      <c r="W184">
        <v>277</v>
      </c>
      <c r="X184">
        <v>2255</v>
      </c>
      <c r="Y184">
        <v>670009</v>
      </c>
      <c r="Z184">
        <v>5</v>
      </c>
      <c r="AA184">
        <v>298</v>
      </c>
      <c r="AB184">
        <v>2340</v>
      </c>
      <c r="AC184">
        <v>705236</v>
      </c>
      <c r="AP184">
        <v>9</v>
      </c>
      <c r="AQ184">
        <v>393</v>
      </c>
      <c r="AR184">
        <v>2120</v>
      </c>
      <c r="AS184">
        <v>846262</v>
      </c>
      <c r="AT184">
        <v>2</v>
      </c>
      <c r="AU184">
        <v>404</v>
      </c>
      <c r="AV184">
        <v>2160</v>
      </c>
      <c r="AW184">
        <v>871560</v>
      </c>
    </row>
    <row r="185" spans="1:49" x14ac:dyDescent="0.2">
      <c r="A185" s="12">
        <v>39721</v>
      </c>
      <c r="B185">
        <v>6</v>
      </c>
      <c r="C185">
        <v>95</v>
      </c>
      <c r="D185">
        <v>2173</v>
      </c>
      <c r="E185">
        <v>204340</v>
      </c>
      <c r="F185">
        <v>37</v>
      </c>
      <c r="G185">
        <v>138</v>
      </c>
      <c r="H185">
        <v>2250</v>
      </c>
      <c r="I185">
        <v>311611</v>
      </c>
      <c r="J185">
        <v>9</v>
      </c>
      <c r="K185">
        <v>163</v>
      </c>
      <c r="L185">
        <v>2217</v>
      </c>
      <c r="M185">
        <v>363283</v>
      </c>
      <c r="N185">
        <v>37</v>
      </c>
      <c r="O185">
        <v>201</v>
      </c>
      <c r="P185">
        <v>2159</v>
      </c>
      <c r="Q185">
        <v>449397</v>
      </c>
      <c r="R185">
        <v>87</v>
      </c>
      <c r="S185">
        <v>234</v>
      </c>
      <c r="T185">
        <v>2347</v>
      </c>
      <c r="U185">
        <v>554767</v>
      </c>
      <c r="V185">
        <v>9</v>
      </c>
      <c r="W185">
        <v>264</v>
      </c>
      <c r="X185">
        <v>2350</v>
      </c>
      <c r="Y185">
        <v>618580</v>
      </c>
      <c r="Z185">
        <v>38</v>
      </c>
      <c r="AA185">
        <v>294</v>
      </c>
      <c r="AB185">
        <v>2421</v>
      </c>
      <c r="AC185">
        <v>715393</v>
      </c>
      <c r="AD185">
        <v>4</v>
      </c>
      <c r="AE185">
        <v>334</v>
      </c>
      <c r="AF185">
        <v>2427</v>
      </c>
      <c r="AG185">
        <v>809390</v>
      </c>
      <c r="AH185">
        <v>4</v>
      </c>
      <c r="AI185">
        <v>375</v>
      </c>
      <c r="AJ185">
        <v>2350</v>
      </c>
      <c r="AK185">
        <v>898960</v>
      </c>
      <c r="AP185">
        <v>128</v>
      </c>
      <c r="AQ185">
        <v>364</v>
      </c>
      <c r="AR185">
        <v>2168</v>
      </c>
      <c r="AS185">
        <v>790076</v>
      </c>
      <c r="AT185">
        <v>38</v>
      </c>
      <c r="AU185">
        <v>406</v>
      </c>
      <c r="AV185">
        <v>2137</v>
      </c>
      <c r="AW185">
        <v>868408</v>
      </c>
    </row>
    <row r="186" spans="1:49" x14ac:dyDescent="0.2">
      <c r="A186" s="12"/>
    </row>
    <row r="187" spans="1:49" x14ac:dyDescent="0.2">
      <c r="A187" s="12">
        <v>39735</v>
      </c>
      <c r="B187">
        <v>24</v>
      </c>
      <c r="C187">
        <v>114</v>
      </c>
      <c r="D187">
        <v>2275</v>
      </c>
      <c r="E187">
        <v>257077</v>
      </c>
      <c r="F187">
        <v>23</v>
      </c>
      <c r="G187">
        <v>141</v>
      </c>
      <c r="H187">
        <v>2118</v>
      </c>
      <c r="I187">
        <v>312399</v>
      </c>
      <c r="J187">
        <v>24</v>
      </c>
      <c r="K187">
        <v>116</v>
      </c>
      <c r="L187">
        <v>2277</v>
      </c>
      <c r="M187">
        <v>378564</v>
      </c>
      <c r="N187">
        <v>47</v>
      </c>
      <c r="O187">
        <v>190</v>
      </c>
      <c r="P187">
        <v>2252</v>
      </c>
      <c r="Q187">
        <v>433208</v>
      </c>
      <c r="R187">
        <v>33</v>
      </c>
      <c r="S187">
        <v>236</v>
      </c>
      <c r="T187">
        <v>2248</v>
      </c>
      <c r="U187">
        <v>547752</v>
      </c>
      <c r="V187">
        <v>6</v>
      </c>
      <c r="W187">
        <v>265</v>
      </c>
      <c r="X187">
        <v>2378</v>
      </c>
      <c r="Y187">
        <v>634265</v>
      </c>
      <c r="Z187">
        <v>24</v>
      </c>
      <c r="AA187">
        <v>303</v>
      </c>
      <c r="AB187">
        <v>2216</v>
      </c>
      <c r="AC187">
        <v>678888</v>
      </c>
      <c r="AD187">
        <v>4</v>
      </c>
      <c r="AE187">
        <v>345</v>
      </c>
      <c r="AF187">
        <v>2340</v>
      </c>
      <c r="AG187">
        <v>806622</v>
      </c>
      <c r="AH187">
        <v>5</v>
      </c>
      <c r="AI187">
        <v>370</v>
      </c>
      <c r="AJ187">
        <v>2245</v>
      </c>
      <c r="AK187">
        <v>840208</v>
      </c>
      <c r="AL187">
        <v>3</v>
      </c>
      <c r="AM187">
        <v>416</v>
      </c>
      <c r="AN187">
        <v>2413</v>
      </c>
      <c r="AO187">
        <v>1004247</v>
      </c>
      <c r="AP187">
        <v>236</v>
      </c>
      <c r="AQ187">
        <v>355</v>
      </c>
      <c r="AR187">
        <v>2241</v>
      </c>
      <c r="AS187">
        <v>794917</v>
      </c>
      <c r="AT187">
        <v>45</v>
      </c>
      <c r="AU187">
        <v>401</v>
      </c>
      <c r="AV187">
        <v>2254</v>
      </c>
      <c r="AW187">
        <v>999982</v>
      </c>
    </row>
    <row r="188" spans="1:49" x14ac:dyDescent="0.2">
      <c r="A188" s="12">
        <v>39749</v>
      </c>
      <c r="B188">
        <v>35</v>
      </c>
      <c r="C188">
        <v>106</v>
      </c>
      <c r="D188">
        <v>2256</v>
      </c>
      <c r="E188">
        <v>243459</v>
      </c>
      <c r="F188">
        <v>10</v>
      </c>
      <c r="G188">
        <v>137</v>
      </c>
      <c r="H188">
        <v>2350</v>
      </c>
      <c r="I188">
        <v>320775</v>
      </c>
      <c r="J188">
        <v>25</v>
      </c>
      <c r="K188">
        <v>163</v>
      </c>
      <c r="L188">
        <v>2263</v>
      </c>
      <c r="M188">
        <v>368644</v>
      </c>
      <c r="N188">
        <v>48</v>
      </c>
      <c r="O188">
        <v>199</v>
      </c>
      <c r="P188">
        <v>2289</v>
      </c>
      <c r="Q188">
        <v>457784</v>
      </c>
      <c r="R188">
        <v>33</v>
      </c>
      <c r="S188">
        <v>237</v>
      </c>
      <c r="T188">
        <v>2242</v>
      </c>
      <c r="U188">
        <v>537281</v>
      </c>
      <c r="V188">
        <v>8</v>
      </c>
      <c r="W188">
        <v>268</v>
      </c>
      <c r="X188">
        <v>2308</v>
      </c>
      <c r="Y188">
        <v>623302</v>
      </c>
      <c r="Z188">
        <v>54</v>
      </c>
      <c r="AA188">
        <v>308</v>
      </c>
      <c r="AB188">
        <v>2374</v>
      </c>
      <c r="AC188">
        <v>726464</v>
      </c>
      <c r="AD188">
        <v>10</v>
      </c>
      <c r="AE188">
        <v>337</v>
      </c>
      <c r="AF188">
        <v>2390</v>
      </c>
      <c r="AG188">
        <v>795790</v>
      </c>
      <c r="AH188">
        <v>10</v>
      </c>
      <c r="AI188">
        <v>373</v>
      </c>
      <c r="AJ188">
        <v>2115</v>
      </c>
      <c r="AK188">
        <v>732812</v>
      </c>
      <c r="AL188">
        <v>2</v>
      </c>
      <c r="AM188">
        <v>428</v>
      </c>
      <c r="AN188">
        <v>2300</v>
      </c>
      <c r="AO188">
        <v>984680</v>
      </c>
      <c r="AP188">
        <v>283</v>
      </c>
      <c r="AQ188">
        <v>355</v>
      </c>
      <c r="AR188">
        <v>2232</v>
      </c>
      <c r="AS188">
        <v>800122</v>
      </c>
      <c r="AT188">
        <v>13</v>
      </c>
      <c r="AU188">
        <v>355</v>
      </c>
      <c r="AV188">
        <v>2198</v>
      </c>
      <c r="AW188">
        <v>756772</v>
      </c>
    </row>
    <row r="189" spans="1:49" x14ac:dyDescent="0.2">
      <c r="A189" s="12"/>
    </row>
    <row r="190" spans="1:49" x14ac:dyDescent="0.2">
      <c r="A190" s="31">
        <v>39756</v>
      </c>
      <c r="B190">
        <v>29</v>
      </c>
      <c r="C190">
        <v>100</v>
      </c>
      <c r="D190">
        <v>2185</v>
      </c>
      <c r="E190">
        <v>220478</v>
      </c>
      <c r="F190">
        <v>7</v>
      </c>
      <c r="G190">
        <v>143</v>
      </c>
      <c r="H190">
        <v>2325</v>
      </c>
      <c r="I190">
        <v>337764</v>
      </c>
      <c r="J190">
        <v>60</v>
      </c>
      <c r="K190">
        <v>164</v>
      </c>
      <c r="L190">
        <v>2347</v>
      </c>
      <c r="M190">
        <v>382976</v>
      </c>
      <c r="N190">
        <v>50</v>
      </c>
      <c r="O190">
        <v>198</v>
      </c>
      <c r="P190">
        <v>2277</v>
      </c>
      <c r="Q190">
        <v>469720</v>
      </c>
      <c r="R190">
        <v>71</v>
      </c>
      <c r="S190">
        <v>231</v>
      </c>
      <c r="T190">
        <v>2357</v>
      </c>
      <c r="U190">
        <v>571478</v>
      </c>
      <c r="V190">
        <v>4</v>
      </c>
      <c r="W190">
        <v>266</v>
      </c>
      <c r="X190">
        <v>2380</v>
      </c>
      <c r="Y190">
        <v>637070</v>
      </c>
      <c r="Z190">
        <v>31</v>
      </c>
      <c r="AA190">
        <v>302</v>
      </c>
      <c r="AB190">
        <v>2322</v>
      </c>
      <c r="AC190">
        <v>702854</v>
      </c>
      <c r="AD190">
        <v>4</v>
      </c>
      <c r="AE190">
        <v>336</v>
      </c>
      <c r="AF190">
        <v>2407</v>
      </c>
      <c r="AG190">
        <v>801290</v>
      </c>
      <c r="AH190">
        <v>6</v>
      </c>
      <c r="AI190">
        <v>380</v>
      </c>
      <c r="AJ190">
        <v>2307</v>
      </c>
      <c r="AK190">
        <v>876417</v>
      </c>
      <c r="AL190">
        <v>1</v>
      </c>
      <c r="AM190">
        <v>406</v>
      </c>
      <c r="AN190">
        <v>2300</v>
      </c>
      <c r="AO190">
        <v>933800</v>
      </c>
      <c r="AP190">
        <v>162</v>
      </c>
      <c r="AQ190">
        <v>365</v>
      </c>
      <c r="AR190">
        <v>2279</v>
      </c>
      <c r="AS190">
        <v>822807</v>
      </c>
      <c r="AT190">
        <v>5</v>
      </c>
      <c r="AU190">
        <v>353</v>
      </c>
      <c r="AV190">
        <v>2154</v>
      </c>
      <c r="AW190">
        <v>761326</v>
      </c>
    </row>
    <row r="191" spans="1:49" x14ac:dyDescent="0.2">
      <c r="A191" s="33">
        <v>39763</v>
      </c>
      <c r="B191">
        <v>39</v>
      </c>
      <c r="C191">
        <v>109</v>
      </c>
      <c r="D191">
        <v>2217</v>
      </c>
      <c r="E191">
        <v>246768</v>
      </c>
      <c r="F191">
        <v>25</v>
      </c>
      <c r="G191">
        <v>138</v>
      </c>
      <c r="H191">
        <v>2451</v>
      </c>
      <c r="I191">
        <v>336568</v>
      </c>
      <c r="J191">
        <v>32</v>
      </c>
      <c r="K191">
        <v>172</v>
      </c>
      <c r="L191">
        <v>2305</v>
      </c>
      <c r="M191">
        <v>393270</v>
      </c>
      <c r="N191">
        <v>37</v>
      </c>
      <c r="O191">
        <v>205</v>
      </c>
      <c r="P191">
        <v>2277</v>
      </c>
      <c r="Q191">
        <v>468476</v>
      </c>
      <c r="R191">
        <v>1</v>
      </c>
      <c r="S191">
        <v>235</v>
      </c>
      <c r="T191">
        <v>1980</v>
      </c>
      <c r="U191">
        <v>465300</v>
      </c>
      <c r="V191">
        <v>2</v>
      </c>
      <c r="W191">
        <v>256</v>
      </c>
      <c r="X191">
        <v>2300</v>
      </c>
      <c r="Y191">
        <v>587650</v>
      </c>
      <c r="Z191">
        <v>38</v>
      </c>
      <c r="AA191">
        <v>289</v>
      </c>
      <c r="AB191">
        <v>2350</v>
      </c>
      <c r="AC191">
        <v>684658</v>
      </c>
      <c r="AD191">
        <v>24</v>
      </c>
      <c r="AE191">
        <v>344</v>
      </c>
      <c r="AF191">
        <v>2414</v>
      </c>
      <c r="AG191">
        <v>826730</v>
      </c>
      <c r="AH191">
        <v>5</v>
      </c>
      <c r="AI191">
        <v>378</v>
      </c>
      <c r="AJ191">
        <v>2460</v>
      </c>
      <c r="AK191">
        <v>930684</v>
      </c>
      <c r="AP191">
        <v>213</v>
      </c>
      <c r="AQ191">
        <v>351</v>
      </c>
      <c r="AR191">
        <v>2225</v>
      </c>
      <c r="AS191">
        <v>790319</v>
      </c>
      <c r="AT191">
        <v>16</v>
      </c>
      <c r="AU191">
        <v>405</v>
      </c>
      <c r="AV191">
        <v>2008</v>
      </c>
      <c r="AW191">
        <v>859682</v>
      </c>
    </row>
    <row r="192" spans="1:49" x14ac:dyDescent="0.2">
      <c r="A192" s="49">
        <v>39777</v>
      </c>
      <c r="B192">
        <v>34</v>
      </c>
      <c r="C192">
        <v>101</v>
      </c>
      <c r="D192">
        <v>2210</v>
      </c>
      <c r="E192">
        <v>221610</v>
      </c>
      <c r="F192">
        <v>28</v>
      </c>
      <c r="G192">
        <v>142</v>
      </c>
      <c r="H192">
        <v>2298</v>
      </c>
      <c r="I192">
        <v>316495</v>
      </c>
      <c r="J192">
        <v>46</v>
      </c>
      <c r="K192">
        <v>165</v>
      </c>
      <c r="L192">
        <v>2186</v>
      </c>
      <c r="M192">
        <v>359601</v>
      </c>
      <c r="N192">
        <v>36</v>
      </c>
      <c r="O192">
        <v>210</v>
      </c>
      <c r="P192">
        <v>2266</v>
      </c>
      <c r="Q192">
        <v>504827</v>
      </c>
      <c r="R192">
        <v>5</v>
      </c>
      <c r="S192">
        <v>228</v>
      </c>
      <c r="T192">
        <v>2280</v>
      </c>
      <c r="U192">
        <v>517776</v>
      </c>
      <c r="V192">
        <v>6</v>
      </c>
      <c r="W192">
        <v>267</v>
      </c>
      <c r="X192">
        <v>2410</v>
      </c>
      <c r="Y192">
        <v>643113</v>
      </c>
      <c r="Z192">
        <v>15</v>
      </c>
      <c r="AA192">
        <v>294</v>
      </c>
      <c r="AB192">
        <v>2333</v>
      </c>
      <c r="AC192">
        <v>700905</v>
      </c>
      <c r="AD192">
        <v>18</v>
      </c>
      <c r="AE192">
        <v>322</v>
      </c>
      <c r="AF192">
        <v>2423</v>
      </c>
      <c r="AG192">
        <v>772206</v>
      </c>
      <c r="AH192">
        <v>18</v>
      </c>
      <c r="AI192">
        <v>377</v>
      </c>
      <c r="AJ192">
        <v>2377</v>
      </c>
      <c r="AK192">
        <v>890751</v>
      </c>
      <c r="AP192">
        <v>153</v>
      </c>
      <c r="AQ192">
        <v>356</v>
      </c>
      <c r="AR192">
        <v>2196</v>
      </c>
      <c r="AS192">
        <v>787372</v>
      </c>
      <c r="AT192">
        <v>20</v>
      </c>
      <c r="AU192">
        <v>379</v>
      </c>
      <c r="AV192">
        <v>1957</v>
      </c>
      <c r="AW192">
        <v>766732</v>
      </c>
    </row>
    <row r="193" spans="1:49" x14ac:dyDescent="0.2">
      <c r="A193" s="49"/>
    </row>
    <row r="194" spans="1:49" x14ac:dyDescent="0.2">
      <c r="A194" s="50">
        <v>39791</v>
      </c>
    </row>
    <row r="195" spans="1:49" x14ac:dyDescent="0.2">
      <c r="A195" s="50">
        <v>39798</v>
      </c>
    </row>
    <row r="197" spans="1:49" x14ac:dyDescent="0.2">
      <c r="A197" s="51">
        <v>2009</v>
      </c>
    </row>
    <row r="198" spans="1:49" x14ac:dyDescent="0.2">
      <c r="A198" s="32">
        <v>39814</v>
      </c>
      <c r="B198">
        <v>124</v>
      </c>
      <c r="C198">
        <v>107</v>
      </c>
      <c r="D198">
        <v>2077</v>
      </c>
      <c r="E198">
        <v>238685</v>
      </c>
      <c r="F198">
        <v>80</v>
      </c>
      <c r="G198">
        <v>144</v>
      </c>
      <c r="H198">
        <v>2200</v>
      </c>
      <c r="I198">
        <v>372617</v>
      </c>
      <c r="J198">
        <v>110</v>
      </c>
      <c r="K198">
        <v>164</v>
      </c>
      <c r="L198">
        <v>2250</v>
      </c>
      <c r="M198">
        <v>372617</v>
      </c>
      <c r="N198">
        <v>131</v>
      </c>
      <c r="O198">
        <v>205</v>
      </c>
      <c r="P198">
        <v>2259</v>
      </c>
      <c r="Q198">
        <v>472775</v>
      </c>
      <c r="R198">
        <v>124</v>
      </c>
      <c r="S198">
        <v>234</v>
      </c>
      <c r="T198">
        <v>2232</v>
      </c>
      <c r="U198">
        <v>567704</v>
      </c>
      <c r="V198">
        <v>26</v>
      </c>
      <c r="W198">
        <v>256</v>
      </c>
      <c r="X198">
        <v>2367</v>
      </c>
      <c r="Y198">
        <v>613927</v>
      </c>
      <c r="Z198">
        <v>94</v>
      </c>
      <c r="AA198">
        <v>302</v>
      </c>
      <c r="AB198">
        <v>2383</v>
      </c>
      <c r="AC198">
        <v>723995</v>
      </c>
      <c r="AD198">
        <v>46</v>
      </c>
      <c r="AE198">
        <v>336</v>
      </c>
      <c r="AF198">
        <v>2445</v>
      </c>
      <c r="AG198">
        <v>815403</v>
      </c>
      <c r="AH198">
        <v>46</v>
      </c>
      <c r="AI198">
        <v>377</v>
      </c>
      <c r="AJ198">
        <v>2460</v>
      </c>
      <c r="AK198">
        <v>906530</v>
      </c>
      <c r="AL198">
        <v>8</v>
      </c>
      <c r="AM198">
        <v>423</v>
      </c>
      <c r="AN198">
        <v>2570</v>
      </c>
      <c r="AO198">
        <v>1084865</v>
      </c>
      <c r="AP198">
        <v>1086</v>
      </c>
      <c r="AQ198">
        <v>360</v>
      </c>
      <c r="AR198">
        <v>2278</v>
      </c>
      <c r="AS198">
        <v>826579</v>
      </c>
      <c r="AT198">
        <v>144</v>
      </c>
      <c r="AU198">
        <v>402</v>
      </c>
      <c r="AV198">
        <v>2010</v>
      </c>
      <c r="AW198">
        <v>854009</v>
      </c>
    </row>
    <row r="199" spans="1:49" x14ac:dyDescent="0.2">
      <c r="A199" s="32">
        <v>39845</v>
      </c>
      <c r="B199">
        <v>83</v>
      </c>
      <c r="C199">
        <v>100</v>
      </c>
      <c r="D199">
        <v>2105</v>
      </c>
      <c r="E199">
        <v>220597</v>
      </c>
      <c r="F199">
        <v>71</v>
      </c>
      <c r="G199">
        <v>143</v>
      </c>
      <c r="H199">
        <v>2249</v>
      </c>
      <c r="I199">
        <v>325425</v>
      </c>
      <c r="J199">
        <v>158</v>
      </c>
      <c r="K199">
        <v>157</v>
      </c>
      <c r="L199">
        <v>2285</v>
      </c>
      <c r="M199">
        <v>363106</v>
      </c>
      <c r="N199">
        <v>98</v>
      </c>
      <c r="O199">
        <v>198</v>
      </c>
      <c r="P199">
        <v>2332</v>
      </c>
      <c r="Q199">
        <v>465686</v>
      </c>
      <c r="R199">
        <v>73</v>
      </c>
      <c r="S199">
        <v>231</v>
      </c>
      <c r="T199">
        <v>2318</v>
      </c>
      <c r="U199">
        <v>539522</v>
      </c>
      <c r="V199">
        <v>53</v>
      </c>
      <c r="W199">
        <v>261</v>
      </c>
      <c r="X199">
        <v>2389</v>
      </c>
      <c r="Y199">
        <v>623732</v>
      </c>
      <c r="Z199">
        <v>90</v>
      </c>
      <c r="AA199">
        <v>297</v>
      </c>
      <c r="AB199">
        <v>2355</v>
      </c>
      <c r="AC199">
        <v>691890</v>
      </c>
      <c r="AD199">
        <v>53</v>
      </c>
      <c r="AE199">
        <v>333</v>
      </c>
      <c r="AF199">
        <v>2462</v>
      </c>
      <c r="AG199">
        <v>830919</v>
      </c>
      <c r="AH199">
        <v>9</v>
      </c>
      <c r="AI199">
        <v>380</v>
      </c>
      <c r="AJ199">
        <v>2557</v>
      </c>
      <c r="AK199">
        <v>965856</v>
      </c>
      <c r="AL199">
        <v>1</v>
      </c>
      <c r="AM199">
        <v>426</v>
      </c>
      <c r="AN199">
        <v>2680</v>
      </c>
      <c r="AO199">
        <v>1141680</v>
      </c>
      <c r="AP199">
        <v>724</v>
      </c>
      <c r="AQ199">
        <v>361</v>
      </c>
      <c r="AR199">
        <v>2329</v>
      </c>
      <c r="AS199">
        <v>844572</v>
      </c>
      <c r="AT199">
        <v>112</v>
      </c>
      <c r="AU199">
        <v>390</v>
      </c>
      <c r="AV199">
        <v>2179</v>
      </c>
      <c r="AW199">
        <v>856913</v>
      </c>
    </row>
    <row r="200" spans="1:49" x14ac:dyDescent="0.2">
      <c r="A200" s="32">
        <v>39873</v>
      </c>
      <c r="B200">
        <v>103</v>
      </c>
      <c r="C200">
        <v>108</v>
      </c>
      <c r="D200">
        <v>2250</v>
      </c>
      <c r="E200">
        <v>240798</v>
      </c>
      <c r="F200">
        <v>62</v>
      </c>
      <c r="G200">
        <v>138</v>
      </c>
      <c r="H200">
        <v>2326</v>
      </c>
      <c r="I200">
        <v>325799</v>
      </c>
      <c r="J200">
        <v>138</v>
      </c>
      <c r="K200">
        <v>164</v>
      </c>
      <c r="L200">
        <v>2308</v>
      </c>
      <c r="M200">
        <v>383433</v>
      </c>
      <c r="N200">
        <v>77</v>
      </c>
      <c r="O200">
        <v>202</v>
      </c>
      <c r="P200">
        <v>2386</v>
      </c>
      <c r="Q200">
        <v>495435</v>
      </c>
      <c r="R200">
        <v>88</v>
      </c>
      <c r="S200">
        <v>238</v>
      </c>
      <c r="T200">
        <v>2360</v>
      </c>
      <c r="U200">
        <v>572956</v>
      </c>
      <c r="V200">
        <v>85</v>
      </c>
      <c r="W200">
        <v>264</v>
      </c>
      <c r="X200">
        <v>2407</v>
      </c>
      <c r="Y200">
        <v>646325</v>
      </c>
      <c r="Z200">
        <v>43</v>
      </c>
      <c r="AA200">
        <v>296</v>
      </c>
      <c r="AB200">
        <v>2455</v>
      </c>
      <c r="AC200">
        <v>730884</v>
      </c>
      <c r="AD200">
        <v>27</v>
      </c>
      <c r="AE200">
        <v>333</v>
      </c>
      <c r="AF200">
        <v>2550</v>
      </c>
      <c r="AG200">
        <v>857892</v>
      </c>
      <c r="AH200">
        <v>22</v>
      </c>
      <c r="AI200">
        <v>373</v>
      </c>
      <c r="AJ200">
        <v>2590</v>
      </c>
      <c r="AK200">
        <v>994286</v>
      </c>
      <c r="AL200">
        <v>1</v>
      </c>
      <c r="AM200">
        <v>455</v>
      </c>
      <c r="AN200">
        <v>2720</v>
      </c>
      <c r="AO200">
        <v>1237600</v>
      </c>
      <c r="AP200">
        <v>598</v>
      </c>
      <c r="AQ200">
        <v>358</v>
      </c>
      <c r="AR200">
        <v>2350</v>
      </c>
      <c r="AS200">
        <v>842422</v>
      </c>
      <c r="AT200">
        <v>96</v>
      </c>
      <c r="AU200">
        <v>401</v>
      </c>
      <c r="AV200">
        <v>2138</v>
      </c>
      <c r="AW200">
        <v>873581</v>
      </c>
    </row>
    <row r="201" spans="1:49" x14ac:dyDescent="0.2">
      <c r="A201" s="32">
        <v>39904</v>
      </c>
      <c r="B201">
        <v>86</v>
      </c>
      <c r="C201">
        <v>107</v>
      </c>
      <c r="D201">
        <v>2429</v>
      </c>
      <c r="E201">
        <v>259861</v>
      </c>
      <c r="F201">
        <v>47</v>
      </c>
      <c r="G201">
        <v>142</v>
      </c>
      <c r="H201">
        <v>2419</v>
      </c>
      <c r="I201">
        <v>343927</v>
      </c>
      <c r="J201">
        <v>127</v>
      </c>
      <c r="K201">
        <v>167</v>
      </c>
      <c r="L201">
        <v>2390</v>
      </c>
      <c r="M201">
        <v>401323</v>
      </c>
      <c r="N201">
        <v>93</v>
      </c>
      <c r="O201">
        <v>193</v>
      </c>
      <c r="P201">
        <v>2434</v>
      </c>
      <c r="Q201">
        <v>471778</v>
      </c>
      <c r="R201">
        <v>84</v>
      </c>
      <c r="S201">
        <v>229</v>
      </c>
      <c r="T201">
        <v>2478</v>
      </c>
      <c r="U201">
        <v>572158</v>
      </c>
      <c r="V201">
        <v>100</v>
      </c>
      <c r="W201">
        <v>264</v>
      </c>
      <c r="X201">
        <v>2500</v>
      </c>
      <c r="Y201">
        <v>666674</v>
      </c>
      <c r="Z201">
        <v>66</v>
      </c>
      <c r="AA201">
        <v>300</v>
      </c>
      <c r="AB201">
        <v>2541</v>
      </c>
      <c r="AC201">
        <v>760160</v>
      </c>
      <c r="AD201">
        <v>21</v>
      </c>
      <c r="AE201">
        <v>335</v>
      </c>
      <c r="AF201">
        <v>2584</v>
      </c>
      <c r="AG201">
        <v>868752</v>
      </c>
      <c r="AH201">
        <v>3</v>
      </c>
      <c r="AI201">
        <v>371</v>
      </c>
      <c r="AJ201">
        <v>2813</v>
      </c>
      <c r="AK201">
        <v>1043040</v>
      </c>
      <c r="AP201">
        <v>409</v>
      </c>
      <c r="AQ201">
        <v>349</v>
      </c>
      <c r="AR201">
        <v>2535</v>
      </c>
      <c r="AS201">
        <v>885538</v>
      </c>
      <c r="AT201">
        <v>37</v>
      </c>
      <c r="AU201">
        <v>390</v>
      </c>
      <c r="AV201">
        <v>2345</v>
      </c>
      <c r="AW201">
        <v>927049</v>
      </c>
    </row>
    <row r="202" spans="1:49" x14ac:dyDescent="0.2">
      <c r="A202" s="32">
        <v>39934</v>
      </c>
      <c r="B202">
        <v>40</v>
      </c>
      <c r="C202">
        <v>140</v>
      </c>
      <c r="D202">
        <v>2121</v>
      </c>
      <c r="E202">
        <v>242853</v>
      </c>
      <c r="F202">
        <v>20</v>
      </c>
      <c r="G202">
        <v>137</v>
      </c>
      <c r="H202">
        <v>2425</v>
      </c>
      <c r="I202">
        <v>331510</v>
      </c>
      <c r="J202">
        <v>79</v>
      </c>
      <c r="K202">
        <v>166</v>
      </c>
      <c r="L202">
        <v>2377</v>
      </c>
      <c r="M202">
        <v>396298</v>
      </c>
      <c r="N202">
        <v>104</v>
      </c>
      <c r="O202">
        <v>198</v>
      </c>
      <c r="P202">
        <v>2394</v>
      </c>
      <c r="Q202">
        <v>477955</v>
      </c>
      <c r="R202">
        <v>98</v>
      </c>
      <c r="S202">
        <v>237</v>
      </c>
      <c r="T202">
        <v>2430</v>
      </c>
      <c r="U202">
        <v>580124</v>
      </c>
      <c r="V202">
        <v>53</v>
      </c>
      <c r="W202">
        <v>262</v>
      </c>
      <c r="X202">
        <v>2474</v>
      </c>
      <c r="Y202">
        <v>646367</v>
      </c>
      <c r="Z202">
        <v>61</v>
      </c>
      <c r="AA202">
        <v>297</v>
      </c>
      <c r="AB202">
        <v>2568</v>
      </c>
      <c r="AC202">
        <v>746217</v>
      </c>
      <c r="AD202">
        <v>6</v>
      </c>
      <c r="AE202">
        <v>330</v>
      </c>
      <c r="AF202">
        <v>2625</v>
      </c>
      <c r="AG202">
        <v>853367</v>
      </c>
      <c r="AH202">
        <v>6</v>
      </c>
      <c r="AI202">
        <v>376</v>
      </c>
      <c r="AJ202">
        <v>2737</v>
      </c>
      <c r="AK202">
        <v>1030413</v>
      </c>
      <c r="AL202">
        <v>2</v>
      </c>
      <c r="AM202">
        <v>460</v>
      </c>
      <c r="AN202">
        <v>2870</v>
      </c>
      <c r="AO202">
        <v>1318170</v>
      </c>
      <c r="AP202">
        <v>502</v>
      </c>
      <c r="AQ202">
        <v>370</v>
      </c>
      <c r="AR202">
        <v>2511</v>
      </c>
      <c r="AS202">
        <v>923495</v>
      </c>
      <c r="AT202">
        <v>68</v>
      </c>
      <c r="AU202">
        <v>392</v>
      </c>
      <c r="AV202">
        <v>2361</v>
      </c>
      <c r="AW202">
        <v>934374</v>
      </c>
    </row>
    <row r="203" spans="1:49" x14ac:dyDescent="0.2">
      <c r="A203" s="32">
        <v>39965</v>
      </c>
      <c r="B203">
        <v>44</v>
      </c>
      <c r="C203">
        <v>108</v>
      </c>
      <c r="D203">
        <v>2458</v>
      </c>
      <c r="E203">
        <v>266027</v>
      </c>
      <c r="F203">
        <v>58</v>
      </c>
      <c r="G203">
        <v>139</v>
      </c>
      <c r="H203">
        <v>2447</v>
      </c>
      <c r="I203">
        <v>341293</v>
      </c>
      <c r="J203">
        <v>115</v>
      </c>
      <c r="K203">
        <v>162</v>
      </c>
      <c r="L203">
        <v>2433</v>
      </c>
      <c r="M203">
        <v>398841</v>
      </c>
      <c r="N203">
        <v>112</v>
      </c>
      <c r="O203">
        <v>202</v>
      </c>
      <c r="P203">
        <v>2427</v>
      </c>
      <c r="Q203">
        <v>497230</v>
      </c>
      <c r="R203">
        <v>105</v>
      </c>
      <c r="S203">
        <v>237</v>
      </c>
      <c r="T203">
        <v>2455</v>
      </c>
      <c r="U203">
        <v>591487</v>
      </c>
      <c r="V203">
        <v>124</v>
      </c>
      <c r="W203">
        <v>266</v>
      </c>
      <c r="X203">
        <v>2475</v>
      </c>
      <c r="Y203">
        <v>664137</v>
      </c>
      <c r="Z203">
        <v>129</v>
      </c>
      <c r="AA203">
        <v>299</v>
      </c>
      <c r="AB203">
        <v>2462</v>
      </c>
      <c r="AC203">
        <v>741908</v>
      </c>
      <c r="AD203">
        <v>46</v>
      </c>
      <c r="AE203">
        <v>339</v>
      </c>
      <c r="AF203">
        <v>2462</v>
      </c>
      <c r="AG203">
        <v>819563</v>
      </c>
      <c r="AH203">
        <v>49</v>
      </c>
      <c r="AI203">
        <v>374</v>
      </c>
      <c r="AJ203">
        <v>2510</v>
      </c>
      <c r="AK203">
        <v>916760</v>
      </c>
      <c r="AL203">
        <v>7</v>
      </c>
      <c r="AM203">
        <v>438</v>
      </c>
      <c r="AN203">
        <v>2612</v>
      </c>
      <c r="AO203">
        <v>1174851</v>
      </c>
      <c r="AP203">
        <v>712</v>
      </c>
      <c r="AQ203">
        <v>366</v>
      </c>
      <c r="AR203">
        <v>2367</v>
      </c>
      <c r="AS203">
        <v>864994</v>
      </c>
      <c r="AT203">
        <v>109</v>
      </c>
      <c r="AU203">
        <v>387</v>
      </c>
      <c r="AV203">
        <v>2353</v>
      </c>
      <c r="AW203">
        <v>906863</v>
      </c>
    </row>
    <row r="204" spans="1:49" x14ac:dyDescent="0.2">
      <c r="A204" s="32">
        <v>39995</v>
      </c>
      <c r="B204">
        <v>38</v>
      </c>
      <c r="C204">
        <v>104</v>
      </c>
      <c r="D204">
        <v>2562</v>
      </c>
      <c r="E204">
        <v>266601</v>
      </c>
      <c r="F204">
        <v>48</v>
      </c>
      <c r="G204">
        <v>137</v>
      </c>
      <c r="H204">
        <v>2557</v>
      </c>
      <c r="I204">
        <v>347818</v>
      </c>
      <c r="J204">
        <v>46</v>
      </c>
      <c r="K204">
        <v>168</v>
      </c>
      <c r="L204">
        <v>2458</v>
      </c>
      <c r="M204">
        <v>414974</v>
      </c>
      <c r="N204">
        <v>265</v>
      </c>
      <c r="O204">
        <v>197</v>
      </c>
      <c r="P204">
        <v>2441</v>
      </c>
      <c r="Q204">
        <v>484542</v>
      </c>
      <c r="R204">
        <v>65</v>
      </c>
      <c r="S204">
        <v>235</v>
      </c>
      <c r="T204">
        <v>2401</v>
      </c>
      <c r="U204">
        <v>575356</v>
      </c>
      <c r="V204">
        <v>110</v>
      </c>
      <c r="W204">
        <v>265</v>
      </c>
      <c r="X204">
        <v>2418</v>
      </c>
      <c r="Y204">
        <v>646839</v>
      </c>
      <c r="Z204">
        <v>113</v>
      </c>
      <c r="AA204">
        <v>301</v>
      </c>
      <c r="AB204">
        <v>2421</v>
      </c>
      <c r="AC204">
        <v>736260</v>
      </c>
      <c r="AD204">
        <v>50</v>
      </c>
      <c r="AE204">
        <v>330</v>
      </c>
      <c r="AF204">
        <v>2437</v>
      </c>
      <c r="AG204">
        <v>812381</v>
      </c>
      <c r="AH204">
        <v>54</v>
      </c>
      <c r="AI204">
        <v>375</v>
      </c>
      <c r="AJ204">
        <v>2480</v>
      </c>
      <c r="AK204">
        <v>927116</v>
      </c>
      <c r="AL204">
        <v>2</v>
      </c>
      <c r="AM204">
        <v>452</v>
      </c>
      <c r="AN204">
        <v>2400</v>
      </c>
      <c r="AO204">
        <v>1078550</v>
      </c>
      <c r="AP204">
        <v>487</v>
      </c>
      <c r="AQ204">
        <v>376</v>
      </c>
      <c r="AR204">
        <v>2258</v>
      </c>
      <c r="AS204">
        <v>844966</v>
      </c>
      <c r="AT204">
        <v>98</v>
      </c>
      <c r="AU204">
        <v>414</v>
      </c>
      <c r="AV204">
        <v>2200</v>
      </c>
      <c r="AW204">
        <v>933166</v>
      </c>
    </row>
    <row r="205" spans="1:49" x14ac:dyDescent="0.2">
      <c r="A205" s="32">
        <v>40026</v>
      </c>
      <c r="B205">
        <v>56</v>
      </c>
      <c r="C205">
        <v>112</v>
      </c>
      <c r="D205">
        <v>2460</v>
      </c>
      <c r="E205">
        <v>278946</v>
      </c>
      <c r="F205">
        <v>93</v>
      </c>
      <c r="G205">
        <v>142</v>
      </c>
      <c r="H205">
        <v>2444</v>
      </c>
      <c r="I205">
        <v>349067</v>
      </c>
      <c r="J205">
        <v>94</v>
      </c>
      <c r="K205">
        <v>165</v>
      </c>
      <c r="L205">
        <v>2441</v>
      </c>
      <c r="M205">
        <v>409083</v>
      </c>
      <c r="N205">
        <v>187</v>
      </c>
      <c r="O205">
        <v>202</v>
      </c>
      <c r="P205">
        <v>2384</v>
      </c>
      <c r="Q205">
        <v>485901</v>
      </c>
      <c r="R205">
        <v>111</v>
      </c>
      <c r="S205">
        <v>229</v>
      </c>
      <c r="T205">
        <v>2384</v>
      </c>
      <c r="U205">
        <v>485901</v>
      </c>
      <c r="V205">
        <v>61</v>
      </c>
      <c r="W205">
        <v>269</v>
      </c>
      <c r="X205">
        <v>2428</v>
      </c>
      <c r="Y205">
        <v>664679</v>
      </c>
      <c r="Z205">
        <v>106</v>
      </c>
      <c r="AA205">
        <v>299</v>
      </c>
      <c r="AB205">
        <v>2394</v>
      </c>
      <c r="AC205">
        <v>727634</v>
      </c>
      <c r="AD205">
        <v>31</v>
      </c>
      <c r="AE205">
        <v>338</v>
      </c>
      <c r="AF205">
        <v>2382</v>
      </c>
      <c r="AG205">
        <v>811987</v>
      </c>
      <c r="AH205">
        <v>34</v>
      </c>
      <c r="AI205">
        <v>380</v>
      </c>
      <c r="AJ205">
        <v>2307</v>
      </c>
      <c r="AK205">
        <v>879011</v>
      </c>
      <c r="AL205">
        <v>3</v>
      </c>
      <c r="AM205">
        <v>420</v>
      </c>
      <c r="AN205">
        <v>2223</v>
      </c>
      <c r="AO205">
        <v>933487</v>
      </c>
      <c r="AP205">
        <v>502</v>
      </c>
      <c r="AQ205">
        <v>385</v>
      </c>
      <c r="AR205">
        <v>2177</v>
      </c>
      <c r="AS205">
        <v>840071</v>
      </c>
      <c r="AT205">
        <v>92</v>
      </c>
      <c r="AU205">
        <v>406</v>
      </c>
      <c r="AV205">
        <v>2218</v>
      </c>
      <c r="AW205">
        <v>925505</v>
      </c>
    </row>
    <row r="206" spans="1:49" x14ac:dyDescent="0.2">
      <c r="A206" s="32">
        <v>40057</v>
      </c>
      <c r="B206">
        <v>43</v>
      </c>
      <c r="C206">
        <v>115</v>
      </c>
      <c r="D206">
        <v>2609</v>
      </c>
      <c r="E206">
        <v>299664</v>
      </c>
      <c r="F206">
        <v>120</v>
      </c>
      <c r="G206">
        <v>142</v>
      </c>
      <c r="H206">
        <v>2375</v>
      </c>
      <c r="I206">
        <v>344326</v>
      </c>
      <c r="J206">
        <v>166</v>
      </c>
      <c r="K206">
        <v>162</v>
      </c>
      <c r="L206">
        <v>2442</v>
      </c>
      <c r="M206">
        <v>395188</v>
      </c>
      <c r="N206">
        <v>300</v>
      </c>
      <c r="O206">
        <v>199</v>
      </c>
      <c r="P206">
        <v>2436</v>
      </c>
      <c r="Q206">
        <v>488608</v>
      </c>
      <c r="R206">
        <v>143</v>
      </c>
      <c r="S206">
        <v>237</v>
      </c>
      <c r="T206">
        <v>2360</v>
      </c>
      <c r="U206">
        <v>583875</v>
      </c>
      <c r="V206">
        <v>218</v>
      </c>
      <c r="W206">
        <v>264</v>
      </c>
      <c r="X206">
        <v>2349</v>
      </c>
      <c r="Y206">
        <v>625274</v>
      </c>
      <c r="Z206">
        <v>141</v>
      </c>
      <c r="AA206">
        <v>297</v>
      </c>
      <c r="AB206">
        <v>2331</v>
      </c>
      <c r="AC206">
        <v>697975</v>
      </c>
      <c r="AD206">
        <v>70</v>
      </c>
      <c r="AE206">
        <v>339</v>
      </c>
      <c r="AF206">
        <v>2323</v>
      </c>
      <c r="AG206">
        <v>813473</v>
      </c>
      <c r="AH206">
        <v>24</v>
      </c>
      <c r="AI206">
        <v>384</v>
      </c>
      <c r="AJ206">
        <v>2297</v>
      </c>
      <c r="AK206">
        <v>863122</v>
      </c>
      <c r="AL206">
        <v>14</v>
      </c>
      <c r="AM206">
        <v>425</v>
      </c>
      <c r="AN206">
        <v>2177</v>
      </c>
      <c r="AO206">
        <v>929414</v>
      </c>
      <c r="AP206">
        <v>662</v>
      </c>
      <c r="AQ206">
        <v>377</v>
      </c>
      <c r="AR206">
        <v>2070</v>
      </c>
      <c r="AS206">
        <v>782556</v>
      </c>
      <c r="AT206">
        <v>103</v>
      </c>
      <c r="AU206">
        <v>415</v>
      </c>
      <c r="AV206">
        <v>2177</v>
      </c>
      <c r="AW206">
        <v>929414</v>
      </c>
    </row>
    <row r="207" spans="1:49" x14ac:dyDescent="0.2">
      <c r="A207" s="32">
        <v>40087</v>
      </c>
      <c r="B207">
        <v>68</v>
      </c>
      <c r="C207">
        <v>112</v>
      </c>
      <c r="D207">
        <v>2394</v>
      </c>
      <c r="E207">
        <v>268993</v>
      </c>
      <c r="F207">
        <v>50</v>
      </c>
      <c r="G207">
        <v>143</v>
      </c>
      <c r="H207">
        <v>2355</v>
      </c>
      <c r="I207">
        <v>335956</v>
      </c>
      <c r="J207">
        <v>58</v>
      </c>
      <c r="K207">
        <v>166</v>
      </c>
      <c r="L207">
        <v>2318</v>
      </c>
      <c r="M207">
        <v>384150</v>
      </c>
      <c r="N207">
        <v>95</v>
      </c>
      <c r="O207">
        <v>195</v>
      </c>
      <c r="P207">
        <v>2276</v>
      </c>
      <c r="Q207">
        <v>449929</v>
      </c>
      <c r="R207">
        <v>47</v>
      </c>
      <c r="S207">
        <v>235</v>
      </c>
      <c r="T207">
        <v>2266</v>
      </c>
      <c r="U207">
        <v>542749</v>
      </c>
      <c r="V207">
        <v>28</v>
      </c>
      <c r="W207">
        <v>265</v>
      </c>
      <c r="X207">
        <v>2259</v>
      </c>
      <c r="Y207">
        <v>590352</v>
      </c>
      <c r="Z207">
        <v>50</v>
      </c>
      <c r="AA207">
        <v>297</v>
      </c>
      <c r="AB207">
        <v>2175</v>
      </c>
      <c r="AC207">
        <v>655713</v>
      </c>
      <c r="AD207">
        <v>16</v>
      </c>
      <c r="AE207">
        <v>343</v>
      </c>
      <c r="AF207">
        <v>2196</v>
      </c>
      <c r="AG207">
        <v>766339</v>
      </c>
      <c r="AH207">
        <v>19</v>
      </c>
      <c r="AI207">
        <v>371</v>
      </c>
      <c r="AJ207">
        <v>2120</v>
      </c>
      <c r="AK207">
        <v>782495</v>
      </c>
      <c r="AL207">
        <v>1</v>
      </c>
      <c r="AM207">
        <v>410</v>
      </c>
      <c r="AN207">
        <v>2080</v>
      </c>
      <c r="AO207">
        <v>782495</v>
      </c>
      <c r="AP207">
        <v>316</v>
      </c>
      <c r="AQ207">
        <v>381</v>
      </c>
      <c r="AR207">
        <v>2005</v>
      </c>
      <c r="AS207">
        <v>761388</v>
      </c>
      <c r="AT207">
        <v>22</v>
      </c>
      <c r="AU207">
        <v>395</v>
      </c>
      <c r="AV207">
        <v>1865</v>
      </c>
      <c r="AW207">
        <v>765374</v>
      </c>
    </row>
    <row r="208" spans="1:49" x14ac:dyDescent="0.2">
      <c r="A208" s="32">
        <v>40118</v>
      </c>
      <c r="B208">
        <v>72</v>
      </c>
      <c r="C208">
        <v>120</v>
      </c>
      <c r="D208">
        <v>2419</v>
      </c>
      <c r="E208">
        <v>291962</v>
      </c>
      <c r="F208">
        <v>91</v>
      </c>
      <c r="G208">
        <v>141</v>
      </c>
      <c r="H208">
        <v>2326</v>
      </c>
      <c r="I208">
        <v>325661</v>
      </c>
      <c r="J208">
        <v>76</v>
      </c>
      <c r="K208">
        <v>166</v>
      </c>
      <c r="L208">
        <v>2291</v>
      </c>
      <c r="M208">
        <v>388681</v>
      </c>
      <c r="N208">
        <v>176</v>
      </c>
      <c r="O208">
        <v>166</v>
      </c>
      <c r="P208">
        <v>2291</v>
      </c>
      <c r="Q208">
        <v>388681</v>
      </c>
      <c r="R208">
        <v>132</v>
      </c>
      <c r="S208">
        <v>236</v>
      </c>
      <c r="T208">
        <v>2288</v>
      </c>
      <c r="U208">
        <v>551291</v>
      </c>
      <c r="V208">
        <v>8</v>
      </c>
      <c r="W208">
        <v>275</v>
      </c>
      <c r="X208">
        <v>2240</v>
      </c>
      <c r="Y208">
        <v>616840</v>
      </c>
      <c r="Z208">
        <v>123</v>
      </c>
      <c r="AA208">
        <v>300</v>
      </c>
      <c r="AB208">
        <v>2213</v>
      </c>
      <c r="AC208">
        <v>680489</v>
      </c>
      <c r="AD208">
        <v>40</v>
      </c>
      <c r="AE208">
        <v>335</v>
      </c>
      <c r="AF208">
        <v>2221</v>
      </c>
      <c r="AG208">
        <v>753014</v>
      </c>
      <c r="AH208">
        <v>33</v>
      </c>
      <c r="AI208">
        <v>381</v>
      </c>
      <c r="AJ208">
        <v>2156</v>
      </c>
      <c r="AK208">
        <v>810489</v>
      </c>
      <c r="AL208">
        <v>23</v>
      </c>
      <c r="AM208">
        <v>424</v>
      </c>
      <c r="AN208">
        <v>2219</v>
      </c>
      <c r="AO208">
        <v>932416</v>
      </c>
      <c r="AP208">
        <v>364</v>
      </c>
      <c r="AQ208">
        <v>377</v>
      </c>
      <c r="AR208">
        <v>2011</v>
      </c>
      <c r="AS208">
        <v>753582</v>
      </c>
      <c r="AT208">
        <v>102</v>
      </c>
      <c r="AU208">
        <v>433</v>
      </c>
      <c r="AV208">
        <v>2175</v>
      </c>
      <c r="AW208">
        <v>953419</v>
      </c>
    </row>
    <row r="209" spans="1:49" x14ac:dyDescent="0.2">
      <c r="A209" s="32">
        <v>40148</v>
      </c>
    </row>
    <row r="210" spans="1:49" x14ac:dyDescent="0.2">
      <c r="A210" s="38"/>
    </row>
    <row r="211" spans="1:49" x14ac:dyDescent="0.2">
      <c r="A211" s="38">
        <v>40183</v>
      </c>
      <c r="B211">
        <v>5</v>
      </c>
      <c r="C211">
        <v>125</v>
      </c>
      <c r="D211">
        <v>2250</v>
      </c>
      <c r="E211">
        <v>280800</v>
      </c>
      <c r="F211">
        <v>12</v>
      </c>
      <c r="G211">
        <v>137</v>
      </c>
      <c r="H211">
        <v>2200</v>
      </c>
      <c r="I211">
        <v>304500</v>
      </c>
      <c r="J211">
        <v>38</v>
      </c>
      <c r="K211">
        <v>168</v>
      </c>
      <c r="L211">
        <v>2150</v>
      </c>
      <c r="M211">
        <v>359221</v>
      </c>
      <c r="N211">
        <v>28</v>
      </c>
      <c r="O211">
        <v>197</v>
      </c>
      <c r="P211">
        <v>2133</v>
      </c>
      <c r="Q211">
        <v>423413</v>
      </c>
      <c r="R211">
        <v>26</v>
      </c>
      <c r="S211">
        <v>235</v>
      </c>
      <c r="T211">
        <v>2012</v>
      </c>
      <c r="U211">
        <v>476344</v>
      </c>
      <c r="V211">
        <v>2</v>
      </c>
      <c r="W211">
        <v>264</v>
      </c>
      <c r="X211">
        <v>1950</v>
      </c>
      <c r="Y211">
        <v>514800</v>
      </c>
      <c r="Z211">
        <v>16</v>
      </c>
      <c r="AA211">
        <v>302</v>
      </c>
      <c r="AB211">
        <v>1925</v>
      </c>
      <c r="AC211">
        <v>597314</v>
      </c>
      <c r="AD211">
        <v>25</v>
      </c>
      <c r="AE211">
        <v>354</v>
      </c>
      <c r="AF211">
        <v>2110</v>
      </c>
      <c r="AG211">
        <v>768109</v>
      </c>
      <c r="AH211">
        <v>8</v>
      </c>
      <c r="AI211">
        <v>391</v>
      </c>
      <c r="AJ211">
        <v>2140</v>
      </c>
      <c r="AK211">
        <v>858282</v>
      </c>
      <c r="AL211">
        <v>2</v>
      </c>
      <c r="AM211">
        <v>458</v>
      </c>
      <c r="AN211">
        <v>2160</v>
      </c>
      <c r="AO211">
        <v>988200</v>
      </c>
      <c r="AP211">
        <v>120</v>
      </c>
      <c r="AQ211">
        <v>393</v>
      </c>
      <c r="AR211">
        <v>1821</v>
      </c>
      <c r="AS211">
        <v>723653</v>
      </c>
      <c r="AT211">
        <v>29</v>
      </c>
      <c r="AU211">
        <v>439</v>
      </c>
      <c r="AV211">
        <v>1724</v>
      </c>
      <c r="AW211">
        <v>802845</v>
      </c>
    </row>
    <row r="212" spans="1:49" x14ac:dyDescent="0.2">
      <c r="A212" s="38">
        <v>40190</v>
      </c>
      <c r="B212">
        <v>1</v>
      </c>
      <c r="C212">
        <v>122</v>
      </c>
      <c r="D212">
        <v>2250</v>
      </c>
      <c r="E212">
        <v>274500</v>
      </c>
      <c r="F212">
        <v>3</v>
      </c>
      <c r="G212">
        <v>138</v>
      </c>
      <c r="H212">
        <v>2200</v>
      </c>
      <c r="I212">
        <v>302867</v>
      </c>
      <c r="J212">
        <v>2</v>
      </c>
      <c r="K212">
        <v>164</v>
      </c>
      <c r="L212">
        <v>2150</v>
      </c>
      <c r="M212">
        <v>353675</v>
      </c>
      <c r="N212">
        <v>55</v>
      </c>
      <c r="O212">
        <v>191</v>
      </c>
      <c r="P212">
        <v>2050</v>
      </c>
      <c r="Q212">
        <v>395561</v>
      </c>
      <c r="R212">
        <v>10</v>
      </c>
      <c r="S212">
        <v>236</v>
      </c>
      <c r="T212">
        <v>2083</v>
      </c>
      <c r="U212">
        <v>493308</v>
      </c>
      <c r="V212">
        <v>5</v>
      </c>
      <c r="W212">
        <v>270</v>
      </c>
      <c r="X212">
        <v>2020</v>
      </c>
      <c r="Y212">
        <v>544256</v>
      </c>
      <c r="Z212">
        <v>5</v>
      </c>
      <c r="AA212">
        <v>290</v>
      </c>
      <c r="AB212">
        <v>1850</v>
      </c>
      <c r="AC212">
        <v>511700</v>
      </c>
      <c r="AD212">
        <v>1</v>
      </c>
      <c r="AE212">
        <v>334</v>
      </c>
      <c r="AF212">
        <v>2120</v>
      </c>
      <c r="AG212">
        <v>708080</v>
      </c>
      <c r="AH212">
        <v>1</v>
      </c>
      <c r="AI212">
        <v>371</v>
      </c>
      <c r="AJ212">
        <v>1700</v>
      </c>
      <c r="AK212">
        <v>630700</v>
      </c>
      <c r="AP212">
        <v>55</v>
      </c>
      <c r="AQ212">
        <v>382</v>
      </c>
      <c r="AR212">
        <v>1856</v>
      </c>
      <c r="AS212">
        <v>684652</v>
      </c>
      <c r="AT212">
        <v>8</v>
      </c>
      <c r="AU212">
        <v>419</v>
      </c>
      <c r="AV212">
        <v>1575</v>
      </c>
      <c r="AW212">
        <v>676588</v>
      </c>
    </row>
    <row r="213" spans="1:49" x14ac:dyDescent="0.2">
      <c r="A213" s="38">
        <v>40197</v>
      </c>
      <c r="B213">
        <v>2</v>
      </c>
      <c r="C213">
        <v>122</v>
      </c>
      <c r="D213">
        <v>2000</v>
      </c>
      <c r="E213">
        <v>245000</v>
      </c>
      <c r="F213">
        <v>1</v>
      </c>
      <c r="G213">
        <v>140</v>
      </c>
      <c r="H213">
        <v>2350</v>
      </c>
      <c r="I213">
        <v>329000</v>
      </c>
      <c r="J213">
        <v>20</v>
      </c>
      <c r="K213">
        <v>166</v>
      </c>
      <c r="L213">
        <v>2025</v>
      </c>
      <c r="M213">
        <v>341972</v>
      </c>
      <c r="N213">
        <v>6</v>
      </c>
      <c r="O213">
        <v>201</v>
      </c>
      <c r="P213">
        <v>2175</v>
      </c>
      <c r="Q213">
        <v>438483</v>
      </c>
      <c r="R213">
        <v>11</v>
      </c>
      <c r="S213">
        <v>228</v>
      </c>
      <c r="T213">
        <v>1950</v>
      </c>
      <c r="U213">
        <v>475085</v>
      </c>
      <c r="V213">
        <v>2</v>
      </c>
      <c r="W213">
        <v>252</v>
      </c>
      <c r="X213">
        <v>1940</v>
      </c>
      <c r="Y213">
        <v>487980</v>
      </c>
      <c r="Z213">
        <v>1</v>
      </c>
      <c r="AA213">
        <v>281</v>
      </c>
      <c r="AB213">
        <v>2120</v>
      </c>
      <c r="AC213">
        <v>595720</v>
      </c>
      <c r="AD213">
        <v>5</v>
      </c>
      <c r="AE213">
        <v>327</v>
      </c>
      <c r="AF213">
        <v>2050</v>
      </c>
      <c r="AG213">
        <v>670350</v>
      </c>
      <c r="AH213">
        <v>9</v>
      </c>
      <c r="AI213">
        <v>361</v>
      </c>
      <c r="AJ213">
        <v>2200</v>
      </c>
      <c r="AK213">
        <v>794444</v>
      </c>
      <c r="AP213">
        <v>73</v>
      </c>
      <c r="AQ213">
        <v>387</v>
      </c>
      <c r="AR213">
        <v>1878</v>
      </c>
      <c r="AS213">
        <v>738694</v>
      </c>
      <c r="AT213">
        <v>2</v>
      </c>
      <c r="AU213">
        <v>400</v>
      </c>
      <c r="AV213">
        <v>1750</v>
      </c>
      <c r="AW213">
        <v>706250</v>
      </c>
    </row>
    <row r="214" spans="1:49" x14ac:dyDescent="0.2">
      <c r="A214" s="38">
        <v>40204</v>
      </c>
      <c r="B214">
        <v>13</v>
      </c>
      <c r="C214">
        <v>114</v>
      </c>
      <c r="D214">
        <v>2258</v>
      </c>
      <c r="E214">
        <v>260112</v>
      </c>
      <c r="F214">
        <v>4</v>
      </c>
      <c r="G214">
        <v>141</v>
      </c>
      <c r="H214">
        <v>2300</v>
      </c>
      <c r="I214">
        <v>324875</v>
      </c>
      <c r="J214">
        <v>11</v>
      </c>
      <c r="K214">
        <v>169</v>
      </c>
      <c r="L214">
        <v>2083</v>
      </c>
      <c r="M214">
        <v>356705</v>
      </c>
      <c r="N214">
        <v>16</v>
      </c>
      <c r="O214">
        <v>202</v>
      </c>
      <c r="P214">
        <v>1992</v>
      </c>
      <c r="Q214">
        <v>396191</v>
      </c>
      <c r="R214">
        <v>8</v>
      </c>
      <c r="S214">
        <v>243</v>
      </c>
      <c r="T214">
        <v>1983</v>
      </c>
      <c r="U214">
        <v>481650</v>
      </c>
      <c r="V214">
        <v>7</v>
      </c>
      <c r="W214">
        <v>256</v>
      </c>
      <c r="X214">
        <v>1992</v>
      </c>
      <c r="Y214">
        <v>514704</v>
      </c>
      <c r="Z214">
        <v>14</v>
      </c>
      <c r="AA214">
        <v>290</v>
      </c>
      <c r="AB214">
        <v>1888</v>
      </c>
      <c r="AC214">
        <v>515339</v>
      </c>
      <c r="AD214">
        <v>3</v>
      </c>
      <c r="AE214">
        <v>340</v>
      </c>
      <c r="AF214">
        <v>1920</v>
      </c>
      <c r="AG214">
        <v>653440</v>
      </c>
      <c r="AH214">
        <v>8</v>
      </c>
      <c r="AI214">
        <v>364</v>
      </c>
      <c r="AJ214">
        <v>1860</v>
      </c>
      <c r="AK214">
        <v>677040</v>
      </c>
      <c r="AP214">
        <v>95</v>
      </c>
      <c r="AQ214">
        <v>386</v>
      </c>
      <c r="AR214">
        <v>1878</v>
      </c>
      <c r="AS214">
        <v>734487</v>
      </c>
    </row>
    <row r="215" spans="1:49" x14ac:dyDescent="0.2">
      <c r="A215" s="38"/>
    </row>
    <row r="216" spans="1:49" x14ac:dyDescent="0.2">
      <c r="A216" s="38">
        <v>40218</v>
      </c>
      <c r="B216">
        <v>8</v>
      </c>
      <c r="C216">
        <v>104</v>
      </c>
      <c r="D216">
        <v>1940</v>
      </c>
      <c r="E216">
        <v>197931</v>
      </c>
      <c r="F216">
        <v>4</v>
      </c>
      <c r="G216">
        <v>142</v>
      </c>
      <c r="H216">
        <v>1900</v>
      </c>
      <c r="I216">
        <f>H216*G216</f>
        <v>269800</v>
      </c>
      <c r="J216">
        <v>29</v>
      </c>
      <c r="K216">
        <v>159</v>
      </c>
      <c r="L216">
        <v>1825</v>
      </c>
      <c r="M216">
        <v>291195</v>
      </c>
      <c r="N216">
        <v>12</v>
      </c>
      <c r="O216">
        <v>194</v>
      </c>
      <c r="P216">
        <v>1937</v>
      </c>
      <c r="Q216">
        <v>368759</v>
      </c>
      <c r="R216">
        <v>17</v>
      </c>
      <c r="S216">
        <v>232</v>
      </c>
      <c r="T216">
        <v>1740</v>
      </c>
      <c r="U216">
        <v>409412</v>
      </c>
      <c r="V216">
        <v>14</v>
      </c>
      <c r="W216">
        <v>273</v>
      </c>
      <c r="X216">
        <v>1945</v>
      </c>
      <c r="Y216">
        <v>549894</v>
      </c>
      <c r="Z216">
        <v>11</v>
      </c>
      <c r="AA216">
        <v>299</v>
      </c>
      <c r="AB216">
        <v>1965</v>
      </c>
      <c r="AC216">
        <v>591292</v>
      </c>
      <c r="AD216">
        <v>2</v>
      </c>
      <c r="AE216">
        <v>339</v>
      </c>
      <c r="AF216">
        <v>2010</v>
      </c>
      <c r="AG216">
        <v>683730</v>
      </c>
      <c r="AH216">
        <v>3</v>
      </c>
      <c r="AI216">
        <v>378</v>
      </c>
      <c r="AJ216">
        <v>2287</v>
      </c>
      <c r="AK216">
        <v>865233</v>
      </c>
      <c r="AP216">
        <v>85</v>
      </c>
      <c r="AQ216">
        <v>373</v>
      </c>
      <c r="AR216">
        <v>1851</v>
      </c>
      <c r="AS216">
        <v>682771</v>
      </c>
      <c r="AT216">
        <v>19</v>
      </c>
      <c r="AU216">
        <v>459</v>
      </c>
      <c r="AV216">
        <v>1650</v>
      </c>
      <c r="AW216">
        <v>741950</v>
      </c>
    </row>
    <row r="217" spans="1:49" x14ac:dyDescent="0.2">
      <c r="A217" s="38">
        <v>40225</v>
      </c>
      <c r="B217">
        <v>4</v>
      </c>
      <c r="C217">
        <v>108</v>
      </c>
      <c r="D217">
        <v>2200</v>
      </c>
      <c r="E217">
        <v>239150</v>
      </c>
      <c r="F217">
        <v>2</v>
      </c>
      <c r="G217">
        <v>130</v>
      </c>
      <c r="H217">
        <v>1500</v>
      </c>
      <c r="I217">
        <v>195000</v>
      </c>
      <c r="J217">
        <v>8</v>
      </c>
      <c r="K217">
        <v>171</v>
      </c>
      <c r="L217">
        <v>2013</v>
      </c>
      <c r="M217">
        <v>336090</v>
      </c>
      <c r="N217">
        <v>6</v>
      </c>
      <c r="O217">
        <v>200</v>
      </c>
      <c r="P217">
        <v>1890</v>
      </c>
      <c r="Q217">
        <v>381678</v>
      </c>
      <c r="R217">
        <v>22</v>
      </c>
      <c r="S217">
        <v>236</v>
      </c>
      <c r="T217">
        <v>1981</v>
      </c>
      <c r="U217">
        <v>470678</v>
      </c>
      <c r="V217">
        <v>8</v>
      </c>
      <c r="W217">
        <v>257</v>
      </c>
      <c r="X217">
        <v>2033</v>
      </c>
      <c r="Y217">
        <v>527810</v>
      </c>
      <c r="Z217">
        <v>2</v>
      </c>
      <c r="AA217">
        <v>290</v>
      </c>
      <c r="AB217">
        <v>1670</v>
      </c>
      <c r="AC217">
        <v>483700</v>
      </c>
      <c r="AD217">
        <v>1</v>
      </c>
      <c r="AE217">
        <v>333</v>
      </c>
      <c r="AF217">
        <v>2120</v>
      </c>
      <c r="AG217">
        <v>705960</v>
      </c>
      <c r="AH217">
        <v>2</v>
      </c>
      <c r="AI217">
        <v>361</v>
      </c>
      <c r="AJ217">
        <v>2000</v>
      </c>
      <c r="AK217">
        <v>722000</v>
      </c>
      <c r="AL217">
        <v>1</v>
      </c>
      <c r="AM217">
        <v>499</v>
      </c>
      <c r="AN217">
        <v>2420</v>
      </c>
      <c r="AO217">
        <v>1207580</v>
      </c>
      <c r="AP217">
        <v>26</v>
      </c>
      <c r="AQ217">
        <v>369</v>
      </c>
      <c r="AR217">
        <v>1824</v>
      </c>
      <c r="AS217">
        <v>656237</v>
      </c>
      <c r="AT217">
        <v>13</v>
      </c>
      <c r="AU217">
        <v>408</v>
      </c>
      <c r="AV217">
        <v>1842</v>
      </c>
      <c r="AW217">
        <v>768931</v>
      </c>
    </row>
    <row r="218" spans="1:49" x14ac:dyDescent="0.2">
      <c r="A218" s="38"/>
    </row>
    <row r="219" spans="1:49" x14ac:dyDescent="0.2">
      <c r="A219" s="39">
        <v>40246</v>
      </c>
      <c r="B219">
        <v>7</v>
      </c>
      <c r="C219">
        <v>95</v>
      </c>
      <c r="D219">
        <v>2300</v>
      </c>
      <c r="E219">
        <v>218314</v>
      </c>
      <c r="F219">
        <v>6</v>
      </c>
      <c r="G219">
        <v>138</v>
      </c>
      <c r="H219">
        <v>2150</v>
      </c>
      <c r="I219">
        <v>297058</v>
      </c>
      <c r="J219">
        <v>27</v>
      </c>
      <c r="K219">
        <v>168</v>
      </c>
      <c r="L219">
        <v>2175</v>
      </c>
      <c r="M219">
        <v>365987</v>
      </c>
      <c r="N219">
        <v>6</v>
      </c>
      <c r="O219">
        <v>194</v>
      </c>
      <c r="P219">
        <v>2175</v>
      </c>
      <c r="Q219">
        <v>422800</v>
      </c>
      <c r="R219">
        <v>6</v>
      </c>
      <c r="S219">
        <v>233</v>
      </c>
      <c r="T219">
        <v>2250</v>
      </c>
      <c r="U219">
        <v>531843</v>
      </c>
      <c r="V219">
        <v>1</v>
      </c>
      <c r="W219">
        <v>274</v>
      </c>
      <c r="X219">
        <v>2080</v>
      </c>
      <c r="Y219">
        <v>569920</v>
      </c>
      <c r="Z219">
        <v>4</v>
      </c>
      <c r="AA219">
        <v>303</v>
      </c>
      <c r="AB219">
        <v>2280</v>
      </c>
      <c r="AC219">
        <v>684865</v>
      </c>
      <c r="AD219">
        <v>1</v>
      </c>
      <c r="AE219">
        <v>340</v>
      </c>
      <c r="AF219">
        <v>2160</v>
      </c>
      <c r="AG219">
        <v>734400</v>
      </c>
      <c r="AH219">
        <v>8</v>
      </c>
      <c r="AI219">
        <v>372</v>
      </c>
      <c r="AJ219">
        <v>2323</v>
      </c>
      <c r="AK219">
        <v>856648</v>
      </c>
      <c r="AL219">
        <v>5</v>
      </c>
      <c r="AM219">
        <v>423</v>
      </c>
      <c r="AN219">
        <v>2330</v>
      </c>
      <c r="AO219">
        <v>988112</v>
      </c>
      <c r="AP219">
        <v>54</v>
      </c>
      <c r="AQ219">
        <v>399</v>
      </c>
      <c r="AR219">
        <v>2112</v>
      </c>
      <c r="AS219">
        <v>839399</v>
      </c>
      <c r="AT219">
        <v>1</v>
      </c>
      <c r="AU219">
        <v>406</v>
      </c>
      <c r="AV219">
        <v>2150</v>
      </c>
      <c r="AW219">
        <v>872900</v>
      </c>
    </row>
    <row r="220" spans="1:49" x14ac:dyDescent="0.2">
      <c r="A220" s="39">
        <v>40253</v>
      </c>
      <c r="B220">
        <v>4</v>
      </c>
      <c r="C220">
        <v>117</v>
      </c>
      <c r="D220">
        <v>2450</v>
      </c>
      <c r="E220">
        <v>287262</v>
      </c>
      <c r="F220">
        <v>3</v>
      </c>
      <c r="G220">
        <v>141</v>
      </c>
      <c r="H220">
        <v>2417</v>
      </c>
      <c r="I220">
        <v>339633</v>
      </c>
      <c r="J220">
        <v>9</v>
      </c>
      <c r="K220">
        <v>165</v>
      </c>
      <c r="L220">
        <v>2270</v>
      </c>
      <c r="M220">
        <v>383111</v>
      </c>
      <c r="N220">
        <v>21</v>
      </c>
      <c r="O220">
        <v>202</v>
      </c>
      <c r="P220">
        <v>2241</v>
      </c>
      <c r="Q220">
        <v>453970</v>
      </c>
      <c r="R220">
        <v>11</v>
      </c>
      <c r="S220">
        <v>230</v>
      </c>
      <c r="T220">
        <v>2222</v>
      </c>
      <c r="U220">
        <v>524101</v>
      </c>
      <c r="V220">
        <v>1</v>
      </c>
      <c r="W220">
        <v>260</v>
      </c>
      <c r="X220">
        <v>2320</v>
      </c>
      <c r="Y220">
        <v>603200</v>
      </c>
      <c r="Z220">
        <v>20</v>
      </c>
      <c r="AA220">
        <v>305</v>
      </c>
      <c r="AB220">
        <v>2208</v>
      </c>
      <c r="AC220">
        <v>670717</v>
      </c>
      <c r="AD220">
        <v>4</v>
      </c>
      <c r="AE220">
        <v>332</v>
      </c>
      <c r="AF220">
        <v>2540</v>
      </c>
      <c r="AG220">
        <v>830615</v>
      </c>
      <c r="AH220">
        <v>7</v>
      </c>
      <c r="AI220">
        <v>390</v>
      </c>
      <c r="AJ220">
        <v>2485</v>
      </c>
      <c r="AK220">
        <v>965163</v>
      </c>
      <c r="AP220">
        <v>65</v>
      </c>
      <c r="AQ220">
        <v>358</v>
      </c>
      <c r="AR220">
        <v>2264</v>
      </c>
      <c r="AS220">
        <v>813825</v>
      </c>
    </row>
    <row r="221" spans="1:49" x14ac:dyDescent="0.2">
      <c r="A221" s="39">
        <v>40260</v>
      </c>
    </row>
    <row r="222" spans="1:49" x14ac:dyDescent="0.2">
      <c r="A222" s="39">
        <v>40267</v>
      </c>
      <c r="B222">
        <v>11</v>
      </c>
      <c r="C222">
        <v>104</v>
      </c>
      <c r="D222">
        <v>2044</v>
      </c>
      <c r="E222">
        <v>222709</v>
      </c>
      <c r="F222">
        <v>3</v>
      </c>
      <c r="G222">
        <v>143</v>
      </c>
      <c r="H222">
        <v>2250</v>
      </c>
      <c r="I222">
        <v>321750</v>
      </c>
      <c r="J222">
        <v>39</v>
      </c>
      <c r="K222">
        <v>168</v>
      </c>
      <c r="L222">
        <v>2283</v>
      </c>
      <c r="M222">
        <v>385786</v>
      </c>
      <c r="N222">
        <v>4</v>
      </c>
      <c r="O222">
        <v>190</v>
      </c>
      <c r="P222">
        <v>2280</v>
      </c>
      <c r="Q222">
        <v>437015</v>
      </c>
      <c r="R222">
        <v>10</v>
      </c>
      <c r="S222">
        <v>233</v>
      </c>
      <c r="T222">
        <v>2056</v>
      </c>
      <c r="U222">
        <v>483785</v>
      </c>
      <c r="Z222">
        <v>25</v>
      </c>
      <c r="AA222">
        <v>295</v>
      </c>
      <c r="AB222">
        <v>2340</v>
      </c>
      <c r="AC222">
        <v>688839</v>
      </c>
      <c r="AD222">
        <v>4</v>
      </c>
      <c r="AE222">
        <v>346</v>
      </c>
      <c r="AF222">
        <v>2533</v>
      </c>
      <c r="AG222">
        <v>877825</v>
      </c>
      <c r="AH222">
        <v>3</v>
      </c>
      <c r="AI222">
        <v>375</v>
      </c>
      <c r="AJ222">
        <v>2507</v>
      </c>
      <c r="AK222">
        <v>940907</v>
      </c>
      <c r="AL222">
        <v>1</v>
      </c>
      <c r="AM222">
        <v>549</v>
      </c>
      <c r="AN222">
        <v>2700</v>
      </c>
      <c r="AO222">
        <v>1482300</v>
      </c>
      <c r="AP222">
        <v>140</v>
      </c>
      <c r="AQ222">
        <v>366</v>
      </c>
      <c r="AR222">
        <v>2323</v>
      </c>
      <c r="AS222">
        <v>840485</v>
      </c>
      <c r="AT222">
        <v>12</v>
      </c>
      <c r="AU222">
        <v>368</v>
      </c>
      <c r="AV222">
        <v>2186</v>
      </c>
      <c r="AW222">
        <v>796358</v>
      </c>
    </row>
    <row r="224" spans="1:49" x14ac:dyDescent="0.2">
      <c r="A224" s="43">
        <v>40274</v>
      </c>
    </row>
    <row r="225" spans="1:49" x14ac:dyDescent="0.2">
      <c r="A225" s="43">
        <v>40281</v>
      </c>
      <c r="B225">
        <v>9</v>
      </c>
      <c r="C225">
        <v>118</v>
      </c>
      <c r="D225">
        <v>2338</v>
      </c>
      <c r="E225">
        <v>274633</v>
      </c>
      <c r="F225">
        <v>29</v>
      </c>
      <c r="G225">
        <v>135</v>
      </c>
      <c r="H225">
        <v>2264</v>
      </c>
      <c r="I225">
        <v>309347</v>
      </c>
      <c r="J225">
        <v>47</v>
      </c>
      <c r="K225">
        <v>161</v>
      </c>
      <c r="L225">
        <v>2257</v>
      </c>
      <c r="M225">
        <v>365822</v>
      </c>
      <c r="N225">
        <v>19</v>
      </c>
      <c r="O225">
        <v>204</v>
      </c>
      <c r="P225">
        <v>2125</v>
      </c>
      <c r="Q225">
        <v>440229</v>
      </c>
      <c r="R225">
        <v>27</v>
      </c>
      <c r="S225">
        <v>234</v>
      </c>
      <c r="T225">
        <v>2071</v>
      </c>
      <c r="U225">
        <v>499557</v>
      </c>
      <c r="V225">
        <v>15</v>
      </c>
      <c r="W225">
        <v>267</v>
      </c>
      <c r="X225">
        <v>2195</v>
      </c>
      <c r="Y225">
        <v>619915</v>
      </c>
      <c r="Z225">
        <v>15</v>
      </c>
      <c r="AA225">
        <v>298</v>
      </c>
      <c r="AB225">
        <v>2243</v>
      </c>
      <c r="AC225">
        <v>663720</v>
      </c>
      <c r="AD225">
        <v>5</v>
      </c>
      <c r="AE225">
        <v>349</v>
      </c>
      <c r="AF225">
        <v>2436</v>
      </c>
      <c r="AG225">
        <v>851332</v>
      </c>
      <c r="AH225">
        <v>5</v>
      </c>
      <c r="AI225">
        <v>374</v>
      </c>
      <c r="AJ225">
        <v>2460</v>
      </c>
      <c r="AK225">
        <v>920576</v>
      </c>
      <c r="AL225">
        <v>2</v>
      </c>
      <c r="AM225">
        <v>434</v>
      </c>
      <c r="AN225">
        <v>2420</v>
      </c>
      <c r="AO225">
        <v>1050280</v>
      </c>
      <c r="AP225">
        <v>141</v>
      </c>
      <c r="AQ225">
        <v>346</v>
      </c>
      <c r="AR225">
        <v>2072</v>
      </c>
      <c r="AS225">
        <v>710525</v>
      </c>
      <c r="AT225">
        <v>16</v>
      </c>
      <c r="AU225">
        <v>367</v>
      </c>
      <c r="AV225">
        <v>2006</v>
      </c>
      <c r="AW225">
        <v>729472</v>
      </c>
    </row>
    <row r="226" spans="1:49" x14ac:dyDescent="0.2">
      <c r="A226" s="43">
        <v>40288</v>
      </c>
      <c r="B226">
        <v>15</v>
      </c>
      <c r="C226">
        <v>102</v>
      </c>
      <c r="D226">
        <v>1990</v>
      </c>
      <c r="E226">
        <v>210680</v>
      </c>
      <c r="F226">
        <v>35</v>
      </c>
      <c r="G226">
        <v>139</v>
      </c>
      <c r="H226">
        <v>2225</v>
      </c>
      <c r="I226">
        <v>316754</v>
      </c>
      <c r="J226">
        <v>77</v>
      </c>
      <c r="K226">
        <v>160</v>
      </c>
      <c r="L226">
        <v>2292</v>
      </c>
      <c r="M226">
        <v>368299</v>
      </c>
      <c r="N226">
        <v>18</v>
      </c>
      <c r="O226">
        <v>207</v>
      </c>
      <c r="P226">
        <v>2229</v>
      </c>
      <c r="Q226">
        <v>461758</v>
      </c>
      <c r="R226">
        <v>28</v>
      </c>
      <c r="S226">
        <v>226</v>
      </c>
      <c r="T226">
        <v>2210</v>
      </c>
      <c r="U226">
        <v>502555</v>
      </c>
      <c r="V226">
        <v>12</v>
      </c>
      <c r="W226">
        <v>265</v>
      </c>
      <c r="X226">
        <v>2290</v>
      </c>
      <c r="Y226">
        <v>605330</v>
      </c>
      <c r="Z226">
        <v>33</v>
      </c>
      <c r="AA226">
        <v>294</v>
      </c>
      <c r="AB226">
        <v>1980</v>
      </c>
      <c r="AC226">
        <v>570107</v>
      </c>
      <c r="AD226">
        <v>3</v>
      </c>
      <c r="AE226">
        <v>350</v>
      </c>
      <c r="AF226">
        <v>1900</v>
      </c>
      <c r="AG226">
        <v>664367</v>
      </c>
      <c r="AH226">
        <v>3</v>
      </c>
      <c r="AI226">
        <v>365</v>
      </c>
      <c r="AJ226">
        <v>2343</v>
      </c>
      <c r="AK226">
        <v>856473</v>
      </c>
      <c r="AL226">
        <v>6</v>
      </c>
      <c r="AM226">
        <v>448</v>
      </c>
      <c r="AN226">
        <v>2524</v>
      </c>
      <c r="AO226">
        <v>1140940</v>
      </c>
      <c r="AP226">
        <v>115</v>
      </c>
      <c r="AQ226">
        <v>361</v>
      </c>
      <c r="AR226">
        <v>2084</v>
      </c>
      <c r="AS226">
        <v>719292</v>
      </c>
      <c r="AT226">
        <v>29</v>
      </c>
      <c r="AU226">
        <v>404</v>
      </c>
      <c r="AV226">
        <v>2038</v>
      </c>
      <c r="AW226">
        <v>807059</v>
      </c>
    </row>
    <row r="227" spans="1:49" x14ac:dyDescent="0.2">
      <c r="A227" s="43">
        <v>40295</v>
      </c>
    </row>
    <row r="229" spans="1:49" x14ac:dyDescent="0.2">
      <c r="A229" s="43">
        <v>40302</v>
      </c>
      <c r="B229">
        <v>3</v>
      </c>
      <c r="C229">
        <v>100</v>
      </c>
      <c r="D229">
        <v>2350</v>
      </c>
      <c r="E229">
        <v>235000</v>
      </c>
      <c r="F229">
        <v>1</v>
      </c>
      <c r="G229">
        <v>145</v>
      </c>
      <c r="H229">
        <v>2250</v>
      </c>
      <c r="I229">
        <v>326250</v>
      </c>
      <c r="J229">
        <v>45</v>
      </c>
      <c r="K229">
        <v>162</v>
      </c>
      <c r="L229">
        <v>2229</v>
      </c>
      <c r="M229">
        <v>374156</v>
      </c>
      <c r="N229">
        <v>58</v>
      </c>
      <c r="O229">
        <v>198</v>
      </c>
      <c r="P229">
        <v>2300</v>
      </c>
      <c r="Q229">
        <v>460097</v>
      </c>
      <c r="R229">
        <v>28</v>
      </c>
      <c r="S229">
        <v>241</v>
      </c>
      <c r="T229">
        <v>2261</v>
      </c>
      <c r="U229">
        <v>549573</v>
      </c>
      <c r="V229">
        <v>2</v>
      </c>
      <c r="W229">
        <v>250</v>
      </c>
      <c r="X229">
        <v>2100</v>
      </c>
      <c r="Y229">
        <v>525000</v>
      </c>
      <c r="Z229">
        <v>37</v>
      </c>
      <c r="AA229">
        <v>299</v>
      </c>
      <c r="AB229">
        <v>2285</v>
      </c>
      <c r="AC229">
        <v>683308</v>
      </c>
      <c r="AD229">
        <v>10</v>
      </c>
      <c r="AE229">
        <v>334</v>
      </c>
      <c r="AF229">
        <v>2380</v>
      </c>
      <c r="AG229">
        <v>798040</v>
      </c>
      <c r="AH229">
        <v>1</v>
      </c>
      <c r="AI229">
        <v>370</v>
      </c>
      <c r="AJ229">
        <v>2360</v>
      </c>
      <c r="AK229">
        <v>873200</v>
      </c>
      <c r="AL229">
        <v>2</v>
      </c>
      <c r="AM229">
        <v>408</v>
      </c>
      <c r="AN229">
        <v>2490</v>
      </c>
      <c r="AO229">
        <v>1014600</v>
      </c>
      <c r="AP229">
        <v>117</v>
      </c>
      <c r="AQ229">
        <v>375</v>
      </c>
      <c r="AR229">
        <v>2252</v>
      </c>
      <c r="AS229">
        <v>851264</v>
      </c>
      <c r="AT229">
        <v>15</v>
      </c>
      <c r="AU229">
        <v>415</v>
      </c>
      <c r="AV229">
        <v>2238</v>
      </c>
      <c r="AW229">
        <v>933233</v>
      </c>
    </row>
    <row r="230" spans="1:49" x14ac:dyDescent="0.2">
      <c r="A230" s="62">
        <v>40309</v>
      </c>
      <c r="B230">
        <v>16</v>
      </c>
      <c r="C230">
        <v>104</v>
      </c>
      <c r="D230">
        <v>2414</v>
      </c>
      <c r="E230">
        <v>248856</v>
      </c>
      <c r="F230">
        <v>8</v>
      </c>
      <c r="G230">
        <v>136</v>
      </c>
      <c r="H230">
        <v>2450</v>
      </c>
      <c r="I230">
        <v>335319</v>
      </c>
      <c r="J230">
        <v>16</v>
      </c>
      <c r="K230">
        <v>164</v>
      </c>
      <c r="L230">
        <v>2240</v>
      </c>
      <c r="M230">
        <v>343206</v>
      </c>
      <c r="N230">
        <v>4</v>
      </c>
      <c r="O230">
        <v>198</v>
      </c>
      <c r="P230">
        <v>2327</v>
      </c>
      <c r="Q230">
        <v>455565</v>
      </c>
      <c r="R230">
        <v>15</v>
      </c>
      <c r="S230">
        <v>231</v>
      </c>
      <c r="T230">
        <v>2284</v>
      </c>
      <c r="U230">
        <v>527932</v>
      </c>
      <c r="V230">
        <v>26</v>
      </c>
      <c r="W230">
        <v>264</v>
      </c>
      <c r="X230">
        <v>2319</v>
      </c>
      <c r="Y230">
        <v>614964</v>
      </c>
      <c r="Z230">
        <v>7</v>
      </c>
      <c r="AA230">
        <v>294</v>
      </c>
      <c r="AB230">
        <v>2378</v>
      </c>
      <c r="AC230">
        <v>701846</v>
      </c>
      <c r="AD230">
        <v>2</v>
      </c>
      <c r="AE230">
        <v>326</v>
      </c>
      <c r="AF230">
        <v>2410</v>
      </c>
      <c r="AG230">
        <v>787190</v>
      </c>
      <c r="AH230">
        <v>3</v>
      </c>
      <c r="AI230">
        <v>373</v>
      </c>
      <c r="AJ230">
        <v>2480</v>
      </c>
      <c r="AK230">
        <v>920493</v>
      </c>
      <c r="AP230">
        <v>79</v>
      </c>
      <c r="AQ230">
        <v>357</v>
      </c>
      <c r="AR230">
        <v>2236</v>
      </c>
      <c r="AS230">
        <v>791262</v>
      </c>
      <c r="AT230">
        <v>8</v>
      </c>
      <c r="AU230">
        <v>391</v>
      </c>
      <c r="AV230">
        <v>2250</v>
      </c>
      <c r="AW230">
        <v>868275</v>
      </c>
    </row>
    <row r="231" spans="1:49" x14ac:dyDescent="0.2">
      <c r="A231" s="62">
        <v>40316</v>
      </c>
    </row>
    <row r="232" spans="1:49" x14ac:dyDescent="0.2">
      <c r="A232" s="12">
        <v>40323</v>
      </c>
      <c r="B232">
        <v>27</v>
      </c>
      <c r="C232">
        <v>118</v>
      </c>
      <c r="D232">
        <v>2356</v>
      </c>
      <c r="E232">
        <v>278194</v>
      </c>
      <c r="F232">
        <v>38</v>
      </c>
      <c r="G232">
        <v>138</v>
      </c>
      <c r="H232">
        <v>2343</v>
      </c>
      <c r="I232">
        <v>327968</v>
      </c>
      <c r="J232">
        <v>11</v>
      </c>
      <c r="K232">
        <v>156</v>
      </c>
      <c r="L232">
        <v>2325</v>
      </c>
      <c r="M232">
        <v>365481</v>
      </c>
      <c r="N232">
        <v>34</v>
      </c>
      <c r="O232">
        <v>201</v>
      </c>
      <c r="P232">
        <v>2201</v>
      </c>
      <c r="Q232">
        <v>452878</v>
      </c>
      <c r="R232">
        <v>36</v>
      </c>
      <c r="S232">
        <v>231</v>
      </c>
      <c r="T232">
        <v>2325</v>
      </c>
      <c r="U232">
        <v>534645</v>
      </c>
      <c r="V232">
        <v>25</v>
      </c>
      <c r="W232">
        <v>265</v>
      </c>
      <c r="X232">
        <v>2259</v>
      </c>
      <c r="Y232">
        <v>601813</v>
      </c>
      <c r="Z232">
        <v>27</v>
      </c>
      <c r="AA232">
        <v>302</v>
      </c>
      <c r="AB232">
        <v>2304</v>
      </c>
      <c r="AC232">
        <v>693787</v>
      </c>
      <c r="AD232">
        <v>10</v>
      </c>
      <c r="AE232">
        <v>342</v>
      </c>
      <c r="AF232">
        <v>2336</v>
      </c>
      <c r="AG232">
        <v>794286</v>
      </c>
      <c r="AH232">
        <v>3</v>
      </c>
      <c r="AI232">
        <v>377</v>
      </c>
      <c r="AJ232">
        <v>2393</v>
      </c>
      <c r="AK232">
        <v>903213</v>
      </c>
      <c r="AP232">
        <v>108</v>
      </c>
      <c r="AQ232">
        <v>354</v>
      </c>
      <c r="AR232">
        <v>2079</v>
      </c>
      <c r="AS232">
        <v>731602</v>
      </c>
      <c r="AT232">
        <v>23</v>
      </c>
      <c r="AU232">
        <v>395</v>
      </c>
      <c r="AV232">
        <v>2223</v>
      </c>
      <c r="AW232">
        <v>862313</v>
      </c>
    </row>
    <row r="234" spans="1:49" x14ac:dyDescent="0.2">
      <c r="A234" s="62">
        <v>40330</v>
      </c>
      <c r="B234" s="65">
        <v>31</v>
      </c>
      <c r="C234" s="65">
        <v>112</v>
      </c>
      <c r="D234" s="65">
        <v>2632</v>
      </c>
      <c r="E234" s="65">
        <v>292955</v>
      </c>
      <c r="F234" s="65">
        <v>6</v>
      </c>
      <c r="G234" s="65">
        <v>145</v>
      </c>
      <c r="H234" s="65">
        <v>2350</v>
      </c>
      <c r="I234" s="65">
        <v>339967</v>
      </c>
      <c r="J234" s="65">
        <v>16</v>
      </c>
      <c r="K234" s="65">
        <v>170</v>
      </c>
      <c r="L234" s="65">
        <v>2368</v>
      </c>
      <c r="M234" s="65">
        <v>408466</v>
      </c>
      <c r="N234" s="65">
        <v>34</v>
      </c>
      <c r="O234" s="65">
        <v>202</v>
      </c>
      <c r="P234" s="65">
        <v>2236</v>
      </c>
      <c r="Q234" s="65">
        <v>454467</v>
      </c>
      <c r="R234" s="65">
        <v>45</v>
      </c>
      <c r="S234" s="65">
        <v>231</v>
      </c>
      <c r="T234" s="65">
        <v>2272</v>
      </c>
      <c r="U234" s="65">
        <v>531645</v>
      </c>
      <c r="V234" s="65">
        <v>25</v>
      </c>
      <c r="W234" s="65">
        <v>273</v>
      </c>
      <c r="X234" s="65">
        <v>2318</v>
      </c>
      <c r="Y234" s="65">
        <v>653574</v>
      </c>
      <c r="Z234" s="65">
        <v>33</v>
      </c>
      <c r="AA234" s="65">
        <v>292</v>
      </c>
      <c r="AB234" s="65">
        <v>2574</v>
      </c>
      <c r="AC234" s="65">
        <v>699169</v>
      </c>
      <c r="AD234" s="65">
        <v>13</v>
      </c>
      <c r="AE234" s="65">
        <v>328</v>
      </c>
      <c r="AF234" s="65">
        <v>2354</v>
      </c>
      <c r="AG234" s="65">
        <v>775230</v>
      </c>
      <c r="AH234" s="65">
        <v>2</v>
      </c>
      <c r="AI234" s="65">
        <v>366</v>
      </c>
      <c r="AJ234" s="65">
        <v>2220</v>
      </c>
      <c r="AK234" s="65">
        <v>812520</v>
      </c>
      <c r="AL234" s="65">
        <v>1</v>
      </c>
      <c r="AM234" s="65">
        <v>405</v>
      </c>
      <c r="AN234" s="65">
        <v>2440</v>
      </c>
      <c r="AO234" s="65">
        <v>988200</v>
      </c>
      <c r="AP234" s="65"/>
      <c r="AQ234" s="65"/>
      <c r="AR234" s="65"/>
      <c r="AS234" s="65"/>
      <c r="AT234" s="65">
        <v>29</v>
      </c>
      <c r="AU234" s="65">
        <v>432</v>
      </c>
      <c r="AV234" s="65">
        <v>2125</v>
      </c>
      <c r="AW234" s="65">
        <v>940828</v>
      </c>
    </row>
    <row r="235" spans="1:49" x14ac:dyDescent="0.2">
      <c r="A235" s="62">
        <v>40337</v>
      </c>
      <c r="B235" s="65">
        <v>30</v>
      </c>
      <c r="C235" s="65">
        <v>103</v>
      </c>
      <c r="D235" s="65">
        <v>2431</v>
      </c>
      <c r="E235" s="65">
        <v>250085</v>
      </c>
      <c r="F235" s="65">
        <v>12</v>
      </c>
      <c r="G235" s="65">
        <v>143</v>
      </c>
      <c r="H235" s="65">
        <v>2404</v>
      </c>
      <c r="I235" s="65">
        <v>339432</v>
      </c>
      <c r="J235" s="65">
        <v>11</v>
      </c>
      <c r="K235" s="65">
        <v>158</v>
      </c>
      <c r="L235" s="65">
        <v>2442</v>
      </c>
      <c r="M235" s="65">
        <v>385061</v>
      </c>
      <c r="N235" s="65">
        <v>20</v>
      </c>
      <c r="O235" s="65">
        <v>200</v>
      </c>
      <c r="P235" s="65">
        <v>2294</v>
      </c>
      <c r="Q235" s="65">
        <v>468118</v>
      </c>
      <c r="R235" s="65">
        <v>39</v>
      </c>
      <c r="S235" s="65">
        <v>236</v>
      </c>
      <c r="T235" s="65">
        <v>2293</v>
      </c>
      <c r="U235" s="65">
        <v>543788</v>
      </c>
      <c r="V235" s="65">
        <v>10</v>
      </c>
      <c r="W235" s="65">
        <v>266</v>
      </c>
      <c r="X235" s="65">
        <v>2273</v>
      </c>
      <c r="Y235" s="65">
        <v>603682</v>
      </c>
      <c r="Z235" s="65">
        <v>6</v>
      </c>
      <c r="AA235" s="65">
        <v>302</v>
      </c>
      <c r="AB235" s="65">
        <v>2303</v>
      </c>
      <c r="AC235" s="65">
        <v>695000</v>
      </c>
      <c r="AD235" s="65">
        <v>5</v>
      </c>
      <c r="AE235" s="65">
        <v>329</v>
      </c>
      <c r="AF235" s="65">
        <v>2320</v>
      </c>
      <c r="AG235" s="65">
        <v>766408</v>
      </c>
      <c r="AH235" s="65">
        <v>1</v>
      </c>
      <c r="AI235" s="65">
        <v>382</v>
      </c>
      <c r="AJ235" s="65">
        <v>2200</v>
      </c>
      <c r="AK235" s="65">
        <v>840400</v>
      </c>
      <c r="AL235" s="65"/>
      <c r="AM235" s="65"/>
      <c r="AN235" s="65"/>
      <c r="AO235" s="65"/>
      <c r="AP235" s="65">
        <v>124</v>
      </c>
      <c r="AQ235" s="65">
        <v>367</v>
      </c>
      <c r="AR235" s="65">
        <v>2137</v>
      </c>
      <c r="AS235" s="65">
        <v>781365</v>
      </c>
      <c r="AT235" s="65">
        <v>12</v>
      </c>
      <c r="AU235" s="65">
        <v>384</v>
      </c>
      <c r="AV235" s="65">
        <v>2188</v>
      </c>
      <c r="AW235" s="65">
        <v>830183</v>
      </c>
    </row>
    <row r="236" spans="1:49" x14ac:dyDescent="0.2">
      <c r="A236" s="62">
        <v>40344</v>
      </c>
      <c r="B236" s="65">
        <v>15</v>
      </c>
      <c r="C236" s="65">
        <v>104</v>
      </c>
      <c r="D236" s="65">
        <v>2714</v>
      </c>
      <c r="E236" s="65">
        <v>279146</v>
      </c>
      <c r="F236" s="65">
        <v>24</v>
      </c>
      <c r="G236" s="65">
        <v>143</v>
      </c>
      <c r="H236" s="65">
        <v>2475</v>
      </c>
      <c r="I236" s="65">
        <v>360877</v>
      </c>
      <c r="J236" s="65">
        <v>47</v>
      </c>
      <c r="K236" s="65">
        <v>171</v>
      </c>
      <c r="L236" s="65">
        <v>2362</v>
      </c>
      <c r="M236" s="65">
        <v>408615</v>
      </c>
      <c r="N236" s="65">
        <v>85</v>
      </c>
      <c r="O236" s="65">
        <v>202</v>
      </c>
      <c r="P236" s="65">
        <v>2374</v>
      </c>
      <c r="Q236" s="65">
        <v>487416</v>
      </c>
      <c r="R236" s="65">
        <v>22</v>
      </c>
      <c r="S236" s="65">
        <v>227</v>
      </c>
      <c r="T236" s="65">
        <v>2270</v>
      </c>
      <c r="U236" s="65">
        <v>547625</v>
      </c>
      <c r="V236" s="65">
        <v>46</v>
      </c>
      <c r="W236" s="65">
        <v>262</v>
      </c>
      <c r="X236" s="65">
        <v>2253</v>
      </c>
      <c r="Y236" s="65">
        <v>591802</v>
      </c>
      <c r="Z236" s="65">
        <v>25</v>
      </c>
      <c r="AA236" s="65">
        <v>298</v>
      </c>
      <c r="AB236" s="65">
        <v>2298</v>
      </c>
      <c r="AC236" s="65">
        <v>648942</v>
      </c>
      <c r="AD236" s="65">
        <v>4</v>
      </c>
      <c r="AE236" s="65">
        <v>326</v>
      </c>
      <c r="AF236" s="65">
        <v>2320</v>
      </c>
      <c r="AG236" s="65">
        <v>756370</v>
      </c>
      <c r="AH236" s="65">
        <v>3</v>
      </c>
      <c r="AI236" s="65">
        <v>377</v>
      </c>
      <c r="AJ236" s="65">
        <v>2310</v>
      </c>
      <c r="AK236" s="65">
        <v>873660</v>
      </c>
      <c r="AL236" s="65"/>
      <c r="AM236" s="65"/>
      <c r="AN236" s="65"/>
      <c r="AO236" s="65"/>
      <c r="AP236" s="65">
        <v>95</v>
      </c>
      <c r="AQ236" s="65">
        <v>371</v>
      </c>
      <c r="AR236" s="65">
        <v>2196</v>
      </c>
      <c r="AS236" s="65">
        <v>810058</v>
      </c>
      <c r="AT236" s="65">
        <v>9</v>
      </c>
      <c r="AU236" s="65">
        <v>407</v>
      </c>
      <c r="AV236" s="65">
        <v>2117</v>
      </c>
      <c r="AW236" s="65">
        <v>869324</v>
      </c>
    </row>
    <row r="237" spans="1:49" x14ac:dyDescent="0.2">
      <c r="A237" s="64">
        <v>40351</v>
      </c>
      <c r="B237" s="65">
        <v>19</v>
      </c>
      <c r="C237" s="65">
        <v>113</v>
      </c>
      <c r="D237" s="65">
        <v>2558</v>
      </c>
      <c r="E237" s="65">
        <v>297137</v>
      </c>
      <c r="F237" s="65">
        <v>2</v>
      </c>
      <c r="G237" s="65">
        <v>140</v>
      </c>
      <c r="H237" s="65">
        <v>2475</v>
      </c>
      <c r="I237" s="65">
        <v>345575</v>
      </c>
      <c r="J237" s="65">
        <v>19</v>
      </c>
      <c r="K237" s="65">
        <v>168</v>
      </c>
      <c r="L237" s="65">
        <v>2374</v>
      </c>
      <c r="M237" s="65">
        <v>404621</v>
      </c>
      <c r="N237" s="65">
        <v>30</v>
      </c>
      <c r="O237" s="65">
        <v>199</v>
      </c>
      <c r="P237" s="65">
        <v>2279</v>
      </c>
      <c r="Q237" s="65">
        <v>464734</v>
      </c>
      <c r="R237" s="65">
        <v>22</v>
      </c>
      <c r="S237" s="65">
        <v>236</v>
      </c>
      <c r="T237" s="65">
        <v>2230</v>
      </c>
      <c r="U237" s="65">
        <v>556895</v>
      </c>
      <c r="V237" s="65">
        <v>7</v>
      </c>
      <c r="W237" s="65">
        <v>261</v>
      </c>
      <c r="X237" s="65">
        <v>2260</v>
      </c>
      <c r="Y237" s="65">
        <v>612343</v>
      </c>
      <c r="Z237" s="65">
        <v>12</v>
      </c>
      <c r="AA237" s="65">
        <v>305</v>
      </c>
      <c r="AB237" s="65">
        <v>2218</v>
      </c>
      <c r="AC237" s="65">
        <v>670853</v>
      </c>
      <c r="AD237" s="65">
        <v>13</v>
      </c>
      <c r="AE237" s="65">
        <v>346</v>
      </c>
      <c r="AF237" s="65">
        <v>2253</v>
      </c>
      <c r="AG237" s="65">
        <v>775023</v>
      </c>
      <c r="AH237" s="65">
        <v>4</v>
      </c>
      <c r="AI237" s="65">
        <v>376</v>
      </c>
      <c r="AJ237" s="65">
        <v>2253</v>
      </c>
      <c r="AK237" s="65">
        <v>846790</v>
      </c>
      <c r="AL237" s="65">
        <v>1</v>
      </c>
      <c r="AM237" s="65">
        <v>425</v>
      </c>
      <c r="AN237" s="65">
        <v>2300</v>
      </c>
      <c r="AO237" s="65">
        <v>977500</v>
      </c>
      <c r="AP237" s="65">
        <v>81</v>
      </c>
      <c r="AQ237" s="65">
        <v>372</v>
      </c>
      <c r="AR237" s="65">
        <v>2128</v>
      </c>
      <c r="AS237" s="65">
        <v>792725</v>
      </c>
      <c r="AT237" s="65">
        <v>19</v>
      </c>
      <c r="AU237" s="65">
        <v>411</v>
      </c>
      <c r="AV237" s="65">
        <v>2201</v>
      </c>
      <c r="AW237" s="65">
        <v>901644</v>
      </c>
    </row>
    <row r="238" spans="1:49" x14ac:dyDescent="0.2">
      <c r="A238" s="64">
        <v>40358</v>
      </c>
      <c r="B238" s="65">
        <v>6</v>
      </c>
      <c r="C238" s="65">
        <v>110</v>
      </c>
      <c r="D238" s="65">
        <v>2562</v>
      </c>
      <c r="E238" s="65">
        <v>286808</v>
      </c>
      <c r="F238" s="65">
        <v>31</v>
      </c>
      <c r="G238" s="65">
        <v>138</v>
      </c>
      <c r="H238" s="65">
        <v>2485</v>
      </c>
      <c r="I238" s="65">
        <v>346708</v>
      </c>
      <c r="J238" s="65">
        <v>53</v>
      </c>
      <c r="K238" s="65">
        <v>169</v>
      </c>
      <c r="L238" s="65">
        <v>2325</v>
      </c>
      <c r="M238" s="65">
        <v>391406</v>
      </c>
      <c r="N238" s="65">
        <v>48</v>
      </c>
      <c r="O238" s="65">
        <v>197</v>
      </c>
      <c r="P238" s="65">
        <v>2278</v>
      </c>
      <c r="Q238" s="65">
        <v>447378</v>
      </c>
      <c r="R238" s="65">
        <v>67</v>
      </c>
      <c r="S238" s="65">
        <v>236</v>
      </c>
      <c r="T238" s="65">
        <v>2232</v>
      </c>
      <c r="U238" s="65">
        <v>535520</v>
      </c>
      <c r="V238" s="65">
        <v>36</v>
      </c>
      <c r="W238" s="65">
        <v>262</v>
      </c>
      <c r="X238" s="65">
        <v>2267</v>
      </c>
      <c r="Y238" s="65">
        <v>596933</v>
      </c>
      <c r="Z238" s="65">
        <v>48</v>
      </c>
      <c r="AA238" s="65">
        <v>296</v>
      </c>
      <c r="AB238" s="65">
        <v>2239</v>
      </c>
      <c r="AC238" s="65">
        <v>661592</v>
      </c>
      <c r="AD238" s="65">
        <v>16</v>
      </c>
      <c r="AE238" s="65">
        <v>327</v>
      </c>
      <c r="AF238" s="65">
        <v>2144</v>
      </c>
      <c r="AG238" s="65">
        <v>730324</v>
      </c>
      <c r="AH238" s="65">
        <v>2</v>
      </c>
      <c r="AI238" s="65">
        <v>374</v>
      </c>
      <c r="AJ238" s="65">
        <v>2250</v>
      </c>
      <c r="AK238" s="65">
        <v>841500</v>
      </c>
      <c r="AL238" s="65"/>
      <c r="AM238" s="65"/>
      <c r="AN238" s="65"/>
      <c r="AO238" s="65"/>
      <c r="AP238" s="65">
        <v>102</v>
      </c>
      <c r="AQ238" s="65">
        <v>361</v>
      </c>
      <c r="AR238" s="65">
        <v>2080</v>
      </c>
      <c r="AS238" s="65">
        <v>747170</v>
      </c>
      <c r="AT238" s="65">
        <v>24</v>
      </c>
      <c r="AU238" s="65">
        <v>367</v>
      </c>
      <c r="AV238" s="65">
        <v>2100</v>
      </c>
      <c r="AW238" s="65">
        <v>758846</v>
      </c>
    </row>
    <row r="239" spans="1:49" x14ac:dyDescent="0.2">
      <c r="A239" s="65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</row>
    <row r="240" spans="1:49" x14ac:dyDescent="0.2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</row>
    <row r="241" spans="1:49" x14ac:dyDescent="0.2">
      <c r="A241" s="62">
        <v>40365</v>
      </c>
      <c r="B241" s="65">
        <v>15</v>
      </c>
      <c r="C241" s="65">
        <v>113</v>
      </c>
      <c r="D241" s="65">
        <v>2525</v>
      </c>
      <c r="E241" s="65">
        <v>278210</v>
      </c>
      <c r="F241" s="65">
        <v>7</v>
      </c>
      <c r="G241" s="65">
        <v>139</v>
      </c>
      <c r="H241" s="65">
        <v>2450</v>
      </c>
      <c r="I241" s="65">
        <v>344700</v>
      </c>
      <c r="J241" s="65">
        <v>33</v>
      </c>
      <c r="K241" s="65">
        <v>168</v>
      </c>
      <c r="L241" s="65">
        <v>2291</v>
      </c>
      <c r="M241" s="65">
        <v>383941</v>
      </c>
      <c r="N241" s="65">
        <v>44</v>
      </c>
      <c r="O241" s="65">
        <v>194</v>
      </c>
      <c r="P241" s="65">
        <v>2194</v>
      </c>
      <c r="Q241" s="65">
        <v>436686</v>
      </c>
      <c r="R241" s="65">
        <v>19</v>
      </c>
      <c r="S241" s="65">
        <v>233</v>
      </c>
      <c r="T241" s="65">
        <v>2227</v>
      </c>
      <c r="U241" s="65">
        <v>526371</v>
      </c>
      <c r="V241" s="65">
        <v>16</v>
      </c>
      <c r="W241" s="65">
        <v>270</v>
      </c>
      <c r="X241" s="65">
        <v>2140</v>
      </c>
      <c r="Y241" s="65">
        <v>593688</v>
      </c>
      <c r="Z241" s="65">
        <v>14</v>
      </c>
      <c r="AA241" s="65">
        <v>282</v>
      </c>
      <c r="AB241" s="65">
        <v>2500</v>
      </c>
      <c r="AC241" s="65">
        <v>705536</v>
      </c>
      <c r="AD241" s="65">
        <v>8</v>
      </c>
      <c r="AE241" s="65">
        <v>330</v>
      </c>
      <c r="AF241" s="65">
        <v>2075</v>
      </c>
      <c r="AG241" s="65">
        <v>700462</v>
      </c>
      <c r="AH241" s="65">
        <v>1</v>
      </c>
      <c r="AI241" s="65">
        <v>389</v>
      </c>
      <c r="AJ241" s="65">
        <v>2240</v>
      </c>
      <c r="AK241" s="65">
        <v>871360</v>
      </c>
      <c r="AL241" s="65">
        <v>1</v>
      </c>
      <c r="AM241" s="65">
        <v>401</v>
      </c>
      <c r="AN241" s="65">
        <v>2280</v>
      </c>
      <c r="AO241" s="65">
        <v>914280</v>
      </c>
      <c r="AP241" s="65">
        <v>78</v>
      </c>
      <c r="AQ241" s="65">
        <v>388</v>
      </c>
      <c r="AR241" s="65">
        <v>2062</v>
      </c>
      <c r="AS241" s="65">
        <v>791528</v>
      </c>
      <c r="AT241" s="65">
        <v>12</v>
      </c>
      <c r="AU241" s="65">
        <v>427</v>
      </c>
      <c r="AV241" s="65">
        <v>2084</v>
      </c>
      <c r="AW241" s="65">
        <v>902425</v>
      </c>
    </row>
    <row r="242" spans="1:49" x14ac:dyDescent="0.2">
      <c r="A242" s="62">
        <v>40372</v>
      </c>
      <c r="B242" s="65">
        <v>10</v>
      </c>
      <c r="C242" s="65">
        <v>104</v>
      </c>
      <c r="D242" s="65">
        <v>2450</v>
      </c>
      <c r="E242" s="65">
        <v>261835</v>
      </c>
      <c r="F242" s="65">
        <v>32</v>
      </c>
      <c r="G242" s="65">
        <v>135</v>
      </c>
      <c r="H242" s="65">
        <v>2479</v>
      </c>
      <c r="I242" s="65">
        <v>339488</v>
      </c>
      <c r="J242" s="65">
        <v>22</v>
      </c>
      <c r="K242" s="65">
        <v>167</v>
      </c>
      <c r="L242" s="65">
        <v>2343</v>
      </c>
      <c r="M242" s="65">
        <v>393459</v>
      </c>
      <c r="N242" s="65">
        <v>44</v>
      </c>
      <c r="O242" s="65">
        <v>196</v>
      </c>
      <c r="P242" s="65">
        <v>2287</v>
      </c>
      <c r="Q242" s="65">
        <v>455959</v>
      </c>
      <c r="R242" s="65">
        <v>11</v>
      </c>
      <c r="S242" s="65">
        <v>235</v>
      </c>
      <c r="T242" s="65">
        <v>2228</v>
      </c>
      <c r="U242" s="65">
        <v>522117</v>
      </c>
      <c r="V242" s="65">
        <v>16</v>
      </c>
      <c r="W242" s="65">
        <v>258</v>
      </c>
      <c r="X242" s="65">
        <v>2188</v>
      </c>
      <c r="Y242" s="65">
        <v>590181</v>
      </c>
      <c r="Z242" s="65">
        <v>8</v>
      </c>
      <c r="AA242" s="65">
        <v>289</v>
      </c>
      <c r="AB242" s="65">
        <v>2182</v>
      </c>
      <c r="AC242" s="65">
        <v>643196</v>
      </c>
      <c r="AD242" s="65">
        <v>43</v>
      </c>
      <c r="AE242" s="65">
        <v>346</v>
      </c>
      <c r="AF242" s="65">
        <v>2140</v>
      </c>
      <c r="AG242" s="65">
        <v>739268</v>
      </c>
      <c r="AH242" s="65">
        <v>10</v>
      </c>
      <c r="AI242" s="65">
        <v>366</v>
      </c>
      <c r="AJ242" s="65">
        <v>2180</v>
      </c>
      <c r="AK242" s="65">
        <v>773632</v>
      </c>
      <c r="AL242" s="65">
        <v>6</v>
      </c>
      <c r="AM242" s="65">
        <v>413</v>
      </c>
      <c r="AN242" s="65">
        <v>2220</v>
      </c>
      <c r="AO242" s="65">
        <v>899920</v>
      </c>
      <c r="AP242" s="65">
        <v>139</v>
      </c>
      <c r="AQ242" s="65">
        <v>393</v>
      </c>
      <c r="AR242" s="65">
        <v>2004</v>
      </c>
      <c r="AS242" s="65">
        <v>789457</v>
      </c>
      <c r="AT242" s="65">
        <v>34</v>
      </c>
      <c r="AU242" s="65">
        <v>427</v>
      </c>
      <c r="AV242" s="65">
        <v>2182</v>
      </c>
      <c r="AW242" s="65">
        <v>948228</v>
      </c>
    </row>
    <row r="243" spans="1:49" x14ac:dyDescent="0.2">
      <c r="A243" s="62">
        <v>40379</v>
      </c>
      <c r="B243" s="65">
        <v>4</v>
      </c>
      <c r="C243" s="65">
        <v>112</v>
      </c>
      <c r="D243" s="65">
        <v>2575</v>
      </c>
      <c r="E243" s="65">
        <v>292450</v>
      </c>
      <c r="F243" s="65">
        <v>19</v>
      </c>
      <c r="G243" s="65">
        <v>137</v>
      </c>
      <c r="H243" s="65">
        <v>2538</v>
      </c>
      <c r="I243" s="65">
        <v>347303</v>
      </c>
      <c r="J243" s="65">
        <v>23</v>
      </c>
      <c r="K243" s="65">
        <v>171</v>
      </c>
      <c r="L243" s="65">
        <v>2390</v>
      </c>
      <c r="M243" s="65">
        <v>419257</v>
      </c>
      <c r="N243" s="65">
        <v>19</v>
      </c>
      <c r="O243" s="65">
        <v>208</v>
      </c>
      <c r="P243" s="65">
        <v>2333</v>
      </c>
      <c r="Q243" s="65">
        <v>477879</v>
      </c>
      <c r="R243" s="65">
        <v>16</v>
      </c>
      <c r="S243" s="65">
        <v>233</v>
      </c>
      <c r="T243" s="65">
        <v>2300</v>
      </c>
      <c r="U243" s="65">
        <v>534281</v>
      </c>
      <c r="V243" s="65">
        <v>2</v>
      </c>
      <c r="W243" s="65">
        <v>274</v>
      </c>
      <c r="X243" s="65">
        <v>2300</v>
      </c>
      <c r="Y243" s="65">
        <v>629050</v>
      </c>
      <c r="Z243" s="65">
        <v>22</v>
      </c>
      <c r="AA243" s="65">
        <v>299</v>
      </c>
      <c r="AB243" s="65">
        <v>2219</v>
      </c>
      <c r="AC243" s="65">
        <v>670013</v>
      </c>
      <c r="AD243" s="65">
        <v>6</v>
      </c>
      <c r="AE243" s="65">
        <v>338</v>
      </c>
      <c r="AF243" s="65">
        <v>2180</v>
      </c>
      <c r="AG243" s="65">
        <v>727767</v>
      </c>
      <c r="AH243" s="65">
        <v>5</v>
      </c>
      <c r="AI243" s="65">
        <v>369</v>
      </c>
      <c r="AJ243" s="65">
        <v>2114</v>
      </c>
      <c r="AK243" s="65">
        <v>779984</v>
      </c>
      <c r="AL243" s="65">
        <v>2</v>
      </c>
      <c r="AM243" s="65">
        <v>482</v>
      </c>
      <c r="AN243" s="65">
        <v>2250</v>
      </c>
      <c r="AO243" s="65">
        <v>1085160</v>
      </c>
      <c r="AP243" s="65">
        <v>115</v>
      </c>
      <c r="AQ243" s="65">
        <v>388</v>
      </c>
      <c r="AR243" s="65">
        <v>1981</v>
      </c>
      <c r="AS243" s="65">
        <v>778308</v>
      </c>
      <c r="AT243" s="65">
        <v>30</v>
      </c>
      <c r="AU243" s="65">
        <v>396</v>
      </c>
      <c r="AV243" s="65">
        <v>2209</v>
      </c>
      <c r="AW243" s="65">
        <v>866966</v>
      </c>
    </row>
    <row r="244" spans="1:49" x14ac:dyDescent="0.2">
      <c r="A244" s="62">
        <v>40386</v>
      </c>
      <c r="B244" s="65">
        <v>17</v>
      </c>
      <c r="C244" s="65">
        <v>118</v>
      </c>
      <c r="D244" s="65">
        <v>2580</v>
      </c>
      <c r="E244" s="65">
        <v>296068</v>
      </c>
      <c r="F244" s="65">
        <v>24</v>
      </c>
      <c r="G244" s="65">
        <v>136</v>
      </c>
      <c r="H244" s="65">
        <v>2443</v>
      </c>
      <c r="I244" s="65">
        <v>336625</v>
      </c>
      <c r="J244" s="65">
        <v>15</v>
      </c>
      <c r="K244" s="65">
        <v>167</v>
      </c>
      <c r="L244" s="65">
        <v>2288</v>
      </c>
      <c r="M244" s="65">
        <v>383487</v>
      </c>
      <c r="N244" s="65">
        <v>29</v>
      </c>
      <c r="O244" s="65">
        <v>206</v>
      </c>
      <c r="P244" s="65">
        <v>2345</v>
      </c>
      <c r="Q244" s="65">
        <v>489472</v>
      </c>
      <c r="R244" s="65">
        <v>41</v>
      </c>
      <c r="S244" s="65">
        <v>230</v>
      </c>
      <c r="T244" s="65">
        <v>2350</v>
      </c>
      <c r="U244" s="65">
        <v>557115</v>
      </c>
      <c r="V244" s="65">
        <v>8</v>
      </c>
      <c r="W244" s="65">
        <v>258</v>
      </c>
      <c r="X244" s="65">
        <v>2550</v>
      </c>
      <c r="Y244" s="65">
        <v>657900</v>
      </c>
      <c r="Z244" s="65">
        <v>25</v>
      </c>
      <c r="AA244" s="65">
        <v>310</v>
      </c>
      <c r="AB244" s="65">
        <v>2015</v>
      </c>
      <c r="AC244" s="65">
        <v>628499</v>
      </c>
      <c r="AD244" s="65">
        <v>21</v>
      </c>
      <c r="AE244" s="65">
        <v>330</v>
      </c>
      <c r="AF244" s="65">
        <v>2071</v>
      </c>
      <c r="AG244" s="65">
        <v>710625</v>
      </c>
      <c r="AH244" s="65">
        <v>14</v>
      </c>
      <c r="AI244" s="65">
        <v>381</v>
      </c>
      <c r="AJ244" s="65">
        <v>2130</v>
      </c>
      <c r="AK244" s="65">
        <v>829344</v>
      </c>
      <c r="AL244" s="65">
        <v>2</v>
      </c>
      <c r="AM244" s="65">
        <v>432</v>
      </c>
      <c r="AN244" s="65">
        <v>2400</v>
      </c>
      <c r="AO244" s="65">
        <v>1035600</v>
      </c>
      <c r="AP244" s="65">
        <v>159</v>
      </c>
      <c r="AQ244" s="65">
        <v>381</v>
      </c>
      <c r="AR244" s="65">
        <v>1936</v>
      </c>
      <c r="AS244" s="65">
        <v>738693</v>
      </c>
      <c r="AT244" s="65">
        <v>51</v>
      </c>
      <c r="AU244" s="65">
        <v>390</v>
      </c>
      <c r="AV244" s="65">
        <v>2057</v>
      </c>
      <c r="AW244" s="65">
        <v>785569</v>
      </c>
    </row>
    <row r="245" spans="1:49" x14ac:dyDescent="0.2">
      <c r="A245" s="65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</row>
    <row r="246" spans="1:49" x14ac:dyDescent="0.2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</row>
    <row r="247" spans="1:49" x14ac:dyDescent="0.2">
      <c r="A247" s="62">
        <v>40393</v>
      </c>
      <c r="B247" s="65">
        <v>19</v>
      </c>
      <c r="C247" s="65">
        <v>126</v>
      </c>
      <c r="D247" s="65">
        <v>2475</v>
      </c>
      <c r="E247" s="65">
        <v>313013</v>
      </c>
      <c r="F247" s="65">
        <v>14</v>
      </c>
      <c r="G247" s="65">
        <v>141</v>
      </c>
      <c r="H247" s="65">
        <v>2462</v>
      </c>
      <c r="I247" s="65">
        <v>346879</v>
      </c>
      <c r="J247" s="65">
        <v>56</v>
      </c>
      <c r="K247" s="65">
        <v>167</v>
      </c>
      <c r="L247" s="65">
        <v>2283</v>
      </c>
      <c r="M247" s="65">
        <v>385414</v>
      </c>
      <c r="N247" s="65">
        <v>68</v>
      </c>
      <c r="O247" s="65">
        <v>211</v>
      </c>
      <c r="P247" s="65">
        <v>2300</v>
      </c>
      <c r="Q247" s="65">
        <v>495148</v>
      </c>
      <c r="R247" s="65">
        <v>42</v>
      </c>
      <c r="S247" s="65">
        <v>232</v>
      </c>
      <c r="T247" s="65">
        <v>2289</v>
      </c>
      <c r="U247" s="65">
        <v>529550</v>
      </c>
      <c r="V247" s="65">
        <v>47</v>
      </c>
      <c r="W247" s="65">
        <v>270</v>
      </c>
      <c r="X247" s="65">
        <v>2285</v>
      </c>
      <c r="Y247" s="65">
        <v>606193</v>
      </c>
      <c r="Z247" s="65">
        <v>18</v>
      </c>
      <c r="AA247" s="65">
        <v>304</v>
      </c>
      <c r="AB247" s="65">
        <v>2144</v>
      </c>
      <c r="AC247" s="65">
        <v>641852</v>
      </c>
      <c r="AD247" s="65">
        <v>12</v>
      </c>
      <c r="AE247" s="65">
        <v>348</v>
      </c>
      <c r="AF247" s="65">
        <v>2147</v>
      </c>
      <c r="AG247" s="65">
        <v>741768</v>
      </c>
      <c r="AH247" s="65">
        <v>2</v>
      </c>
      <c r="AI247" s="65">
        <v>379</v>
      </c>
      <c r="AJ247" s="65">
        <v>2240</v>
      </c>
      <c r="AK247" s="65">
        <v>848960</v>
      </c>
      <c r="AL247" s="65">
        <v>3</v>
      </c>
      <c r="AM247" s="65">
        <v>428</v>
      </c>
      <c r="AN247" s="65">
        <v>2220</v>
      </c>
      <c r="AO247" s="65">
        <v>936180</v>
      </c>
      <c r="AP247" s="65">
        <v>45</v>
      </c>
      <c r="AQ247" s="65">
        <v>372</v>
      </c>
      <c r="AR247" s="65">
        <v>1949</v>
      </c>
      <c r="AS247" s="65">
        <v>714422</v>
      </c>
      <c r="AT247" s="65">
        <v>51</v>
      </c>
      <c r="AU247" s="65">
        <v>427</v>
      </c>
      <c r="AV247" s="65">
        <v>2122</v>
      </c>
      <c r="AW247" s="65">
        <v>909525</v>
      </c>
    </row>
    <row r="248" spans="1:49" x14ac:dyDescent="0.2">
      <c r="A248" s="62">
        <v>40400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</row>
    <row r="249" spans="1:49" x14ac:dyDescent="0.2">
      <c r="A249" s="62">
        <v>40407</v>
      </c>
      <c r="B249" s="65">
        <v>23</v>
      </c>
      <c r="C249" s="65">
        <v>121</v>
      </c>
      <c r="D249" s="65">
        <v>2475</v>
      </c>
      <c r="E249" s="65">
        <v>304654</v>
      </c>
      <c r="F249" s="65">
        <v>29</v>
      </c>
      <c r="G249" s="65">
        <v>139</v>
      </c>
      <c r="H249" s="65">
        <v>2438</v>
      </c>
      <c r="I249" s="65">
        <v>339486</v>
      </c>
      <c r="J249" s="65">
        <v>17</v>
      </c>
      <c r="K249" s="65">
        <v>164</v>
      </c>
      <c r="L249" s="65">
        <v>2317</v>
      </c>
      <c r="M249" s="65">
        <v>381924</v>
      </c>
      <c r="N249" s="65">
        <v>66</v>
      </c>
      <c r="O249" s="65">
        <v>202</v>
      </c>
      <c r="P249" s="65">
        <v>2317</v>
      </c>
      <c r="Q249" s="65">
        <v>468931</v>
      </c>
      <c r="R249" s="65">
        <v>20</v>
      </c>
      <c r="S249" s="65">
        <v>238</v>
      </c>
      <c r="T249" s="65">
        <v>2200</v>
      </c>
      <c r="U249" s="65">
        <v>533660</v>
      </c>
      <c r="V249" s="65">
        <v>27</v>
      </c>
      <c r="W249" s="65">
        <v>262</v>
      </c>
      <c r="X249" s="65">
        <v>2290</v>
      </c>
      <c r="Y249" s="65">
        <v>594896</v>
      </c>
      <c r="Z249" s="65">
        <v>16</v>
      </c>
      <c r="AA249" s="65">
        <v>309</v>
      </c>
      <c r="AB249" s="65">
        <v>2168</v>
      </c>
      <c r="AC249" s="65">
        <v>669766</v>
      </c>
      <c r="AD249" s="65">
        <v>17</v>
      </c>
      <c r="AE249" s="65">
        <v>339</v>
      </c>
      <c r="AF249" s="65">
        <v>2133</v>
      </c>
      <c r="AG249" s="65">
        <v>734894</v>
      </c>
      <c r="AH249" s="65">
        <v>8</v>
      </c>
      <c r="AI249" s="65">
        <v>384</v>
      </c>
      <c r="AJ249" s="65">
        <v>2148</v>
      </c>
      <c r="AK249" s="65">
        <v>820838</v>
      </c>
      <c r="AL249" s="65">
        <v>1</v>
      </c>
      <c r="AM249" s="65">
        <v>405</v>
      </c>
      <c r="AN249" s="65">
        <v>2240</v>
      </c>
      <c r="AO249" s="65">
        <v>907200</v>
      </c>
      <c r="AP249" s="65">
        <v>105</v>
      </c>
      <c r="AQ249" s="65">
        <v>397</v>
      </c>
      <c r="AR249" s="65">
        <v>2059</v>
      </c>
      <c r="AS249" s="65">
        <v>804260</v>
      </c>
      <c r="AT249" s="65">
        <v>94</v>
      </c>
      <c r="AU249" s="65">
        <v>403</v>
      </c>
      <c r="AV249" s="65">
        <v>2102</v>
      </c>
      <c r="AW249" s="65">
        <v>866709</v>
      </c>
    </row>
    <row r="250" spans="1:49" x14ac:dyDescent="0.2">
      <c r="A250" s="62">
        <v>40414</v>
      </c>
      <c r="B250" s="65">
        <v>47</v>
      </c>
      <c r="C250" s="65">
        <v>114</v>
      </c>
      <c r="D250" s="65">
        <v>2442</v>
      </c>
      <c r="E250" s="65">
        <v>280890</v>
      </c>
      <c r="F250" s="65">
        <v>23</v>
      </c>
      <c r="G250" s="65">
        <v>136</v>
      </c>
      <c r="H250" s="65">
        <v>2400</v>
      </c>
      <c r="I250" s="65">
        <v>332980</v>
      </c>
      <c r="J250" s="65">
        <v>48</v>
      </c>
      <c r="K250" s="65">
        <v>164</v>
      </c>
      <c r="L250" s="65">
        <v>2345</v>
      </c>
      <c r="M250" s="65">
        <v>387445</v>
      </c>
      <c r="N250" s="65">
        <v>67</v>
      </c>
      <c r="O250" s="65">
        <v>203</v>
      </c>
      <c r="P250" s="65">
        <v>2267</v>
      </c>
      <c r="Q250" s="65">
        <v>469249</v>
      </c>
      <c r="R250" s="65">
        <v>41</v>
      </c>
      <c r="S250" s="65">
        <v>239</v>
      </c>
      <c r="T250" s="65">
        <v>2233</v>
      </c>
      <c r="U250" s="65">
        <v>546063</v>
      </c>
      <c r="V250" s="65">
        <v>17</v>
      </c>
      <c r="W250" s="65">
        <v>262</v>
      </c>
      <c r="X250" s="65">
        <v>2218</v>
      </c>
      <c r="Y250" s="65">
        <v>596804</v>
      </c>
      <c r="Z250" s="65">
        <v>28</v>
      </c>
      <c r="AA250" s="65">
        <v>292</v>
      </c>
      <c r="AB250" s="65">
        <v>2264</v>
      </c>
      <c r="AC250" s="65">
        <v>660682</v>
      </c>
      <c r="AD250" s="65">
        <v>4</v>
      </c>
      <c r="AE250" s="65">
        <v>345</v>
      </c>
      <c r="AF250" s="65">
        <v>2252</v>
      </c>
      <c r="AG250" s="65">
        <v>777855</v>
      </c>
      <c r="AH250" s="65">
        <v>10</v>
      </c>
      <c r="AI250" s="65">
        <v>370</v>
      </c>
      <c r="AJ250" s="65">
        <v>2267</v>
      </c>
      <c r="AK250" s="65">
        <v>843208</v>
      </c>
      <c r="AL250" s="65">
        <v>1</v>
      </c>
      <c r="AM250" s="65">
        <v>423</v>
      </c>
      <c r="AN250" s="65">
        <v>2280</v>
      </c>
      <c r="AO250" s="65">
        <v>964440</v>
      </c>
      <c r="AP250" s="65">
        <v>115</v>
      </c>
      <c r="AQ250" s="65">
        <v>378</v>
      </c>
      <c r="AR250" s="65">
        <v>2090</v>
      </c>
      <c r="AS250" s="65">
        <v>786035</v>
      </c>
      <c r="AT250" s="65">
        <v>22</v>
      </c>
      <c r="AU250" s="65">
        <v>409</v>
      </c>
      <c r="AV250" s="65">
        <v>2106</v>
      </c>
      <c r="AW250" s="65">
        <v>868389</v>
      </c>
    </row>
    <row r="251" spans="1:49" x14ac:dyDescent="0.2">
      <c r="A251" s="64">
        <v>40421</v>
      </c>
      <c r="B251" s="65">
        <v>6</v>
      </c>
      <c r="C251" s="65">
        <v>119</v>
      </c>
      <c r="D251" s="65">
        <v>2600</v>
      </c>
      <c r="E251" s="65">
        <v>299317</v>
      </c>
      <c r="F251" s="65">
        <v>21</v>
      </c>
      <c r="G251" s="65">
        <v>137</v>
      </c>
      <c r="H251" s="65">
        <v>2500</v>
      </c>
      <c r="I251" s="65">
        <v>341388</v>
      </c>
      <c r="J251" s="65">
        <v>26</v>
      </c>
      <c r="K251" s="65">
        <v>161</v>
      </c>
      <c r="L251" s="65">
        <v>2450</v>
      </c>
      <c r="M251" s="65">
        <v>402050</v>
      </c>
      <c r="N251" s="65">
        <v>69</v>
      </c>
      <c r="O251" s="65">
        <v>200</v>
      </c>
      <c r="P251" s="65">
        <v>2371</v>
      </c>
      <c r="Q251" s="65">
        <v>479672</v>
      </c>
      <c r="R251" s="65">
        <v>59</v>
      </c>
      <c r="S251" s="65">
        <v>232</v>
      </c>
      <c r="T251" s="65">
        <v>2291</v>
      </c>
      <c r="U251" s="65">
        <v>544553</v>
      </c>
      <c r="V251" s="65">
        <v>48</v>
      </c>
      <c r="W251" s="65">
        <v>264</v>
      </c>
      <c r="X251" s="65">
        <v>2270</v>
      </c>
      <c r="Y251" s="65">
        <v>608038</v>
      </c>
      <c r="Z251" s="65">
        <v>39</v>
      </c>
      <c r="AA251" s="65">
        <v>298</v>
      </c>
      <c r="AB251" s="65">
        <v>2141</v>
      </c>
      <c r="AC251" s="65">
        <v>643472</v>
      </c>
      <c r="AD251" s="65">
        <v>4</v>
      </c>
      <c r="AE251" s="65">
        <v>336</v>
      </c>
      <c r="AF251" s="65">
        <v>2113</v>
      </c>
      <c r="AG251" s="65">
        <v>702435</v>
      </c>
      <c r="AH251" s="65">
        <v>3</v>
      </c>
      <c r="AI251" s="65">
        <v>365</v>
      </c>
      <c r="AJ251" s="65">
        <v>2213</v>
      </c>
      <c r="AK251" s="65">
        <v>808613</v>
      </c>
      <c r="AL251" s="65">
        <v>1</v>
      </c>
      <c r="AM251" s="65">
        <v>409</v>
      </c>
      <c r="AN251" s="65">
        <v>200</v>
      </c>
      <c r="AO251" s="65">
        <v>818000</v>
      </c>
      <c r="AP251" s="65">
        <v>147</v>
      </c>
      <c r="AQ251" s="65">
        <v>388</v>
      </c>
      <c r="AR251" s="65">
        <v>2012</v>
      </c>
      <c r="AS251" s="65">
        <v>782563</v>
      </c>
      <c r="AT251" s="65">
        <v>29</v>
      </c>
      <c r="AU251" s="65">
        <v>412</v>
      </c>
      <c r="AV251" s="65">
        <v>2103</v>
      </c>
      <c r="AW251" s="65">
        <v>870419</v>
      </c>
    </row>
    <row r="253" spans="1:49" x14ac:dyDescent="0.2">
      <c r="A253" s="62">
        <v>40428</v>
      </c>
      <c r="B253">
        <v>31</v>
      </c>
      <c r="C253">
        <v>104</v>
      </c>
      <c r="D253">
        <v>2494</v>
      </c>
      <c r="E253">
        <v>268353</v>
      </c>
      <c r="F253">
        <v>5</v>
      </c>
      <c r="G253">
        <v>141</v>
      </c>
      <c r="H253">
        <v>2417</v>
      </c>
      <c r="I253">
        <v>342980</v>
      </c>
      <c r="J253">
        <v>31</v>
      </c>
      <c r="K253">
        <v>162</v>
      </c>
      <c r="L253">
        <v>2317</v>
      </c>
      <c r="M253">
        <v>381855</v>
      </c>
      <c r="N253">
        <v>18</v>
      </c>
      <c r="O253">
        <v>198</v>
      </c>
      <c r="P253">
        <v>2139</v>
      </c>
      <c r="Q253">
        <v>430364</v>
      </c>
      <c r="R253">
        <v>22</v>
      </c>
      <c r="S253">
        <v>236</v>
      </c>
      <c r="T253">
        <v>2017</v>
      </c>
      <c r="U253">
        <v>493543</v>
      </c>
      <c r="V253">
        <v>30</v>
      </c>
      <c r="W253">
        <v>265</v>
      </c>
      <c r="X253">
        <v>2267</v>
      </c>
      <c r="Y253">
        <v>610074</v>
      </c>
      <c r="Z253">
        <v>42</v>
      </c>
      <c r="AA253">
        <v>294</v>
      </c>
      <c r="AB253">
        <v>2113</v>
      </c>
      <c r="AC253">
        <v>618944</v>
      </c>
      <c r="AD253">
        <v>18</v>
      </c>
      <c r="AE253">
        <v>338</v>
      </c>
      <c r="AF253">
        <v>2093</v>
      </c>
      <c r="AG253">
        <v>704198</v>
      </c>
      <c r="AH253">
        <v>5</v>
      </c>
      <c r="AI253">
        <v>390</v>
      </c>
      <c r="AJ253">
        <v>2133</v>
      </c>
      <c r="AK253">
        <v>842200</v>
      </c>
      <c r="AL253">
        <v>4</v>
      </c>
      <c r="AM253">
        <v>478</v>
      </c>
      <c r="AN253">
        <v>2253</v>
      </c>
      <c r="AO253">
        <v>1097410</v>
      </c>
      <c r="AP253">
        <v>133</v>
      </c>
      <c r="AQ253">
        <v>375</v>
      </c>
      <c r="AR253">
        <v>1987</v>
      </c>
      <c r="AS253">
        <v>743217</v>
      </c>
      <c r="AT253">
        <v>37</v>
      </c>
      <c r="AU253">
        <v>381</v>
      </c>
      <c r="AV253">
        <v>2041</v>
      </c>
      <c r="AW253">
        <v>819874</v>
      </c>
    </row>
    <row r="254" spans="1:49" x14ac:dyDescent="0.2">
      <c r="A254" s="62">
        <v>40435</v>
      </c>
      <c r="B254">
        <v>21</v>
      </c>
      <c r="C254">
        <v>109</v>
      </c>
      <c r="D254">
        <v>2556</v>
      </c>
      <c r="E254">
        <v>270205</v>
      </c>
      <c r="F254">
        <v>14</v>
      </c>
      <c r="G254">
        <v>139</v>
      </c>
      <c r="H254">
        <v>2400</v>
      </c>
      <c r="I254">
        <v>334132</v>
      </c>
      <c r="J254">
        <v>15</v>
      </c>
      <c r="K254">
        <v>159</v>
      </c>
      <c r="L254">
        <v>2125</v>
      </c>
      <c r="M254">
        <v>349470</v>
      </c>
      <c r="N254">
        <v>45</v>
      </c>
      <c r="O254">
        <v>197</v>
      </c>
      <c r="P254">
        <v>2214</v>
      </c>
      <c r="Q254">
        <v>433217</v>
      </c>
      <c r="R254">
        <v>37</v>
      </c>
      <c r="S254">
        <v>239</v>
      </c>
      <c r="T254">
        <v>2212</v>
      </c>
      <c r="U254">
        <v>538739</v>
      </c>
      <c r="V254">
        <v>31</v>
      </c>
      <c r="W254">
        <v>259</v>
      </c>
      <c r="X254">
        <v>2194</v>
      </c>
      <c r="Y254">
        <v>568424</v>
      </c>
      <c r="Z254">
        <v>19</v>
      </c>
      <c r="AA254">
        <v>301</v>
      </c>
      <c r="AB254">
        <v>2179</v>
      </c>
      <c r="AC254">
        <v>650459</v>
      </c>
      <c r="AD254">
        <v>48</v>
      </c>
      <c r="AE254">
        <v>332</v>
      </c>
      <c r="AF254">
        <v>2132</v>
      </c>
      <c r="AG254">
        <v>733059</v>
      </c>
      <c r="AH254">
        <v>20</v>
      </c>
      <c r="AI254">
        <v>380</v>
      </c>
      <c r="AJ254">
        <v>2310</v>
      </c>
      <c r="AK254">
        <v>842826</v>
      </c>
      <c r="AL254">
        <v>1</v>
      </c>
      <c r="AM254">
        <v>416</v>
      </c>
      <c r="AN254">
        <v>2260</v>
      </c>
      <c r="AO254">
        <v>940160</v>
      </c>
      <c r="AP254">
        <v>184</v>
      </c>
      <c r="AQ254">
        <v>386</v>
      </c>
      <c r="AR254">
        <v>1996</v>
      </c>
      <c r="AS254">
        <v>769188</v>
      </c>
      <c r="AT254">
        <v>25</v>
      </c>
      <c r="AU254">
        <v>398</v>
      </c>
      <c r="AV254">
        <v>1958</v>
      </c>
      <c r="AW254">
        <v>779234</v>
      </c>
    </row>
    <row r="255" spans="1:49" x14ac:dyDescent="0.2">
      <c r="A255" s="62">
        <v>40442</v>
      </c>
      <c r="B255">
        <v>51</v>
      </c>
      <c r="C255">
        <v>109</v>
      </c>
      <c r="D255">
        <v>2243</v>
      </c>
      <c r="E255">
        <v>260061</v>
      </c>
      <c r="F255">
        <v>30</v>
      </c>
      <c r="G255">
        <v>144</v>
      </c>
      <c r="H255">
        <v>2298</v>
      </c>
      <c r="I255">
        <v>333280</v>
      </c>
      <c r="J255">
        <v>21</v>
      </c>
      <c r="K255">
        <v>158</v>
      </c>
      <c r="L255">
        <v>2258</v>
      </c>
      <c r="M255">
        <v>362262</v>
      </c>
      <c r="N255">
        <v>65</v>
      </c>
      <c r="O255">
        <v>192</v>
      </c>
      <c r="P255">
        <v>2250</v>
      </c>
      <c r="Q255">
        <v>432260</v>
      </c>
      <c r="R255">
        <v>53</v>
      </c>
      <c r="S255">
        <v>231</v>
      </c>
      <c r="T255">
        <v>2132</v>
      </c>
      <c r="U255">
        <v>510293</v>
      </c>
      <c r="V255">
        <v>18</v>
      </c>
      <c r="W255">
        <v>266</v>
      </c>
      <c r="X255">
        <v>2141</v>
      </c>
      <c r="Y255">
        <v>573242</v>
      </c>
      <c r="Z255">
        <v>5</v>
      </c>
      <c r="AA255">
        <v>284</v>
      </c>
      <c r="AB255">
        <v>2025</v>
      </c>
      <c r="AC255">
        <v>570160</v>
      </c>
      <c r="AD255">
        <v>17</v>
      </c>
      <c r="AE255">
        <v>331</v>
      </c>
      <c r="AF255">
        <v>2114</v>
      </c>
      <c r="AG255">
        <v>723636</v>
      </c>
      <c r="AH255">
        <v>9</v>
      </c>
      <c r="AI255">
        <v>367</v>
      </c>
      <c r="AJ255">
        <v>2240</v>
      </c>
      <c r="AK255">
        <v>822578</v>
      </c>
      <c r="AP255">
        <v>121</v>
      </c>
      <c r="AQ255">
        <v>381</v>
      </c>
      <c r="AR255">
        <v>1997</v>
      </c>
      <c r="AS255">
        <v>754606</v>
      </c>
      <c r="AT255">
        <v>37</v>
      </c>
      <c r="AU255">
        <v>376</v>
      </c>
      <c r="AV255">
        <v>2000</v>
      </c>
      <c r="AW255">
        <v>758724</v>
      </c>
    </row>
    <row r="256" spans="1:49" x14ac:dyDescent="0.2">
      <c r="A256" s="62">
        <v>40449</v>
      </c>
      <c r="B256">
        <v>36</v>
      </c>
      <c r="C256">
        <v>110</v>
      </c>
      <c r="D256">
        <v>2140</v>
      </c>
      <c r="E256">
        <v>244435</v>
      </c>
      <c r="F256">
        <v>34</v>
      </c>
      <c r="G256">
        <v>145</v>
      </c>
      <c r="H256">
        <v>2214</v>
      </c>
      <c r="I256">
        <v>323765</v>
      </c>
      <c r="J256">
        <v>17</v>
      </c>
      <c r="K256">
        <v>163</v>
      </c>
      <c r="L256">
        <v>2143</v>
      </c>
      <c r="M256">
        <v>354606</v>
      </c>
      <c r="N256">
        <v>48</v>
      </c>
      <c r="O256">
        <v>203</v>
      </c>
      <c r="P256">
        <v>2100</v>
      </c>
      <c r="Q256">
        <v>437957</v>
      </c>
      <c r="R256">
        <v>52</v>
      </c>
      <c r="S256">
        <v>237</v>
      </c>
      <c r="T256">
        <v>2092</v>
      </c>
      <c r="U256">
        <v>510212</v>
      </c>
      <c r="V256">
        <v>12</v>
      </c>
      <c r="W256">
        <v>270</v>
      </c>
      <c r="X256">
        <v>2034</v>
      </c>
      <c r="Y256">
        <v>557932</v>
      </c>
      <c r="Z256">
        <v>41</v>
      </c>
      <c r="AA256">
        <v>292</v>
      </c>
      <c r="AB256">
        <v>2051</v>
      </c>
      <c r="AC256">
        <v>595080</v>
      </c>
      <c r="AD256">
        <v>3</v>
      </c>
      <c r="AE256">
        <v>333</v>
      </c>
      <c r="AF256">
        <v>1960</v>
      </c>
      <c r="AG256">
        <v>653893</v>
      </c>
      <c r="AH256">
        <v>7</v>
      </c>
      <c r="AI256">
        <v>382</v>
      </c>
      <c r="AJ256">
        <v>2095</v>
      </c>
      <c r="AK256">
        <v>810820</v>
      </c>
      <c r="AT256">
        <v>16</v>
      </c>
      <c r="AU256">
        <v>363</v>
      </c>
      <c r="AV256">
        <v>1945</v>
      </c>
      <c r="AW256">
        <v>698784</v>
      </c>
    </row>
    <row r="257" spans="1:49" x14ac:dyDescent="0.2">
      <c r="A257" s="43"/>
    </row>
    <row r="258" spans="1:49" ht="15.75" x14ac:dyDescent="0.25">
      <c r="A258" s="76">
        <v>40456</v>
      </c>
      <c r="B258">
        <v>22</v>
      </c>
      <c r="C258">
        <v>112</v>
      </c>
      <c r="D258">
        <v>2220</v>
      </c>
      <c r="E258">
        <v>246270</v>
      </c>
      <c r="F258">
        <v>9</v>
      </c>
      <c r="G258">
        <v>142</v>
      </c>
      <c r="H258">
        <v>2212</v>
      </c>
      <c r="I258">
        <v>323900</v>
      </c>
      <c r="J258">
        <v>17</v>
      </c>
      <c r="K258">
        <v>162</v>
      </c>
      <c r="L258">
        <v>2217</v>
      </c>
      <c r="M258">
        <v>366179</v>
      </c>
      <c r="N258">
        <v>28</v>
      </c>
      <c r="O258">
        <v>200</v>
      </c>
      <c r="P258">
        <v>2022</v>
      </c>
      <c r="Q258">
        <v>412007</v>
      </c>
      <c r="R258">
        <v>10</v>
      </c>
      <c r="S258">
        <v>230</v>
      </c>
      <c r="T258">
        <v>2072</v>
      </c>
      <c r="U258">
        <v>482153</v>
      </c>
      <c r="V258">
        <v>26</v>
      </c>
      <c r="W258">
        <v>261</v>
      </c>
      <c r="X258">
        <v>2102</v>
      </c>
      <c r="Y258">
        <v>519558</v>
      </c>
      <c r="Z258">
        <v>14</v>
      </c>
      <c r="AA258">
        <v>294</v>
      </c>
      <c r="AB258">
        <v>2023</v>
      </c>
      <c r="AC258">
        <v>595369</v>
      </c>
      <c r="AD258">
        <v>3</v>
      </c>
      <c r="AE258">
        <v>334</v>
      </c>
      <c r="AF258">
        <v>2080</v>
      </c>
      <c r="AG258">
        <v>703387</v>
      </c>
      <c r="AL258">
        <v>2</v>
      </c>
      <c r="AM258">
        <v>410</v>
      </c>
      <c r="AN258">
        <v>2090</v>
      </c>
      <c r="AO258">
        <v>855930</v>
      </c>
      <c r="AP258">
        <v>134</v>
      </c>
      <c r="AQ258">
        <v>372</v>
      </c>
      <c r="AR258">
        <v>1938</v>
      </c>
      <c r="AS258">
        <v>723463</v>
      </c>
      <c r="AT258">
        <v>16</v>
      </c>
      <c r="AU258">
        <v>374</v>
      </c>
      <c r="AV258">
        <v>2067</v>
      </c>
      <c r="AW258">
        <v>746606</v>
      </c>
    </row>
    <row r="259" spans="1:49" ht="15.75" x14ac:dyDescent="0.25">
      <c r="A259" s="76">
        <v>40463</v>
      </c>
      <c r="B259">
        <v>16</v>
      </c>
      <c r="C259">
        <v>103</v>
      </c>
      <c r="D259">
        <v>2250</v>
      </c>
      <c r="E259">
        <v>228572</v>
      </c>
      <c r="F259">
        <v>19</v>
      </c>
      <c r="G259">
        <v>144</v>
      </c>
      <c r="H259">
        <v>2290</v>
      </c>
      <c r="I259">
        <v>334289</v>
      </c>
      <c r="J259">
        <v>20</v>
      </c>
      <c r="K259">
        <v>164</v>
      </c>
      <c r="L259">
        <v>2100</v>
      </c>
      <c r="M259">
        <v>357145</v>
      </c>
      <c r="N259">
        <v>17</v>
      </c>
      <c r="O259">
        <v>190</v>
      </c>
      <c r="P259">
        <v>2175</v>
      </c>
      <c r="Q259">
        <v>414553</v>
      </c>
      <c r="R259">
        <v>16</v>
      </c>
      <c r="S259">
        <v>234</v>
      </c>
      <c r="T259">
        <v>2057</v>
      </c>
      <c r="U259">
        <v>476606</v>
      </c>
      <c r="V259">
        <v>10</v>
      </c>
      <c r="W259">
        <v>262</v>
      </c>
      <c r="X259">
        <v>2000</v>
      </c>
      <c r="Y259">
        <v>523800</v>
      </c>
      <c r="Z259">
        <v>21</v>
      </c>
      <c r="AA259">
        <v>285</v>
      </c>
      <c r="AB259">
        <v>2070</v>
      </c>
      <c r="AC259">
        <v>596709</v>
      </c>
      <c r="AD259">
        <v>20</v>
      </c>
      <c r="AE259">
        <v>331</v>
      </c>
      <c r="AF259">
        <v>2000</v>
      </c>
      <c r="AG259">
        <v>765513</v>
      </c>
      <c r="AH259">
        <v>2</v>
      </c>
      <c r="AI259">
        <v>377</v>
      </c>
      <c r="AJ259">
        <v>2080</v>
      </c>
      <c r="AK259">
        <v>783980</v>
      </c>
      <c r="AP259">
        <v>177</v>
      </c>
      <c r="AQ259">
        <v>367</v>
      </c>
      <c r="AR259">
        <v>1904</v>
      </c>
      <c r="AS259">
        <v>697626</v>
      </c>
      <c r="AT259">
        <v>23</v>
      </c>
      <c r="AU259">
        <v>389</v>
      </c>
      <c r="AV259">
        <v>1996</v>
      </c>
      <c r="AW259">
        <v>780917</v>
      </c>
    </row>
    <row r="260" spans="1:49" ht="15.75" x14ac:dyDescent="0.25">
      <c r="A260" s="76">
        <v>40470</v>
      </c>
    </row>
    <row r="261" spans="1:49" x14ac:dyDescent="0.2">
      <c r="A261" s="43">
        <v>40477</v>
      </c>
      <c r="B261">
        <v>9</v>
      </c>
      <c r="C261">
        <v>113</v>
      </c>
      <c r="D261">
        <v>2190</v>
      </c>
      <c r="E261">
        <v>250589</v>
      </c>
      <c r="F261">
        <v>10</v>
      </c>
      <c r="G261">
        <v>141</v>
      </c>
      <c r="H261">
        <v>2260</v>
      </c>
      <c r="I261">
        <v>320760</v>
      </c>
      <c r="J261">
        <v>42</v>
      </c>
      <c r="K261">
        <v>167</v>
      </c>
      <c r="L261">
        <v>2220</v>
      </c>
      <c r="M261">
        <v>372276</v>
      </c>
      <c r="N261">
        <v>23</v>
      </c>
      <c r="O261">
        <v>205</v>
      </c>
      <c r="P261">
        <v>2206</v>
      </c>
      <c r="Q261">
        <v>452696</v>
      </c>
      <c r="R261">
        <v>12</v>
      </c>
      <c r="S261">
        <v>229</v>
      </c>
      <c r="T261">
        <v>2033</v>
      </c>
      <c r="U261">
        <v>491512</v>
      </c>
      <c r="V261">
        <v>3</v>
      </c>
      <c r="W261">
        <v>264</v>
      </c>
      <c r="X261">
        <v>2000</v>
      </c>
      <c r="Y261">
        <v>527333</v>
      </c>
      <c r="Z261">
        <v>8</v>
      </c>
      <c r="AA261">
        <v>302</v>
      </c>
      <c r="AB261">
        <v>2350</v>
      </c>
      <c r="AC261">
        <v>708525</v>
      </c>
      <c r="AT261">
        <v>14</v>
      </c>
      <c r="AU261">
        <v>430</v>
      </c>
      <c r="AV261">
        <v>2100</v>
      </c>
      <c r="AW261">
        <v>903207</v>
      </c>
    </row>
    <row r="264" spans="1:49" ht="15.75" x14ac:dyDescent="0.25">
      <c r="A264" s="76">
        <v>40484</v>
      </c>
      <c r="B264">
        <v>23</v>
      </c>
      <c r="C264">
        <v>115</v>
      </c>
      <c r="D264">
        <v>2200</v>
      </c>
      <c r="E264">
        <v>254948</v>
      </c>
      <c r="F264">
        <v>18</v>
      </c>
      <c r="G264">
        <v>137</v>
      </c>
      <c r="H264">
        <v>2167</v>
      </c>
      <c r="I264">
        <v>295572</v>
      </c>
      <c r="J264">
        <v>39</v>
      </c>
      <c r="K264">
        <v>168</v>
      </c>
      <c r="L264">
        <v>2117</v>
      </c>
      <c r="M264">
        <v>362900</v>
      </c>
      <c r="N264">
        <v>47</v>
      </c>
      <c r="O264">
        <v>196</v>
      </c>
      <c r="P264">
        <v>2069</v>
      </c>
      <c r="Q264">
        <v>414852</v>
      </c>
      <c r="R264">
        <v>19</v>
      </c>
      <c r="S264">
        <v>233</v>
      </c>
      <c r="T264">
        <v>2031</v>
      </c>
      <c r="U264">
        <v>476560</v>
      </c>
      <c r="V264">
        <v>35</v>
      </c>
      <c r="W264">
        <v>265</v>
      </c>
      <c r="X264">
        <v>1950</v>
      </c>
      <c r="Y264">
        <v>511760</v>
      </c>
      <c r="Z264">
        <v>25</v>
      </c>
      <c r="AA264">
        <v>302</v>
      </c>
      <c r="AB264">
        <v>2051</v>
      </c>
      <c r="AC264">
        <v>615831</v>
      </c>
      <c r="AD264">
        <v>4</v>
      </c>
      <c r="AE264">
        <v>330</v>
      </c>
      <c r="AF264">
        <v>2040</v>
      </c>
      <c r="AG264">
        <v>675000</v>
      </c>
      <c r="AH264">
        <v>2</v>
      </c>
      <c r="AI264">
        <v>372</v>
      </c>
      <c r="AJ264">
        <v>2230</v>
      </c>
      <c r="AK264">
        <v>829260</v>
      </c>
      <c r="AL264">
        <v>3</v>
      </c>
      <c r="AM264">
        <v>409</v>
      </c>
      <c r="AN264">
        <v>2230</v>
      </c>
      <c r="AO264">
        <v>904360</v>
      </c>
      <c r="AP264">
        <v>217</v>
      </c>
      <c r="AQ264">
        <v>380</v>
      </c>
      <c r="AR264">
        <v>1998</v>
      </c>
      <c r="AS264">
        <v>759465</v>
      </c>
      <c r="AT264">
        <v>41</v>
      </c>
      <c r="AU264">
        <v>417</v>
      </c>
      <c r="AV264">
        <v>1996</v>
      </c>
      <c r="AW264">
        <v>852566</v>
      </c>
    </row>
    <row r="265" spans="1:49" ht="15.75" x14ac:dyDescent="0.25">
      <c r="A265" s="76">
        <v>40491</v>
      </c>
      <c r="B265">
        <v>31</v>
      </c>
      <c r="C265">
        <v>106</v>
      </c>
      <c r="D265">
        <v>2070</v>
      </c>
      <c r="E265">
        <v>222976</v>
      </c>
      <c r="F265">
        <v>13</v>
      </c>
      <c r="G265">
        <v>139</v>
      </c>
      <c r="H265">
        <v>2025</v>
      </c>
      <c r="I265">
        <v>298765</v>
      </c>
      <c r="J265">
        <v>27</v>
      </c>
      <c r="K265">
        <v>160</v>
      </c>
      <c r="L265">
        <v>1988</v>
      </c>
      <c r="M265">
        <v>321539</v>
      </c>
      <c r="N265">
        <v>6</v>
      </c>
      <c r="O265">
        <v>188</v>
      </c>
      <c r="P265">
        <v>1925</v>
      </c>
      <c r="Q265">
        <v>367617</v>
      </c>
      <c r="R265">
        <v>25</v>
      </c>
      <c r="S265">
        <v>234</v>
      </c>
      <c r="T265">
        <v>2025</v>
      </c>
      <c r="U265">
        <v>475122</v>
      </c>
      <c r="V265">
        <v>2</v>
      </c>
      <c r="W265">
        <v>266</v>
      </c>
      <c r="X265">
        <v>2040</v>
      </c>
      <c r="Y265">
        <v>541730</v>
      </c>
      <c r="Z265">
        <v>1</v>
      </c>
      <c r="AA265">
        <v>318</v>
      </c>
      <c r="AB265">
        <v>2050</v>
      </c>
      <c r="AC265">
        <v>651900</v>
      </c>
      <c r="AD265">
        <v>10</v>
      </c>
      <c r="AE265">
        <v>340</v>
      </c>
      <c r="AF265">
        <v>2116</v>
      </c>
      <c r="AG265">
        <v>709906</v>
      </c>
      <c r="AH265">
        <v>4</v>
      </c>
      <c r="AI265">
        <v>376</v>
      </c>
      <c r="AJ265">
        <v>2195</v>
      </c>
      <c r="AK265">
        <v>825450</v>
      </c>
      <c r="AL265">
        <v>1</v>
      </c>
      <c r="AM265">
        <v>444</v>
      </c>
      <c r="AN265">
        <v>2360</v>
      </c>
      <c r="AO265">
        <v>1047840</v>
      </c>
      <c r="AP265">
        <v>133</v>
      </c>
      <c r="AQ265">
        <v>389</v>
      </c>
      <c r="AR265">
        <v>2005</v>
      </c>
      <c r="AS265">
        <v>796436</v>
      </c>
      <c r="AT265">
        <v>25</v>
      </c>
      <c r="AU265">
        <v>368</v>
      </c>
      <c r="AV265">
        <v>1867</v>
      </c>
      <c r="AW265">
        <v>686868</v>
      </c>
    </row>
    <row r="266" spans="1:49" ht="15.75" x14ac:dyDescent="0.25">
      <c r="A266" s="76">
        <v>40498</v>
      </c>
      <c r="B266">
        <v>20</v>
      </c>
      <c r="C266">
        <v>106</v>
      </c>
      <c r="D266">
        <v>2259</v>
      </c>
      <c r="E266">
        <v>239582</v>
      </c>
      <c r="F266">
        <v>8</v>
      </c>
      <c r="G266">
        <v>136</v>
      </c>
      <c r="H266">
        <v>2017</v>
      </c>
      <c r="I266">
        <v>278475</v>
      </c>
      <c r="J266">
        <v>16</v>
      </c>
      <c r="K266">
        <v>169</v>
      </c>
      <c r="L266">
        <v>200</v>
      </c>
      <c r="M266">
        <v>335509</v>
      </c>
      <c r="N266">
        <v>7</v>
      </c>
      <c r="O266">
        <v>197</v>
      </c>
      <c r="P266">
        <v>2033</v>
      </c>
      <c r="Q266">
        <v>402043</v>
      </c>
      <c r="R266">
        <v>33</v>
      </c>
      <c r="S266">
        <v>235</v>
      </c>
      <c r="T266">
        <v>1962</v>
      </c>
      <c r="U266">
        <v>463791</v>
      </c>
      <c r="V266">
        <v>4</v>
      </c>
      <c r="W266">
        <v>264</v>
      </c>
      <c r="X266">
        <v>2000</v>
      </c>
      <c r="Y266">
        <v>529850</v>
      </c>
      <c r="Z266">
        <v>14</v>
      </c>
      <c r="AA266">
        <v>310</v>
      </c>
      <c r="AB266">
        <v>2084</v>
      </c>
      <c r="AC266">
        <v>653488</v>
      </c>
      <c r="AD266">
        <v>15</v>
      </c>
      <c r="AE266">
        <v>344</v>
      </c>
      <c r="AF266">
        <v>2113</v>
      </c>
      <c r="AG266">
        <v>742696</v>
      </c>
      <c r="AH266">
        <v>1</v>
      </c>
      <c r="AI266">
        <v>377</v>
      </c>
      <c r="AJ266">
        <v>2180</v>
      </c>
      <c r="AK266">
        <v>821860</v>
      </c>
      <c r="AL266">
        <v>3</v>
      </c>
      <c r="AM266">
        <v>409</v>
      </c>
      <c r="AN266">
        <v>2320</v>
      </c>
      <c r="AO266">
        <v>948880</v>
      </c>
      <c r="AP266">
        <v>154</v>
      </c>
      <c r="AQ266">
        <v>350</v>
      </c>
      <c r="AR266">
        <v>1930</v>
      </c>
      <c r="AS266">
        <v>673279</v>
      </c>
      <c r="AT266">
        <v>16</v>
      </c>
      <c r="AU266">
        <v>386</v>
      </c>
      <c r="AV266">
        <v>1900</v>
      </c>
      <c r="AW266">
        <v>749931</v>
      </c>
    </row>
    <row r="267" spans="1:49" x14ac:dyDescent="0.2">
      <c r="A267" s="43">
        <v>40505</v>
      </c>
      <c r="B267">
        <v>28</v>
      </c>
      <c r="C267">
        <v>114</v>
      </c>
      <c r="D267">
        <v>2093</v>
      </c>
      <c r="E267">
        <v>233612</v>
      </c>
      <c r="F267">
        <v>22</v>
      </c>
      <c r="G267">
        <v>143</v>
      </c>
      <c r="H267">
        <v>2088</v>
      </c>
      <c r="I267">
        <v>297241</v>
      </c>
      <c r="J267">
        <v>25</v>
      </c>
      <c r="K267">
        <v>163</v>
      </c>
      <c r="L267">
        <v>2145</v>
      </c>
      <c r="M267">
        <v>348667</v>
      </c>
      <c r="N267">
        <v>50</v>
      </c>
      <c r="O267">
        <v>187</v>
      </c>
      <c r="P267">
        <v>2065</v>
      </c>
      <c r="Q267">
        <v>392754</v>
      </c>
      <c r="R267">
        <v>4</v>
      </c>
      <c r="S267">
        <v>237</v>
      </c>
      <c r="T267">
        <v>2025</v>
      </c>
      <c r="U267">
        <v>479375</v>
      </c>
      <c r="V267">
        <v>11</v>
      </c>
      <c r="W267">
        <v>267</v>
      </c>
      <c r="X267">
        <v>2085</v>
      </c>
      <c r="Y267">
        <v>557965</v>
      </c>
      <c r="Z267">
        <v>5</v>
      </c>
      <c r="AA267">
        <v>304</v>
      </c>
      <c r="AB267">
        <v>2133</v>
      </c>
      <c r="AC267">
        <v>646972</v>
      </c>
      <c r="AD267">
        <v>3</v>
      </c>
      <c r="AE267">
        <v>341</v>
      </c>
      <c r="AF267">
        <v>2070</v>
      </c>
      <c r="AG267">
        <v>705507</v>
      </c>
      <c r="AH267">
        <v>9</v>
      </c>
      <c r="AI267">
        <v>378</v>
      </c>
      <c r="AJ267">
        <v>2046</v>
      </c>
      <c r="AK267">
        <v>763118</v>
      </c>
      <c r="AL267">
        <v>2</v>
      </c>
      <c r="AM267">
        <v>420</v>
      </c>
      <c r="AN267">
        <v>2120</v>
      </c>
      <c r="AO267">
        <v>892940</v>
      </c>
      <c r="AP267">
        <v>175</v>
      </c>
      <c r="AQ267">
        <v>377</v>
      </c>
      <c r="AR267">
        <v>1923</v>
      </c>
      <c r="AS267">
        <v>727631</v>
      </c>
      <c r="AT267">
        <v>39</v>
      </c>
      <c r="AU267">
        <v>394</v>
      </c>
      <c r="AV267">
        <v>1846</v>
      </c>
      <c r="AW267">
        <v>743154</v>
      </c>
    </row>
    <row r="268" spans="1:49" x14ac:dyDescent="0.2">
      <c r="A268" s="43">
        <v>40512</v>
      </c>
      <c r="B268">
        <v>15</v>
      </c>
      <c r="C268">
        <v>108</v>
      </c>
      <c r="D268">
        <v>2060</v>
      </c>
      <c r="E268">
        <v>222470</v>
      </c>
      <c r="F268">
        <v>23</v>
      </c>
      <c r="G268">
        <v>139</v>
      </c>
      <c r="H268">
        <v>2125</v>
      </c>
      <c r="I268">
        <v>301465</v>
      </c>
      <c r="J268">
        <v>23</v>
      </c>
      <c r="K268">
        <v>164</v>
      </c>
      <c r="L268">
        <v>2088</v>
      </c>
      <c r="M268">
        <v>346078</v>
      </c>
      <c r="N268">
        <v>69</v>
      </c>
      <c r="O268">
        <v>193</v>
      </c>
      <c r="P268">
        <v>2029</v>
      </c>
      <c r="Q268">
        <v>404007</v>
      </c>
      <c r="R268">
        <v>13</v>
      </c>
      <c r="S268">
        <v>234</v>
      </c>
      <c r="T268">
        <v>2117</v>
      </c>
      <c r="U268">
        <v>492981</v>
      </c>
      <c r="V268">
        <v>20</v>
      </c>
      <c r="W268">
        <v>273</v>
      </c>
      <c r="X268">
        <v>2046</v>
      </c>
      <c r="Y268">
        <v>572951</v>
      </c>
      <c r="Z268">
        <v>9</v>
      </c>
      <c r="AA268">
        <v>282</v>
      </c>
      <c r="AB268">
        <v>2120</v>
      </c>
      <c r="AC268">
        <v>597840</v>
      </c>
      <c r="AD268">
        <v>4</v>
      </c>
      <c r="AE268">
        <v>348</v>
      </c>
      <c r="AF268">
        <v>2093</v>
      </c>
      <c r="AG268">
        <v>720825</v>
      </c>
      <c r="AH268">
        <v>9</v>
      </c>
      <c r="AI268">
        <v>388</v>
      </c>
      <c r="AJ268">
        <v>2084</v>
      </c>
      <c r="AK268">
        <v>805222</v>
      </c>
      <c r="AL268">
        <v>9</v>
      </c>
      <c r="AM268">
        <v>456</v>
      </c>
      <c r="AN268">
        <v>2247</v>
      </c>
      <c r="AO268">
        <v>1015307</v>
      </c>
      <c r="AP268">
        <v>134</v>
      </c>
      <c r="AQ268">
        <v>383</v>
      </c>
      <c r="AR268">
        <v>1959</v>
      </c>
      <c r="AS268">
        <v>754769</v>
      </c>
      <c r="AT268">
        <v>9</v>
      </c>
      <c r="AU268">
        <v>403</v>
      </c>
      <c r="AV268">
        <v>1900</v>
      </c>
      <c r="AW268">
        <v>753317</v>
      </c>
    </row>
    <row r="270" spans="1:49" ht="15.75" x14ac:dyDescent="0.25">
      <c r="A270" s="77">
        <v>40518</v>
      </c>
      <c r="B270">
        <v>2</v>
      </c>
      <c r="C270">
        <v>122</v>
      </c>
      <c r="D270">
        <v>1080</v>
      </c>
      <c r="E270">
        <v>253780</v>
      </c>
      <c r="F270">
        <v>11</v>
      </c>
      <c r="G270">
        <v>133</v>
      </c>
      <c r="H270">
        <v>2160</v>
      </c>
      <c r="I270">
        <v>288531</v>
      </c>
      <c r="J270">
        <v>7</v>
      </c>
      <c r="K270">
        <v>169</v>
      </c>
      <c r="L270">
        <v>2057</v>
      </c>
      <c r="M270">
        <v>345476</v>
      </c>
      <c r="N270">
        <v>14</v>
      </c>
      <c r="O270">
        <v>208</v>
      </c>
      <c r="P270">
        <v>2040</v>
      </c>
      <c r="Q270">
        <v>427816</v>
      </c>
      <c r="R270">
        <v>2</v>
      </c>
      <c r="S270">
        <v>223</v>
      </c>
      <c r="T270">
        <v>2075</v>
      </c>
      <c r="U270">
        <v>462800</v>
      </c>
      <c r="V270">
        <v>8</v>
      </c>
      <c r="W270">
        <v>260</v>
      </c>
      <c r="X270">
        <v>2100</v>
      </c>
      <c r="Y270">
        <v>545475</v>
      </c>
      <c r="Z270">
        <v>23</v>
      </c>
      <c r="AA270">
        <v>290</v>
      </c>
      <c r="AB270">
        <v>2188</v>
      </c>
      <c r="AC270">
        <v>664699</v>
      </c>
      <c r="AD270">
        <v>5</v>
      </c>
      <c r="AE270">
        <v>334</v>
      </c>
      <c r="AF270">
        <v>2128</v>
      </c>
      <c r="AG270">
        <v>712068</v>
      </c>
      <c r="AH270">
        <v>15</v>
      </c>
      <c r="AI270">
        <v>374</v>
      </c>
      <c r="AJ270">
        <v>2085</v>
      </c>
      <c r="AK270">
        <v>792036</v>
      </c>
      <c r="AL270">
        <v>2</v>
      </c>
      <c r="AM270">
        <v>428</v>
      </c>
      <c r="AN270">
        <v>2280</v>
      </c>
      <c r="AO270">
        <v>966150</v>
      </c>
      <c r="AP270">
        <v>43</v>
      </c>
      <c r="AQ270">
        <v>375</v>
      </c>
      <c r="AR270">
        <v>1928</v>
      </c>
      <c r="AS270">
        <v>724329</v>
      </c>
      <c r="AT270">
        <v>26</v>
      </c>
      <c r="AU270">
        <v>413</v>
      </c>
      <c r="AV270">
        <v>1872</v>
      </c>
      <c r="AW270">
        <v>766572</v>
      </c>
    </row>
    <row r="271" spans="1:49" ht="15.75" x14ac:dyDescent="0.25">
      <c r="A271" s="77">
        <v>40519</v>
      </c>
      <c r="B271">
        <v>11</v>
      </c>
      <c r="C271">
        <v>113</v>
      </c>
      <c r="D271">
        <v>2130</v>
      </c>
      <c r="E271">
        <v>243664</v>
      </c>
      <c r="J271">
        <v>13</v>
      </c>
      <c r="K271">
        <v>166</v>
      </c>
      <c r="L271">
        <v>2117</v>
      </c>
      <c r="M271">
        <v>354238</v>
      </c>
      <c r="N271">
        <v>23</v>
      </c>
      <c r="O271">
        <v>194</v>
      </c>
      <c r="P271">
        <v>2072</v>
      </c>
      <c r="Q271">
        <v>402841</v>
      </c>
      <c r="R271">
        <v>9</v>
      </c>
      <c r="S271">
        <v>237</v>
      </c>
      <c r="T271">
        <v>2098</v>
      </c>
      <c r="U271">
        <v>502452</v>
      </c>
      <c r="V271">
        <v>19</v>
      </c>
      <c r="W271">
        <v>261</v>
      </c>
      <c r="X271">
        <v>2073</v>
      </c>
      <c r="Y271">
        <v>552432</v>
      </c>
      <c r="Z271">
        <v>12</v>
      </c>
      <c r="AA271">
        <v>298</v>
      </c>
      <c r="AB271">
        <v>2040</v>
      </c>
      <c r="AC271">
        <v>606621</v>
      </c>
      <c r="AD271">
        <v>2</v>
      </c>
      <c r="AE271">
        <v>336</v>
      </c>
      <c r="AF271">
        <v>2040</v>
      </c>
      <c r="AG271">
        <v>684190</v>
      </c>
      <c r="AH271">
        <v>7</v>
      </c>
      <c r="AI271">
        <v>384</v>
      </c>
      <c r="AJ271">
        <v>1973</v>
      </c>
      <c r="AK271">
        <v>751171</v>
      </c>
      <c r="AP271">
        <v>68</v>
      </c>
      <c r="AQ271">
        <v>376</v>
      </c>
      <c r="AR271">
        <v>1947</v>
      </c>
      <c r="AS271">
        <v>729621</v>
      </c>
      <c r="AT271">
        <v>35</v>
      </c>
      <c r="AU271">
        <v>398</v>
      </c>
      <c r="AV271">
        <v>1879</v>
      </c>
      <c r="AW271">
        <v>733910</v>
      </c>
    </row>
    <row r="272" spans="1:49" ht="15.75" x14ac:dyDescent="0.25">
      <c r="A272" s="77" t="s">
        <v>170</v>
      </c>
      <c r="B272">
        <v>25</v>
      </c>
      <c r="C272">
        <v>123</v>
      </c>
      <c r="D272">
        <v>2033</v>
      </c>
      <c r="E272">
        <v>252264</v>
      </c>
      <c r="F272">
        <v>19</v>
      </c>
      <c r="G272">
        <v>130</v>
      </c>
      <c r="H272">
        <v>2225</v>
      </c>
      <c r="I272">
        <v>291013</v>
      </c>
      <c r="J272">
        <v>36</v>
      </c>
      <c r="K272">
        <v>168</v>
      </c>
      <c r="L272">
        <v>2210</v>
      </c>
      <c r="M272">
        <v>396127</v>
      </c>
      <c r="N272">
        <v>13</v>
      </c>
      <c r="O272">
        <v>202</v>
      </c>
      <c r="P272">
        <v>2110</v>
      </c>
      <c r="Q272">
        <v>415717</v>
      </c>
      <c r="R272">
        <v>20</v>
      </c>
      <c r="S272">
        <v>234</v>
      </c>
      <c r="T272">
        <v>2114</v>
      </c>
      <c r="U272">
        <v>504490</v>
      </c>
      <c r="V272">
        <v>7</v>
      </c>
      <c r="W272">
        <v>258</v>
      </c>
      <c r="X272">
        <v>2150</v>
      </c>
      <c r="Y272">
        <v>548953</v>
      </c>
      <c r="Z272">
        <v>2</v>
      </c>
      <c r="AA272">
        <v>288</v>
      </c>
      <c r="AB272">
        <v>2050</v>
      </c>
      <c r="AC272">
        <v>589540</v>
      </c>
      <c r="AD272">
        <v>5</v>
      </c>
      <c r="AE272">
        <v>326</v>
      </c>
      <c r="AF272">
        <v>2223</v>
      </c>
      <c r="AG272">
        <v>732828</v>
      </c>
      <c r="AH272">
        <v>1</v>
      </c>
      <c r="AI272">
        <v>360</v>
      </c>
      <c r="AJ272">
        <v>2380</v>
      </c>
      <c r="AK272">
        <v>856800</v>
      </c>
      <c r="AL272">
        <v>15</v>
      </c>
      <c r="AM272">
        <v>430</v>
      </c>
      <c r="AN272">
        <v>2502</v>
      </c>
      <c r="AO272">
        <v>1060976</v>
      </c>
      <c r="AP272">
        <v>84</v>
      </c>
      <c r="AQ272">
        <v>389</v>
      </c>
      <c r="AR272">
        <v>2019</v>
      </c>
      <c r="AS272">
        <v>779877</v>
      </c>
      <c r="AT272">
        <v>28</v>
      </c>
      <c r="AU272">
        <v>390</v>
      </c>
      <c r="AV272">
        <v>1936</v>
      </c>
      <c r="AW272">
        <v>740719</v>
      </c>
    </row>
    <row r="273" spans="1:49" ht="15.75" x14ac:dyDescent="0.25">
      <c r="A273" s="77">
        <v>40526</v>
      </c>
      <c r="B273">
        <v>23</v>
      </c>
      <c r="C273">
        <v>109</v>
      </c>
      <c r="D273">
        <v>2075</v>
      </c>
      <c r="E273">
        <v>228037</v>
      </c>
      <c r="F273">
        <v>34</v>
      </c>
      <c r="G273">
        <v>142</v>
      </c>
      <c r="H273">
        <v>2150</v>
      </c>
      <c r="I273">
        <v>299515</v>
      </c>
      <c r="J273">
        <v>8</v>
      </c>
      <c r="K273">
        <v>164</v>
      </c>
      <c r="L273">
        <v>2038</v>
      </c>
      <c r="M273">
        <v>337881</v>
      </c>
      <c r="N273">
        <v>23</v>
      </c>
      <c r="O273">
        <v>196</v>
      </c>
      <c r="P273">
        <v>2070</v>
      </c>
      <c r="Q273">
        <v>406428</v>
      </c>
      <c r="R273">
        <v>17</v>
      </c>
      <c r="S273">
        <v>233</v>
      </c>
      <c r="T273">
        <v>2046</v>
      </c>
      <c r="U273">
        <v>476346</v>
      </c>
      <c r="V273">
        <v>4</v>
      </c>
      <c r="W273">
        <v>276</v>
      </c>
      <c r="X273">
        <v>1980</v>
      </c>
      <c r="Y273">
        <v>546975</v>
      </c>
      <c r="Z273">
        <v>11</v>
      </c>
      <c r="AA273">
        <v>294</v>
      </c>
      <c r="AB273">
        <v>2095</v>
      </c>
      <c r="AC273">
        <v>609724</v>
      </c>
      <c r="AD273">
        <v>3</v>
      </c>
      <c r="AE273">
        <v>342</v>
      </c>
      <c r="AF273">
        <v>2067</v>
      </c>
      <c r="AG273">
        <v>707893</v>
      </c>
      <c r="AH273">
        <v>1</v>
      </c>
      <c r="AI273">
        <v>376</v>
      </c>
      <c r="AJ273">
        <v>2280</v>
      </c>
      <c r="AK273">
        <v>857280</v>
      </c>
      <c r="AL273">
        <v>1</v>
      </c>
      <c r="AM273">
        <v>427</v>
      </c>
      <c r="AN273">
        <v>2300</v>
      </c>
      <c r="AO273">
        <v>982100</v>
      </c>
      <c r="AP273">
        <v>53</v>
      </c>
      <c r="AQ273">
        <v>368</v>
      </c>
      <c r="AR273">
        <v>1982</v>
      </c>
      <c r="AS273">
        <v>717688</v>
      </c>
      <c r="AT273">
        <v>12</v>
      </c>
      <c r="AU273">
        <v>421</v>
      </c>
      <c r="AV273">
        <v>2030</v>
      </c>
      <c r="AW273">
        <v>824217</v>
      </c>
    </row>
    <row r="274" spans="1:49" x14ac:dyDescent="0.2">
      <c r="A274" s="78">
        <v>40533</v>
      </c>
      <c r="B274">
        <v>35</v>
      </c>
      <c r="C274">
        <v>115</v>
      </c>
      <c r="D274">
        <v>2036</v>
      </c>
      <c r="E274">
        <v>239903</v>
      </c>
      <c r="F274">
        <v>14</v>
      </c>
      <c r="G274">
        <v>142</v>
      </c>
      <c r="H274">
        <v>2120</v>
      </c>
      <c r="I274">
        <v>307436</v>
      </c>
      <c r="J274">
        <v>10</v>
      </c>
      <c r="K274">
        <v>168</v>
      </c>
      <c r="L274">
        <v>2070</v>
      </c>
      <c r="M274">
        <v>346910</v>
      </c>
      <c r="N274">
        <v>12</v>
      </c>
      <c r="O274">
        <v>199</v>
      </c>
      <c r="P274">
        <v>2064</v>
      </c>
      <c r="Q274">
        <v>412704</v>
      </c>
      <c r="R274">
        <v>15</v>
      </c>
      <c r="S274">
        <v>232</v>
      </c>
      <c r="T274">
        <v>1981</v>
      </c>
      <c r="U274">
        <v>476466</v>
      </c>
      <c r="V274">
        <v>30</v>
      </c>
      <c r="W274">
        <v>269</v>
      </c>
      <c r="X274">
        <v>2081</v>
      </c>
      <c r="Y274">
        <v>552356</v>
      </c>
      <c r="Z274">
        <v>12</v>
      </c>
      <c r="AA274">
        <v>296</v>
      </c>
      <c r="AB274">
        <v>2165</v>
      </c>
      <c r="AC274">
        <v>639142</v>
      </c>
      <c r="AD274">
        <v>10</v>
      </c>
      <c r="AE274">
        <v>328</v>
      </c>
      <c r="AF274">
        <v>2248</v>
      </c>
      <c r="AG274">
        <v>737332</v>
      </c>
      <c r="AH274">
        <v>8</v>
      </c>
      <c r="AI274">
        <v>381</v>
      </c>
      <c r="AJ274">
        <v>2277</v>
      </c>
      <c r="AK274">
        <v>865368</v>
      </c>
      <c r="AP274">
        <v>89</v>
      </c>
      <c r="AQ274">
        <v>349</v>
      </c>
      <c r="AR274">
        <v>2108</v>
      </c>
      <c r="AS274">
        <v>725621</v>
      </c>
      <c r="AT274">
        <v>20</v>
      </c>
      <c r="AU274">
        <v>379</v>
      </c>
      <c r="AV274">
        <v>1994</v>
      </c>
      <c r="AW274">
        <v>737726</v>
      </c>
    </row>
    <row r="277" spans="1:49" ht="15" x14ac:dyDescent="0.2">
      <c r="A277" s="79">
        <v>40546</v>
      </c>
      <c r="B277">
        <v>3</v>
      </c>
      <c r="C277">
        <v>111</v>
      </c>
      <c r="D277">
        <v>2075</v>
      </c>
      <c r="E277">
        <v>223183</v>
      </c>
      <c r="F277">
        <v>2</v>
      </c>
      <c r="G277">
        <v>138</v>
      </c>
      <c r="H277">
        <v>2050</v>
      </c>
      <c r="I277">
        <v>281600</v>
      </c>
      <c r="J277">
        <v>46</v>
      </c>
      <c r="K277">
        <v>168</v>
      </c>
      <c r="L277">
        <v>2181</v>
      </c>
      <c r="M277">
        <v>377553</v>
      </c>
      <c r="N277">
        <v>13</v>
      </c>
      <c r="O277">
        <v>202</v>
      </c>
      <c r="P277">
        <v>2042</v>
      </c>
      <c r="Q277">
        <v>423401</v>
      </c>
      <c r="R277">
        <v>6</v>
      </c>
      <c r="S277">
        <v>244</v>
      </c>
      <c r="T277">
        <v>2250</v>
      </c>
      <c r="U277">
        <v>547875</v>
      </c>
      <c r="V277">
        <v>10</v>
      </c>
      <c r="W277">
        <v>262</v>
      </c>
      <c r="X277">
        <v>2255</v>
      </c>
      <c r="Y277">
        <v>598492</v>
      </c>
      <c r="Z277">
        <v>8</v>
      </c>
      <c r="AA277">
        <v>305</v>
      </c>
      <c r="AB277">
        <v>2228</v>
      </c>
      <c r="AC277">
        <v>691884</v>
      </c>
      <c r="AD277">
        <v>2</v>
      </c>
      <c r="AE277">
        <v>328</v>
      </c>
      <c r="AF277">
        <v>2110</v>
      </c>
      <c r="AG277">
        <v>692300</v>
      </c>
      <c r="AH277">
        <v>1</v>
      </c>
      <c r="AI277">
        <v>393</v>
      </c>
      <c r="AJ277">
        <v>2550</v>
      </c>
      <c r="AK277">
        <v>1002150</v>
      </c>
      <c r="AL277">
        <v>7</v>
      </c>
      <c r="AM277">
        <v>416</v>
      </c>
      <c r="AN277">
        <v>2763</v>
      </c>
      <c r="AO277">
        <v>1148154</v>
      </c>
      <c r="AP277">
        <v>39</v>
      </c>
      <c r="AQ277">
        <v>354</v>
      </c>
      <c r="AR277">
        <v>2170</v>
      </c>
      <c r="AS277">
        <v>757210</v>
      </c>
      <c r="AT277">
        <v>9</v>
      </c>
      <c r="AU277">
        <v>450</v>
      </c>
      <c r="AV277">
        <v>1930</v>
      </c>
      <c r="AW277">
        <v>895133</v>
      </c>
    </row>
    <row r="278" spans="1:49" ht="15" x14ac:dyDescent="0.2">
      <c r="A278" s="79">
        <v>40547</v>
      </c>
      <c r="B278">
        <v>22</v>
      </c>
      <c r="C278">
        <v>105</v>
      </c>
      <c r="D278">
        <v>2117</v>
      </c>
      <c r="E278">
        <v>227145</v>
      </c>
      <c r="F278">
        <v>5</v>
      </c>
      <c r="G278">
        <v>142</v>
      </c>
      <c r="H278">
        <v>2250</v>
      </c>
      <c r="I278">
        <v>318600</v>
      </c>
      <c r="J278">
        <v>3</v>
      </c>
      <c r="K278">
        <v>178</v>
      </c>
      <c r="L278">
        <v>2150</v>
      </c>
      <c r="M278">
        <v>383417</v>
      </c>
      <c r="N278">
        <v>16</v>
      </c>
      <c r="O278">
        <v>203</v>
      </c>
      <c r="P278">
        <v>2200</v>
      </c>
      <c r="Q278">
        <v>449059</v>
      </c>
      <c r="R278">
        <v>1</v>
      </c>
      <c r="S278">
        <v>237</v>
      </c>
      <c r="T278">
        <v>2350</v>
      </c>
      <c r="U278">
        <v>556950</v>
      </c>
      <c r="V278">
        <v>15</v>
      </c>
      <c r="W278">
        <v>270</v>
      </c>
      <c r="X278">
        <v>2296</v>
      </c>
      <c r="Y278">
        <v>616710</v>
      </c>
      <c r="Z278">
        <v>16</v>
      </c>
      <c r="AA278">
        <v>299</v>
      </c>
      <c r="AB278">
        <v>2248</v>
      </c>
      <c r="AC278">
        <v>665011</v>
      </c>
      <c r="AD278">
        <v>10</v>
      </c>
      <c r="AE278">
        <v>346</v>
      </c>
      <c r="AF278">
        <v>2435</v>
      </c>
      <c r="AG278">
        <v>849326</v>
      </c>
      <c r="AH278">
        <v>4</v>
      </c>
      <c r="AI278">
        <v>378</v>
      </c>
      <c r="AJ278">
        <v>2520</v>
      </c>
      <c r="AK278">
        <v>972715</v>
      </c>
      <c r="AL278">
        <v>1</v>
      </c>
      <c r="AM278">
        <v>407</v>
      </c>
      <c r="AN278">
        <v>2760</v>
      </c>
      <c r="AO278">
        <v>1123320</v>
      </c>
      <c r="AP278">
        <v>106</v>
      </c>
      <c r="AQ278">
        <v>365</v>
      </c>
      <c r="AR278">
        <v>2292</v>
      </c>
      <c r="AS278">
        <v>834852</v>
      </c>
      <c r="AT278">
        <v>9</v>
      </c>
      <c r="AU278">
        <v>392</v>
      </c>
      <c r="AV278">
        <v>2016</v>
      </c>
      <c r="AW278">
        <v>795589</v>
      </c>
    </row>
    <row r="279" spans="1:49" ht="15" x14ac:dyDescent="0.2">
      <c r="A279" s="79">
        <v>40553</v>
      </c>
      <c r="B279">
        <v>27</v>
      </c>
      <c r="C279">
        <v>107</v>
      </c>
      <c r="D279">
        <v>2235</v>
      </c>
      <c r="E279">
        <v>237569</v>
      </c>
      <c r="F279">
        <v>7</v>
      </c>
      <c r="G279">
        <v>139</v>
      </c>
      <c r="H279">
        <v>2217</v>
      </c>
      <c r="I279">
        <v>314857</v>
      </c>
      <c r="J279">
        <v>3</v>
      </c>
      <c r="K279">
        <v>156</v>
      </c>
      <c r="L279">
        <v>2443</v>
      </c>
      <c r="M279">
        <v>380197</v>
      </c>
      <c r="N279">
        <v>27</v>
      </c>
      <c r="O279">
        <v>198</v>
      </c>
      <c r="P279">
        <v>2297</v>
      </c>
      <c r="Q279">
        <v>462552</v>
      </c>
      <c r="R279">
        <v>26</v>
      </c>
      <c r="S279">
        <v>230</v>
      </c>
      <c r="T279">
        <v>2404</v>
      </c>
      <c r="U279">
        <v>584022</v>
      </c>
      <c r="V279">
        <v>9</v>
      </c>
      <c r="W279">
        <v>264</v>
      </c>
      <c r="X279">
        <v>2248</v>
      </c>
      <c r="Y279">
        <v>583480</v>
      </c>
      <c r="Z279">
        <v>47</v>
      </c>
      <c r="AA279">
        <v>290</v>
      </c>
      <c r="AB279">
        <v>2330</v>
      </c>
      <c r="AC279">
        <v>714943</v>
      </c>
      <c r="AD279">
        <v>26</v>
      </c>
      <c r="AE279">
        <v>333</v>
      </c>
      <c r="AF279">
        <v>2443</v>
      </c>
      <c r="AG279">
        <v>823652</v>
      </c>
      <c r="AH279">
        <v>12</v>
      </c>
      <c r="AI279">
        <v>378</v>
      </c>
      <c r="AJ279">
        <v>2516</v>
      </c>
      <c r="AK279">
        <v>832972</v>
      </c>
      <c r="AL279">
        <v>3</v>
      </c>
      <c r="AM279">
        <v>410</v>
      </c>
      <c r="AN279">
        <v>2570</v>
      </c>
      <c r="AO279">
        <v>1058667</v>
      </c>
      <c r="AP279">
        <v>159</v>
      </c>
      <c r="AQ279">
        <v>389</v>
      </c>
      <c r="AR279">
        <v>2333</v>
      </c>
      <c r="AS279">
        <v>926224</v>
      </c>
      <c r="AT279">
        <v>35</v>
      </c>
      <c r="AU279">
        <v>391</v>
      </c>
      <c r="AV279">
        <v>2220</v>
      </c>
      <c r="AW279">
        <v>883847</v>
      </c>
    </row>
    <row r="280" spans="1:49" ht="15" x14ac:dyDescent="0.2">
      <c r="A280" s="79">
        <v>40554</v>
      </c>
      <c r="B280">
        <v>23</v>
      </c>
      <c r="C280">
        <v>99</v>
      </c>
      <c r="D280">
        <v>1918</v>
      </c>
      <c r="E280">
        <v>197715</v>
      </c>
      <c r="F280">
        <v>20</v>
      </c>
      <c r="G280">
        <v>143</v>
      </c>
      <c r="H280">
        <v>2162</v>
      </c>
      <c r="I280">
        <v>319680</v>
      </c>
      <c r="J280">
        <v>12</v>
      </c>
      <c r="K280">
        <v>168</v>
      </c>
      <c r="L280">
        <v>2150</v>
      </c>
      <c r="M280">
        <v>360750</v>
      </c>
      <c r="N280">
        <v>24</v>
      </c>
      <c r="O280">
        <v>200</v>
      </c>
      <c r="P280">
        <v>2150</v>
      </c>
      <c r="Q280">
        <v>436465</v>
      </c>
      <c r="R280">
        <v>29</v>
      </c>
      <c r="S280">
        <v>232</v>
      </c>
      <c r="T280">
        <v>2267</v>
      </c>
      <c r="U280">
        <v>525922</v>
      </c>
      <c r="V280">
        <v>34</v>
      </c>
      <c r="W280">
        <v>259</v>
      </c>
      <c r="X280">
        <v>2309</v>
      </c>
      <c r="Y280">
        <v>597144</v>
      </c>
      <c r="Z280">
        <v>19</v>
      </c>
      <c r="AA280">
        <v>305</v>
      </c>
      <c r="AB280">
        <v>2334</v>
      </c>
      <c r="AC280">
        <v>715523</v>
      </c>
      <c r="AD280">
        <v>18</v>
      </c>
      <c r="AE280">
        <v>337</v>
      </c>
      <c r="AF280">
        <v>2377</v>
      </c>
      <c r="AG280">
        <v>804812</v>
      </c>
      <c r="AH280">
        <v>10</v>
      </c>
      <c r="AI280">
        <v>371</v>
      </c>
      <c r="AJ280">
        <v>2448</v>
      </c>
      <c r="AK280">
        <v>894666</v>
      </c>
      <c r="AL280">
        <v>1</v>
      </c>
      <c r="AM280">
        <v>427</v>
      </c>
      <c r="AN280">
        <v>2440</v>
      </c>
      <c r="AO280">
        <v>1041880</v>
      </c>
      <c r="AP280">
        <v>189</v>
      </c>
      <c r="AQ280">
        <v>373</v>
      </c>
      <c r="AR280">
        <v>2310</v>
      </c>
      <c r="AS280">
        <v>863260</v>
      </c>
      <c r="AT280">
        <v>8</v>
      </c>
      <c r="AU280">
        <v>371</v>
      </c>
      <c r="AV280">
        <v>2050</v>
      </c>
      <c r="AW280">
        <v>760406</v>
      </c>
    </row>
    <row r="281" spans="1:49" ht="15" x14ac:dyDescent="0.2">
      <c r="A281" s="79">
        <v>40560</v>
      </c>
      <c r="B281">
        <v>2</v>
      </c>
      <c r="C281">
        <v>124</v>
      </c>
      <c r="D281">
        <v>2100</v>
      </c>
      <c r="E281">
        <v>260400</v>
      </c>
      <c r="J281">
        <v>17</v>
      </c>
      <c r="K281">
        <v>174</v>
      </c>
      <c r="L281">
        <v>2412</v>
      </c>
      <c r="M281">
        <v>393676</v>
      </c>
      <c r="N281">
        <v>13</v>
      </c>
      <c r="O281">
        <v>207</v>
      </c>
      <c r="P281">
        <v>2250</v>
      </c>
      <c r="Q281">
        <v>467905</v>
      </c>
      <c r="R281">
        <v>1</v>
      </c>
      <c r="S281">
        <v>225</v>
      </c>
      <c r="T281">
        <v>2150</v>
      </c>
      <c r="U281">
        <v>483750</v>
      </c>
      <c r="V281">
        <v>3</v>
      </c>
      <c r="W281">
        <v>269</v>
      </c>
      <c r="X281">
        <v>2233</v>
      </c>
      <c r="Y281">
        <v>601600</v>
      </c>
      <c r="Z281">
        <v>7</v>
      </c>
      <c r="AA281">
        <v>299</v>
      </c>
      <c r="AB281">
        <v>2132</v>
      </c>
      <c r="AC281">
        <v>645243</v>
      </c>
      <c r="AD281">
        <v>19</v>
      </c>
      <c r="AE281">
        <v>341</v>
      </c>
      <c r="AF281">
        <v>2292</v>
      </c>
      <c r="AG281">
        <v>785008</v>
      </c>
      <c r="AH281">
        <v>18</v>
      </c>
      <c r="AI281">
        <v>371</v>
      </c>
      <c r="AJ281">
        <v>2440</v>
      </c>
      <c r="AK281">
        <v>903292</v>
      </c>
      <c r="AL281">
        <v>4</v>
      </c>
      <c r="AM281">
        <v>449</v>
      </c>
      <c r="AN281">
        <v>2375</v>
      </c>
      <c r="AO281">
        <v>1065150</v>
      </c>
      <c r="AP281">
        <v>32</v>
      </c>
      <c r="AQ281">
        <v>399</v>
      </c>
      <c r="AR281">
        <v>2166</v>
      </c>
      <c r="AS281">
        <v>857005</v>
      </c>
      <c r="AT281">
        <v>6</v>
      </c>
      <c r="AU281">
        <v>470</v>
      </c>
      <c r="AV281">
        <v>2000</v>
      </c>
      <c r="AW281">
        <v>927750</v>
      </c>
    </row>
    <row r="282" spans="1:49" ht="15" x14ac:dyDescent="0.2">
      <c r="A282" s="79">
        <v>40561</v>
      </c>
      <c r="B282">
        <v>35</v>
      </c>
      <c r="C282">
        <v>107</v>
      </c>
      <c r="D282">
        <v>1793</v>
      </c>
      <c r="E282">
        <v>207561</v>
      </c>
      <c r="F282">
        <v>11</v>
      </c>
      <c r="G282">
        <v>134</v>
      </c>
      <c r="H282">
        <v>2088</v>
      </c>
      <c r="I282">
        <v>279764</v>
      </c>
      <c r="J282">
        <v>7</v>
      </c>
      <c r="K282">
        <v>166</v>
      </c>
      <c r="L282">
        <v>2050</v>
      </c>
      <c r="M282">
        <v>339421</v>
      </c>
      <c r="N282">
        <v>19</v>
      </c>
      <c r="O282">
        <v>201</v>
      </c>
      <c r="P282">
        <v>2082</v>
      </c>
      <c r="Q282">
        <v>424616</v>
      </c>
      <c r="R282">
        <v>20</v>
      </c>
      <c r="S282">
        <v>242</v>
      </c>
      <c r="T282">
        <v>2107</v>
      </c>
      <c r="U282">
        <v>518985</v>
      </c>
      <c r="V282">
        <v>13</v>
      </c>
      <c r="W282">
        <v>266</v>
      </c>
      <c r="X282">
        <v>2180</v>
      </c>
      <c r="Y282">
        <v>587996</v>
      </c>
      <c r="Z282">
        <v>26</v>
      </c>
      <c r="AA282">
        <v>296</v>
      </c>
      <c r="AB282">
        <v>2190</v>
      </c>
      <c r="AC282">
        <v>645995</v>
      </c>
      <c r="AD282">
        <v>26</v>
      </c>
      <c r="AE282">
        <v>343</v>
      </c>
      <c r="AF282">
        <v>2319</v>
      </c>
      <c r="AG282">
        <v>792045</v>
      </c>
      <c r="AH282">
        <v>8</v>
      </c>
      <c r="AI282">
        <v>382</v>
      </c>
      <c r="AJ282">
        <v>2320</v>
      </c>
      <c r="AK282">
        <v>912742</v>
      </c>
      <c r="AL282">
        <v>4</v>
      </c>
      <c r="AM282">
        <v>436</v>
      </c>
      <c r="AN282">
        <v>2390</v>
      </c>
      <c r="AO282">
        <v>1041990</v>
      </c>
      <c r="AP282">
        <v>123</v>
      </c>
      <c r="AQ282">
        <v>381</v>
      </c>
      <c r="AR282">
        <v>2216</v>
      </c>
      <c r="AS282">
        <v>839946</v>
      </c>
      <c r="AT282">
        <v>15</v>
      </c>
      <c r="AU282">
        <v>412</v>
      </c>
      <c r="AV282">
        <v>1890</v>
      </c>
      <c r="AW282">
        <v>745363</v>
      </c>
    </row>
    <row r="283" spans="1:49" ht="15" x14ac:dyDescent="0.2">
      <c r="A283" s="79">
        <v>40567</v>
      </c>
      <c r="B283">
        <v>12</v>
      </c>
      <c r="C283">
        <v>99</v>
      </c>
      <c r="D283">
        <v>2115</v>
      </c>
      <c r="E283">
        <v>204939</v>
      </c>
      <c r="F283">
        <v>9</v>
      </c>
      <c r="G283">
        <v>142</v>
      </c>
      <c r="H283">
        <v>2150</v>
      </c>
      <c r="I283">
        <v>302190</v>
      </c>
      <c r="J283">
        <v>8</v>
      </c>
      <c r="K283">
        <v>172</v>
      </c>
      <c r="L283">
        <v>2207</v>
      </c>
      <c r="M283">
        <v>385132</v>
      </c>
      <c r="N283">
        <v>34</v>
      </c>
      <c r="O283">
        <v>206</v>
      </c>
      <c r="P283">
        <v>2176</v>
      </c>
      <c r="Q283">
        <v>488704</v>
      </c>
      <c r="R283">
        <v>52</v>
      </c>
      <c r="S283">
        <v>240</v>
      </c>
      <c r="T283">
        <v>2192</v>
      </c>
      <c r="U283">
        <v>551898</v>
      </c>
      <c r="V283">
        <v>25</v>
      </c>
      <c r="W283">
        <v>285</v>
      </c>
      <c r="X283">
        <v>2203</v>
      </c>
      <c r="Y283">
        <v>590683</v>
      </c>
      <c r="Z283">
        <v>7</v>
      </c>
      <c r="AA283">
        <v>296</v>
      </c>
      <c r="AB283">
        <v>2220</v>
      </c>
      <c r="AC283">
        <v>657194</v>
      </c>
      <c r="AD283">
        <v>35</v>
      </c>
      <c r="AE283">
        <v>341</v>
      </c>
      <c r="AF283">
        <v>2269</v>
      </c>
      <c r="AG283">
        <v>796389</v>
      </c>
      <c r="AH283">
        <v>5</v>
      </c>
      <c r="AI283">
        <v>370</v>
      </c>
      <c r="AJ283">
        <v>2400</v>
      </c>
      <c r="AK283">
        <v>888480</v>
      </c>
      <c r="AL283">
        <v>2</v>
      </c>
      <c r="AM283">
        <v>410</v>
      </c>
      <c r="AN283">
        <v>2470</v>
      </c>
      <c r="AO283">
        <v>1011490</v>
      </c>
      <c r="AP283">
        <v>123</v>
      </c>
      <c r="AQ283">
        <v>383</v>
      </c>
      <c r="AR283">
        <v>2199</v>
      </c>
      <c r="AS283">
        <v>852325</v>
      </c>
      <c r="AT283">
        <v>27</v>
      </c>
      <c r="AU283">
        <v>373</v>
      </c>
      <c r="AV283">
        <v>2124</v>
      </c>
      <c r="AW283">
        <v>794527</v>
      </c>
    </row>
    <row r="284" spans="1:49" ht="15" x14ac:dyDescent="0.2">
      <c r="A284" s="79">
        <v>40568</v>
      </c>
      <c r="B284">
        <v>42</v>
      </c>
      <c r="C284">
        <v>108</v>
      </c>
      <c r="D284">
        <v>1825</v>
      </c>
      <c r="E284">
        <v>214279</v>
      </c>
      <c r="F284">
        <v>10</v>
      </c>
      <c r="G284">
        <v>143</v>
      </c>
      <c r="H284">
        <v>2020</v>
      </c>
      <c r="I284">
        <v>286055</v>
      </c>
      <c r="J284">
        <v>18</v>
      </c>
      <c r="K284">
        <v>162</v>
      </c>
      <c r="L284">
        <v>2007</v>
      </c>
      <c r="M284">
        <v>329969</v>
      </c>
      <c r="N284">
        <v>9</v>
      </c>
      <c r="O284">
        <v>194</v>
      </c>
      <c r="P284">
        <v>2010</v>
      </c>
      <c r="Q284">
        <v>391000</v>
      </c>
      <c r="R284">
        <v>19</v>
      </c>
      <c r="S284">
        <v>240</v>
      </c>
      <c r="T284">
        <v>2033</v>
      </c>
      <c r="U284">
        <v>484547</v>
      </c>
      <c r="V284">
        <v>4</v>
      </c>
      <c r="W284">
        <v>253</v>
      </c>
      <c r="X284">
        <v>2125</v>
      </c>
      <c r="Y284">
        <v>533938</v>
      </c>
      <c r="Z284">
        <v>13</v>
      </c>
      <c r="AA284">
        <v>310</v>
      </c>
      <c r="AB284">
        <v>2110</v>
      </c>
      <c r="AC284">
        <v>645768</v>
      </c>
      <c r="AD284">
        <v>12</v>
      </c>
      <c r="AE284">
        <v>335</v>
      </c>
      <c r="AF284">
        <v>2206</v>
      </c>
      <c r="AG284">
        <v>730511</v>
      </c>
      <c r="AH284">
        <v>10</v>
      </c>
      <c r="AI284">
        <v>377</v>
      </c>
      <c r="AJ284">
        <v>2245</v>
      </c>
      <c r="AK284">
        <v>847596</v>
      </c>
      <c r="AL284">
        <v>5</v>
      </c>
      <c r="AM284">
        <v>440</v>
      </c>
      <c r="AN284">
        <v>2356</v>
      </c>
      <c r="AO284">
        <v>1036452</v>
      </c>
      <c r="AP284">
        <v>171</v>
      </c>
      <c r="AQ284">
        <v>381</v>
      </c>
      <c r="AR284">
        <v>2178</v>
      </c>
      <c r="AS284">
        <v>836434</v>
      </c>
      <c r="AT284">
        <v>21</v>
      </c>
      <c r="AU284">
        <v>389</v>
      </c>
      <c r="AV284">
        <v>1748</v>
      </c>
      <c r="AW284">
        <v>708818</v>
      </c>
    </row>
    <row r="285" spans="1:49" ht="15" x14ac:dyDescent="0.2">
      <c r="A285" s="79">
        <v>40574</v>
      </c>
      <c r="B285">
        <v>29</v>
      </c>
      <c r="C285">
        <v>96</v>
      </c>
      <c r="D285">
        <v>2029</v>
      </c>
      <c r="E285">
        <v>193364</v>
      </c>
      <c r="F285">
        <v>4</v>
      </c>
      <c r="G285">
        <v>146</v>
      </c>
      <c r="H285">
        <v>2240</v>
      </c>
      <c r="I285">
        <v>327040</v>
      </c>
      <c r="J285">
        <v>13</v>
      </c>
      <c r="K285">
        <v>160</v>
      </c>
      <c r="L285">
        <v>2180</v>
      </c>
      <c r="M285">
        <v>339952</v>
      </c>
      <c r="N285">
        <v>13</v>
      </c>
      <c r="O285">
        <v>206</v>
      </c>
      <c r="P285">
        <v>2188</v>
      </c>
      <c r="Q285">
        <v>446366</v>
      </c>
      <c r="R285">
        <v>13</v>
      </c>
      <c r="S285">
        <v>235</v>
      </c>
      <c r="T285">
        <v>2180</v>
      </c>
      <c r="U285">
        <v>520972</v>
      </c>
      <c r="V285">
        <v>15</v>
      </c>
      <c r="W285">
        <v>261</v>
      </c>
      <c r="X285">
        <v>2122</v>
      </c>
      <c r="Y285">
        <v>558973</v>
      </c>
      <c r="Z285">
        <v>14</v>
      </c>
      <c r="AA285">
        <v>307</v>
      </c>
      <c r="AB285">
        <v>2225</v>
      </c>
      <c r="AC285">
        <v>692786</v>
      </c>
      <c r="AD285">
        <v>6</v>
      </c>
      <c r="AE285">
        <v>351</v>
      </c>
      <c r="AF285">
        <v>2272</v>
      </c>
      <c r="AG285">
        <v>802632</v>
      </c>
      <c r="AH285">
        <v>2</v>
      </c>
      <c r="AI285">
        <v>368</v>
      </c>
      <c r="AJ285">
        <v>2300</v>
      </c>
      <c r="AK285">
        <v>847850</v>
      </c>
      <c r="AL285">
        <v>1</v>
      </c>
      <c r="AM285">
        <v>405</v>
      </c>
      <c r="AN285">
        <v>2340</v>
      </c>
      <c r="AO285">
        <v>947700</v>
      </c>
      <c r="AP285">
        <v>68</v>
      </c>
      <c r="AQ285">
        <v>371</v>
      </c>
      <c r="AR285">
        <v>2072</v>
      </c>
      <c r="AS285">
        <v>778042</v>
      </c>
      <c r="AT285">
        <v>35</v>
      </c>
      <c r="AU285">
        <v>410</v>
      </c>
      <c r="AV285">
        <v>2036</v>
      </c>
      <c r="AW285">
        <v>856870</v>
      </c>
    </row>
    <row r="286" spans="1:49" ht="15" x14ac:dyDescent="0.2">
      <c r="A286" s="79">
        <v>40575</v>
      </c>
      <c r="B286">
        <v>21</v>
      </c>
      <c r="C286">
        <v>117</v>
      </c>
      <c r="D286">
        <v>1910</v>
      </c>
      <c r="E286">
        <v>241124</v>
      </c>
      <c r="F286">
        <v>22</v>
      </c>
      <c r="G286">
        <v>142</v>
      </c>
      <c r="H286">
        <v>2100</v>
      </c>
      <c r="I286">
        <v>294014</v>
      </c>
      <c r="J286">
        <v>3</v>
      </c>
      <c r="K286">
        <v>155</v>
      </c>
      <c r="L286">
        <v>1750</v>
      </c>
      <c r="M286">
        <v>271833</v>
      </c>
      <c r="N286">
        <v>31</v>
      </c>
      <c r="O286">
        <v>194</v>
      </c>
      <c r="P286">
        <v>2029</v>
      </c>
      <c r="Q286">
        <v>393673</v>
      </c>
      <c r="R286">
        <v>3</v>
      </c>
      <c r="S286">
        <v>241</v>
      </c>
      <c r="T286">
        <v>1925</v>
      </c>
      <c r="U286">
        <v>452550</v>
      </c>
      <c r="V286">
        <v>22</v>
      </c>
      <c r="W286">
        <v>263</v>
      </c>
      <c r="X286">
        <v>2270</v>
      </c>
      <c r="Y286">
        <v>592700</v>
      </c>
      <c r="Z286">
        <v>7</v>
      </c>
      <c r="AA286">
        <v>291</v>
      </c>
      <c r="AB286">
        <v>2070</v>
      </c>
      <c r="AC286">
        <v>615446</v>
      </c>
      <c r="AD286">
        <v>17</v>
      </c>
      <c r="AE286">
        <v>330</v>
      </c>
      <c r="AF286">
        <v>2154</v>
      </c>
      <c r="AG286">
        <v>709200</v>
      </c>
      <c r="AH286">
        <v>6</v>
      </c>
      <c r="AI286">
        <v>390</v>
      </c>
      <c r="AJ286">
        <v>2120</v>
      </c>
      <c r="AK286">
        <v>825740</v>
      </c>
      <c r="AL286">
        <v>2</v>
      </c>
      <c r="AM286">
        <v>418</v>
      </c>
      <c r="AN286">
        <v>2300</v>
      </c>
      <c r="AO286">
        <v>961800</v>
      </c>
      <c r="AP286">
        <v>80</v>
      </c>
      <c r="AQ286">
        <v>372</v>
      </c>
      <c r="AR286">
        <v>2107</v>
      </c>
      <c r="AS286">
        <v>786693</v>
      </c>
      <c r="AT286">
        <v>33</v>
      </c>
      <c r="AU286">
        <v>401</v>
      </c>
      <c r="AV286">
        <v>1879</v>
      </c>
      <c r="AW286">
        <v>756350</v>
      </c>
    </row>
    <row r="287" spans="1:49" ht="15" x14ac:dyDescent="0.2">
      <c r="A287" s="79">
        <v>40581</v>
      </c>
      <c r="B287">
        <v>28</v>
      </c>
      <c r="C287">
        <v>118</v>
      </c>
      <c r="D287">
        <v>2254</v>
      </c>
      <c r="E287">
        <v>258341</v>
      </c>
      <c r="F287">
        <v>18</v>
      </c>
      <c r="G287">
        <v>134</v>
      </c>
      <c r="H287">
        <v>2100</v>
      </c>
      <c r="I287">
        <v>280933</v>
      </c>
      <c r="J287">
        <v>14</v>
      </c>
      <c r="K287">
        <v>168</v>
      </c>
      <c r="L287">
        <v>2174</v>
      </c>
      <c r="M287">
        <v>369204</v>
      </c>
      <c r="N287">
        <v>50</v>
      </c>
      <c r="O287">
        <v>193</v>
      </c>
      <c r="P287">
        <v>2173</v>
      </c>
      <c r="Q287">
        <v>428978</v>
      </c>
      <c r="R287">
        <v>41</v>
      </c>
      <c r="S287">
        <v>234</v>
      </c>
      <c r="T287">
        <v>2192</v>
      </c>
      <c r="U287">
        <v>528330</v>
      </c>
      <c r="V287">
        <v>20</v>
      </c>
      <c r="W287">
        <v>258</v>
      </c>
      <c r="X287">
        <v>2243</v>
      </c>
      <c r="Y287">
        <v>614304</v>
      </c>
      <c r="Z287">
        <v>6</v>
      </c>
      <c r="AA287">
        <v>295</v>
      </c>
      <c r="AB287">
        <v>2152</v>
      </c>
      <c r="AC287">
        <v>635200</v>
      </c>
      <c r="AD287">
        <v>4</v>
      </c>
      <c r="AE287">
        <v>342</v>
      </c>
      <c r="AF287">
        <v>2140</v>
      </c>
      <c r="AG287">
        <v>734295</v>
      </c>
      <c r="AH287">
        <v>2</v>
      </c>
      <c r="AI287">
        <v>366</v>
      </c>
      <c r="AJ287">
        <v>2310</v>
      </c>
      <c r="AK287">
        <v>844620</v>
      </c>
      <c r="AP287">
        <v>157</v>
      </c>
      <c r="AQ287">
        <v>3673</v>
      </c>
      <c r="AR287">
        <v>2080</v>
      </c>
      <c r="AS287">
        <v>750495</v>
      </c>
      <c r="AT287">
        <v>8</v>
      </c>
      <c r="AU287">
        <v>409</v>
      </c>
      <c r="AV287">
        <v>2060</v>
      </c>
      <c r="AW287">
        <v>843312</v>
      </c>
    </row>
    <row r="288" spans="1:49" ht="15" x14ac:dyDescent="0.2">
      <c r="A288" s="79">
        <v>40582</v>
      </c>
      <c r="B288">
        <v>15</v>
      </c>
      <c r="C288">
        <v>102</v>
      </c>
      <c r="D288">
        <v>1994</v>
      </c>
      <c r="E288">
        <v>208820</v>
      </c>
      <c r="F288">
        <v>22</v>
      </c>
      <c r="G288">
        <v>142</v>
      </c>
      <c r="H288">
        <v>2050</v>
      </c>
      <c r="I288">
        <v>293543</v>
      </c>
      <c r="J288">
        <v>8</v>
      </c>
      <c r="K288">
        <v>168</v>
      </c>
      <c r="L288">
        <v>1967</v>
      </c>
      <c r="M288">
        <v>325719</v>
      </c>
      <c r="N288">
        <v>27</v>
      </c>
      <c r="O288">
        <v>197</v>
      </c>
      <c r="P288">
        <v>2076</v>
      </c>
      <c r="Q288">
        <v>410161</v>
      </c>
      <c r="R288">
        <v>8</v>
      </c>
      <c r="S288">
        <v>234</v>
      </c>
      <c r="T288">
        <v>2246</v>
      </c>
      <c r="U288">
        <v>517778</v>
      </c>
      <c r="V288">
        <v>23</v>
      </c>
      <c r="W288">
        <v>257</v>
      </c>
      <c r="X288">
        <v>2068</v>
      </c>
      <c r="Y288">
        <v>546630</v>
      </c>
      <c r="Z288">
        <v>14</v>
      </c>
      <c r="AA288">
        <v>298</v>
      </c>
      <c r="AB288">
        <v>2100</v>
      </c>
      <c r="AC288">
        <v>604183</v>
      </c>
      <c r="AD288">
        <v>10</v>
      </c>
      <c r="AE288">
        <v>341</v>
      </c>
      <c r="AF288">
        <v>2132</v>
      </c>
      <c r="AG288">
        <v>715656</v>
      </c>
      <c r="AH288">
        <v>7</v>
      </c>
      <c r="AI288">
        <v>374</v>
      </c>
      <c r="AJ288">
        <v>2200</v>
      </c>
      <c r="AK288">
        <v>822154</v>
      </c>
      <c r="AL288">
        <v>1</v>
      </c>
      <c r="AM288">
        <v>412</v>
      </c>
      <c r="AN288">
        <v>2340</v>
      </c>
      <c r="AO288">
        <v>964080</v>
      </c>
      <c r="AP288">
        <v>108</v>
      </c>
      <c r="AQ288">
        <v>378</v>
      </c>
      <c r="AR288">
        <v>2031</v>
      </c>
      <c r="AS288">
        <v>754325</v>
      </c>
      <c r="AT288">
        <v>9</v>
      </c>
      <c r="AU288">
        <v>456</v>
      </c>
      <c r="AV288">
        <v>1825</v>
      </c>
      <c r="AW288">
        <v>809500</v>
      </c>
    </row>
    <row r="289" spans="1:49" ht="15" x14ac:dyDescent="0.2">
      <c r="A289" s="79">
        <v>40588</v>
      </c>
      <c r="B289">
        <v>2</v>
      </c>
      <c r="C289">
        <v>84</v>
      </c>
      <c r="D289">
        <v>1775</v>
      </c>
      <c r="E289">
        <v>159975</v>
      </c>
      <c r="F289">
        <v>23</v>
      </c>
      <c r="G289">
        <v>137</v>
      </c>
      <c r="H289">
        <v>2180</v>
      </c>
      <c r="I289">
        <v>296109</v>
      </c>
      <c r="J289">
        <v>17</v>
      </c>
      <c r="K289">
        <v>161</v>
      </c>
      <c r="L289">
        <v>2178</v>
      </c>
      <c r="M289">
        <v>347161</v>
      </c>
      <c r="N289">
        <v>30</v>
      </c>
      <c r="O289">
        <v>207</v>
      </c>
      <c r="P289">
        <v>2053</v>
      </c>
      <c r="Q289">
        <v>439850</v>
      </c>
      <c r="R289">
        <v>18</v>
      </c>
      <c r="S289">
        <v>236</v>
      </c>
      <c r="T289">
        <v>2085</v>
      </c>
      <c r="U289">
        <v>504436</v>
      </c>
      <c r="V289">
        <v>10</v>
      </c>
      <c r="W289">
        <v>251</v>
      </c>
      <c r="X289">
        <v>2180</v>
      </c>
      <c r="Y289">
        <v>547398</v>
      </c>
      <c r="Z289">
        <v>16</v>
      </c>
      <c r="AA289">
        <v>306</v>
      </c>
      <c r="AB289">
        <v>2173</v>
      </c>
      <c r="AC289">
        <v>672172</v>
      </c>
      <c r="AD289">
        <v>2</v>
      </c>
      <c r="AE289">
        <v>322</v>
      </c>
      <c r="AF289">
        <v>2020</v>
      </c>
      <c r="AG289">
        <v>651450</v>
      </c>
      <c r="AH289">
        <v>6</v>
      </c>
      <c r="AI289">
        <v>378</v>
      </c>
      <c r="AJ289">
        <v>2350</v>
      </c>
      <c r="AK289">
        <v>874290</v>
      </c>
      <c r="AP289">
        <v>69</v>
      </c>
      <c r="AQ289">
        <v>350</v>
      </c>
      <c r="AR289">
        <v>2040</v>
      </c>
      <c r="AS289">
        <v>726581</v>
      </c>
      <c r="AT289">
        <v>7</v>
      </c>
      <c r="AU289">
        <v>436</v>
      </c>
      <c r="AV289">
        <v>2175</v>
      </c>
      <c r="AW289">
        <v>933221</v>
      </c>
    </row>
    <row r="290" spans="1:49" ht="15" x14ac:dyDescent="0.2">
      <c r="A290" s="79">
        <v>40589</v>
      </c>
      <c r="B290">
        <v>24</v>
      </c>
      <c r="C290">
        <v>96</v>
      </c>
      <c r="D290">
        <v>2136</v>
      </c>
      <c r="E290">
        <v>203312</v>
      </c>
      <c r="J290">
        <v>6</v>
      </c>
      <c r="K290">
        <v>168</v>
      </c>
      <c r="L290">
        <v>2033</v>
      </c>
      <c r="M290">
        <v>342933</v>
      </c>
      <c r="N290">
        <v>12</v>
      </c>
      <c r="O290">
        <v>199</v>
      </c>
      <c r="P290">
        <v>2080</v>
      </c>
      <c r="Q290">
        <v>413400</v>
      </c>
      <c r="R290">
        <v>8</v>
      </c>
      <c r="S290">
        <v>236</v>
      </c>
      <c r="T290">
        <v>2024</v>
      </c>
      <c r="U290">
        <v>475845</v>
      </c>
      <c r="V290">
        <v>7</v>
      </c>
      <c r="W290">
        <v>270</v>
      </c>
      <c r="X290">
        <v>2150</v>
      </c>
      <c r="Y290">
        <v>582570</v>
      </c>
      <c r="Z290">
        <v>6</v>
      </c>
      <c r="AA290">
        <v>308</v>
      </c>
      <c r="AB290">
        <v>2132</v>
      </c>
      <c r="AC290">
        <v>649003</v>
      </c>
      <c r="AD290">
        <v>2</v>
      </c>
      <c r="AE290">
        <v>320</v>
      </c>
      <c r="AF290">
        <v>2170</v>
      </c>
      <c r="AG290">
        <v>695440</v>
      </c>
      <c r="AH290">
        <v>7</v>
      </c>
      <c r="AI290">
        <v>378</v>
      </c>
      <c r="AJ290">
        <v>2283</v>
      </c>
      <c r="AK290">
        <v>862580</v>
      </c>
      <c r="AL290">
        <v>5</v>
      </c>
      <c r="AM290">
        <v>423</v>
      </c>
      <c r="AN290">
        <v>2275</v>
      </c>
      <c r="AO290">
        <v>973372</v>
      </c>
      <c r="AP290">
        <v>92</v>
      </c>
      <c r="AQ290">
        <v>390</v>
      </c>
      <c r="AR290">
        <v>2028</v>
      </c>
      <c r="AS290">
        <v>791837</v>
      </c>
      <c r="AT290">
        <v>2</v>
      </c>
      <c r="AU290">
        <v>403</v>
      </c>
      <c r="AV290">
        <v>1975</v>
      </c>
      <c r="AW290">
        <v>796325</v>
      </c>
    </row>
    <row r="291" spans="1:49" ht="15" x14ac:dyDescent="0.2">
      <c r="A291" s="79">
        <v>40595</v>
      </c>
      <c r="B291">
        <v>21</v>
      </c>
      <c r="C291">
        <v>112</v>
      </c>
      <c r="D291">
        <v>2124</v>
      </c>
      <c r="E291">
        <v>244836</v>
      </c>
      <c r="F291">
        <v>12</v>
      </c>
      <c r="G291">
        <v>143</v>
      </c>
      <c r="H291">
        <v>2224</v>
      </c>
      <c r="I291">
        <v>324526</v>
      </c>
      <c r="J291">
        <v>12</v>
      </c>
      <c r="K291">
        <v>163</v>
      </c>
      <c r="L291">
        <v>2152</v>
      </c>
      <c r="M291">
        <v>352575</v>
      </c>
      <c r="N291">
        <v>44</v>
      </c>
      <c r="O291">
        <v>201</v>
      </c>
      <c r="P291">
        <v>2194</v>
      </c>
      <c r="Q291">
        <v>445213</v>
      </c>
      <c r="R291">
        <v>46</v>
      </c>
      <c r="S291">
        <v>230</v>
      </c>
      <c r="T291">
        <v>2219</v>
      </c>
      <c r="U291">
        <v>515909</v>
      </c>
      <c r="V291">
        <v>12</v>
      </c>
      <c r="W291">
        <v>272</v>
      </c>
      <c r="X291">
        <v>2228</v>
      </c>
      <c r="Y291">
        <v>801103</v>
      </c>
      <c r="Z291">
        <v>21</v>
      </c>
      <c r="AA291">
        <v>301</v>
      </c>
      <c r="AB291">
        <v>2242</v>
      </c>
      <c r="AC291">
        <v>674726</v>
      </c>
      <c r="AD291">
        <v>5</v>
      </c>
      <c r="AE291">
        <v>344</v>
      </c>
      <c r="AF291">
        <v>2310</v>
      </c>
      <c r="AG291">
        <v>800804</v>
      </c>
      <c r="AH291">
        <v>9</v>
      </c>
      <c r="AI291">
        <v>380</v>
      </c>
      <c r="AJ291">
        <v>2430</v>
      </c>
      <c r="AK291">
        <v>917760</v>
      </c>
      <c r="AL291">
        <v>1</v>
      </c>
      <c r="AM291">
        <v>425</v>
      </c>
      <c r="AN291">
        <v>2480</v>
      </c>
      <c r="AO291">
        <v>1054000</v>
      </c>
      <c r="AP291">
        <v>72</v>
      </c>
      <c r="AQ291">
        <v>373</v>
      </c>
      <c r="AR291">
        <v>2050</v>
      </c>
      <c r="AS291">
        <v>773459</v>
      </c>
      <c r="AT291">
        <v>10</v>
      </c>
      <c r="AU291">
        <v>410</v>
      </c>
      <c r="AV291">
        <v>1968</v>
      </c>
      <c r="AW291">
        <v>812251</v>
      </c>
    </row>
    <row r="292" spans="1:49" ht="15" x14ac:dyDescent="0.2">
      <c r="A292" s="80">
        <v>40596</v>
      </c>
      <c r="B292">
        <v>15</v>
      </c>
      <c r="C292">
        <v>126</v>
      </c>
      <c r="D292">
        <v>2175</v>
      </c>
      <c r="E292">
        <v>271367</v>
      </c>
      <c r="F292">
        <v>7</v>
      </c>
      <c r="G292">
        <v>136</v>
      </c>
      <c r="H292">
        <v>2100</v>
      </c>
      <c r="I292">
        <v>284700</v>
      </c>
      <c r="J292">
        <v>17</v>
      </c>
      <c r="K292">
        <v>171</v>
      </c>
      <c r="L292">
        <v>2150</v>
      </c>
      <c r="M292">
        <v>371040</v>
      </c>
      <c r="N292">
        <v>38</v>
      </c>
      <c r="O292">
        <v>192</v>
      </c>
      <c r="P292">
        <v>2061</v>
      </c>
      <c r="Q292">
        <v>402980</v>
      </c>
      <c r="R292">
        <v>37</v>
      </c>
      <c r="S292">
        <v>231</v>
      </c>
      <c r="T292">
        <v>2111</v>
      </c>
      <c r="U292">
        <v>493832</v>
      </c>
      <c r="V292">
        <v>13</v>
      </c>
      <c r="W292">
        <v>263</v>
      </c>
      <c r="X292">
        <v>2005</v>
      </c>
      <c r="Y292">
        <v>531042</v>
      </c>
      <c r="Z292">
        <v>3</v>
      </c>
      <c r="AA292">
        <v>297</v>
      </c>
      <c r="AB292">
        <v>2050</v>
      </c>
      <c r="AC292">
        <v>609000</v>
      </c>
      <c r="AD292">
        <v>6</v>
      </c>
      <c r="AE292">
        <v>339</v>
      </c>
      <c r="AF292">
        <v>2127</v>
      </c>
      <c r="AG292">
        <v>721143</v>
      </c>
      <c r="AH292">
        <v>11</v>
      </c>
      <c r="AI292">
        <v>378</v>
      </c>
      <c r="AJ292">
        <v>2193</v>
      </c>
      <c r="AK292">
        <v>820711</v>
      </c>
      <c r="AL292">
        <v>1</v>
      </c>
      <c r="AM292">
        <v>414</v>
      </c>
      <c r="AN292">
        <v>2320</v>
      </c>
      <c r="AO292">
        <v>960480</v>
      </c>
      <c r="AP292">
        <v>45</v>
      </c>
      <c r="AQ292">
        <v>202</v>
      </c>
      <c r="AR292">
        <v>2143</v>
      </c>
      <c r="AS292">
        <v>865328</v>
      </c>
      <c r="AT292">
        <v>10</v>
      </c>
      <c r="AU292">
        <v>431</v>
      </c>
      <c r="AV292">
        <v>1863</v>
      </c>
      <c r="AW292">
        <v>820190</v>
      </c>
    </row>
    <row r="293" spans="1:49" ht="15" x14ac:dyDescent="0.2">
      <c r="A293" s="80">
        <v>40602</v>
      </c>
      <c r="B293">
        <v>2</v>
      </c>
      <c r="C293">
        <v>51</v>
      </c>
      <c r="D293">
        <v>1700</v>
      </c>
      <c r="E293">
        <v>86700</v>
      </c>
      <c r="J293">
        <v>1</v>
      </c>
      <c r="K293">
        <v>160</v>
      </c>
      <c r="L293">
        <v>2050</v>
      </c>
      <c r="M293">
        <v>328000</v>
      </c>
      <c r="N293">
        <v>22</v>
      </c>
      <c r="O293">
        <v>207</v>
      </c>
      <c r="P293">
        <v>2235</v>
      </c>
      <c r="Q293">
        <v>464804</v>
      </c>
      <c r="R293">
        <v>15</v>
      </c>
      <c r="S293">
        <v>235</v>
      </c>
      <c r="T293">
        <v>2200</v>
      </c>
      <c r="U293">
        <v>517000</v>
      </c>
      <c r="V293">
        <v>10</v>
      </c>
      <c r="W293">
        <v>260</v>
      </c>
      <c r="X293">
        <v>2250</v>
      </c>
      <c r="Y293">
        <v>585675</v>
      </c>
      <c r="Z293">
        <v>3</v>
      </c>
      <c r="AA293">
        <v>299</v>
      </c>
      <c r="AB293">
        <v>2360</v>
      </c>
      <c r="AC293">
        <v>706960</v>
      </c>
      <c r="AD293">
        <v>15</v>
      </c>
      <c r="AE293">
        <v>338</v>
      </c>
      <c r="AF293">
        <v>2368</v>
      </c>
      <c r="AG293">
        <v>806945</v>
      </c>
      <c r="AH293">
        <v>3</v>
      </c>
      <c r="AI293">
        <v>366</v>
      </c>
      <c r="AJ293">
        <v>2550</v>
      </c>
      <c r="AK293">
        <v>933250</v>
      </c>
      <c r="AL293">
        <v>2</v>
      </c>
      <c r="AM293">
        <v>467</v>
      </c>
      <c r="AN293">
        <v>2740</v>
      </c>
      <c r="AO293">
        <v>1280220</v>
      </c>
      <c r="AP293">
        <v>30</v>
      </c>
      <c r="AQ293">
        <v>400</v>
      </c>
      <c r="AR293">
        <v>2275</v>
      </c>
      <c r="AS293">
        <v>906224</v>
      </c>
      <c r="AT293">
        <v>1</v>
      </c>
      <c r="AU293">
        <v>519</v>
      </c>
      <c r="AV293">
        <v>2300</v>
      </c>
      <c r="AW293">
        <v>1193700</v>
      </c>
    </row>
    <row r="294" spans="1:49" ht="15" x14ac:dyDescent="0.2">
      <c r="A294" s="79">
        <v>40603</v>
      </c>
      <c r="B294">
        <v>8</v>
      </c>
      <c r="C294">
        <v>119</v>
      </c>
      <c r="D294">
        <v>2200</v>
      </c>
      <c r="E294">
        <v>262706</v>
      </c>
      <c r="F294">
        <v>5</v>
      </c>
      <c r="G294">
        <v>142</v>
      </c>
      <c r="H294">
        <v>2175</v>
      </c>
      <c r="I294">
        <v>307500</v>
      </c>
      <c r="J294">
        <v>7</v>
      </c>
      <c r="K294">
        <v>159</v>
      </c>
      <c r="L294">
        <v>2167</v>
      </c>
      <c r="M294">
        <v>349321</v>
      </c>
      <c r="N294">
        <v>6</v>
      </c>
      <c r="O294">
        <v>208</v>
      </c>
      <c r="P294">
        <v>2083</v>
      </c>
      <c r="Q294">
        <v>430258</v>
      </c>
      <c r="R294">
        <v>3</v>
      </c>
      <c r="S294">
        <v>243</v>
      </c>
      <c r="T294">
        <v>2133</v>
      </c>
      <c r="U294">
        <v>518983</v>
      </c>
      <c r="V294">
        <v>4</v>
      </c>
      <c r="W294">
        <v>258</v>
      </c>
      <c r="X294">
        <v>2220</v>
      </c>
      <c r="Y294">
        <v>569362</v>
      </c>
      <c r="Z294">
        <v>4</v>
      </c>
      <c r="AA294">
        <v>304</v>
      </c>
      <c r="AB294">
        <v>2130</v>
      </c>
      <c r="AC294">
        <v>647195</v>
      </c>
      <c r="AD294">
        <v>9</v>
      </c>
      <c r="AE294">
        <v>351</v>
      </c>
      <c r="AF294">
        <v>2267</v>
      </c>
      <c r="AG294">
        <v>779594</v>
      </c>
      <c r="AH294">
        <v>2</v>
      </c>
      <c r="AI294">
        <v>376</v>
      </c>
      <c r="AJ294">
        <v>2200</v>
      </c>
      <c r="AK294">
        <v>824490</v>
      </c>
      <c r="AP294">
        <v>56</v>
      </c>
      <c r="AQ294">
        <v>375</v>
      </c>
      <c r="AR294">
        <v>2097</v>
      </c>
      <c r="AS294">
        <v>789423</v>
      </c>
      <c r="AT294">
        <v>9</v>
      </c>
      <c r="AU294">
        <v>384</v>
      </c>
      <c r="AV294">
        <v>1958</v>
      </c>
      <c r="AW294">
        <v>709404</v>
      </c>
    </row>
    <row r="295" spans="1:49" ht="15" x14ac:dyDescent="0.2">
      <c r="A295" s="79">
        <v>40609</v>
      </c>
      <c r="B295">
        <v>17</v>
      </c>
      <c r="C295">
        <v>117</v>
      </c>
      <c r="D295">
        <v>2240</v>
      </c>
      <c r="E295">
        <v>261548</v>
      </c>
      <c r="F295">
        <v>8</v>
      </c>
      <c r="G295">
        <v>146</v>
      </c>
      <c r="H295">
        <v>2150</v>
      </c>
      <c r="I295">
        <v>318233</v>
      </c>
      <c r="J295">
        <v>7</v>
      </c>
      <c r="K295">
        <v>172</v>
      </c>
      <c r="L295">
        <v>2090</v>
      </c>
      <c r="M295">
        <v>389077</v>
      </c>
      <c r="N295">
        <v>20</v>
      </c>
      <c r="O295">
        <v>198</v>
      </c>
      <c r="P295">
        <v>2176</v>
      </c>
      <c r="Q295">
        <v>433356</v>
      </c>
      <c r="R295">
        <v>18</v>
      </c>
      <c r="S295">
        <v>239</v>
      </c>
      <c r="T295">
        <v>2084</v>
      </c>
      <c r="U295">
        <v>506373</v>
      </c>
      <c r="V295">
        <v>21</v>
      </c>
      <c r="W295">
        <v>268</v>
      </c>
      <c r="X295">
        <v>2180</v>
      </c>
      <c r="Y295">
        <v>604263</v>
      </c>
      <c r="Z295">
        <v>6</v>
      </c>
      <c r="AA295">
        <v>302</v>
      </c>
      <c r="AB295">
        <v>2232</v>
      </c>
      <c r="AC295">
        <v>684090</v>
      </c>
      <c r="AD295">
        <v>8</v>
      </c>
      <c r="AE295">
        <v>336</v>
      </c>
      <c r="AF295">
        <v>2368</v>
      </c>
      <c r="AG295">
        <v>789011</v>
      </c>
      <c r="AL295">
        <v>2</v>
      </c>
      <c r="AM295">
        <v>458</v>
      </c>
      <c r="AN295">
        <v>2545</v>
      </c>
      <c r="AO295">
        <v>1172845</v>
      </c>
      <c r="AP295">
        <v>75</v>
      </c>
      <c r="AQ295">
        <v>341</v>
      </c>
      <c r="AR295">
        <v>2138</v>
      </c>
      <c r="AS295">
        <v>715748</v>
      </c>
      <c r="AT295">
        <v>3</v>
      </c>
      <c r="AU295">
        <v>423</v>
      </c>
      <c r="AV295">
        <v>2080</v>
      </c>
      <c r="AW295">
        <v>877260</v>
      </c>
    </row>
    <row r="296" spans="1:49" ht="15" x14ac:dyDescent="0.2">
      <c r="A296" s="79">
        <v>40610</v>
      </c>
      <c r="B296">
        <v>21</v>
      </c>
      <c r="C296">
        <v>114</v>
      </c>
      <c r="D296">
        <v>2030</v>
      </c>
      <c r="E296">
        <v>252686</v>
      </c>
      <c r="F296">
        <v>1</v>
      </c>
      <c r="G296">
        <v>139</v>
      </c>
      <c r="H296">
        <v>2200</v>
      </c>
      <c r="I296">
        <v>305800</v>
      </c>
      <c r="J296">
        <v>2</v>
      </c>
      <c r="K296">
        <v>152</v>
      </c>
      <c r="L296">
        <v>2200</v>
      </c>
      <c r="M296">
        <v>334400</v>
      </c>
      <c r="N296">
        <v>25</v>
      </c>
      <c r="O296">
        <v>184</v>
      </c>
      <c r="P296">
        <v>2117</v>
      </c>
      <c r="Q296">
        <v>384376</v>
      </c>
      <c r="R296">
        <v>41</v>
      </c>
      <c r="S296">
        <v>236</v>
      </c>
      <c r="T296">
        <v>2070</v>
      </c>
      <c r="U296">
        <v>502768</v>
      </c>
      <c r="V296">
        <v>1</v>
      </c>
      <c r="W296">
        <v>271</v>
      </c>
      <c r="X296">
        <v>2060</v>
      </c>
      <c r="Y296">
        <v>558260</v>
      </c>
      <c r="Z296">
        <v>28</v>
      </c>
      <c r="AA296">
        <v>288</v>
      </c>
      <c r="AB296">
        <v>2083</v>
      </c>
      <c r="AC296">
        <v>611469</v>
      </c>
      <c r="AD296">
        <v>18</v>
      </c>
      <c r="AE296">
        <v>342</v>
      </c>
      <c r="AF296">
        <v>2155</v>
      </c>
      <c r="AG296">
        <v>726600</v>
      </c>
      <c r="AH296">
        <v>1</v>
      </c>
      <c r="AI296">
        <v>360</v>
      </c>
      <c r="AJ296">
        <v>2220</v>
      </c>
      <c r="AK296">
        <v>799200</v>
      </c>
      <c r="AP296">
        <v>25</v>
      </c>
      <c r="AQ296">
        <v>379</v>
      </c>
      <c r="AR296">
        <v>2114</v>
      </c>
      <c r="AS296">
        <v>789702</v>
      </c>
      <c r="AT296">
        <v>4</v>
      </c>
      <c r="AU296">
        <v>438</v>
      </c>
      <c r="AV296">
        <v>1847</v>
      </c>
      <c r="AW296">
        <v>803650</v>
      </c>
    </row>
    <row r="297" spans="1:49" ht="15" x14ac:dyDescent="0.2">
      <c r="A297" s="79">
        <v>40616</v>
      </c>
      <c r="B297">
        <v>8</v>
      </c>
      <c r="C297">
        <v>86</v>
      </c>
      <c r="D297">
        <v>2575</v>
      </c>
      <c r="E297">
        <v>217731</v>
      </c>
      <c r="F297">
        <v>8</v>
      </c>
      <c r="G297">
        <v>138</v>
      </c>
      <c r="H297">
        <v>2100</v>
      </c>
      <c r="I297">
        <v>289800</v>
      </c>
      <c r="J297">
        <v>27</v>
      </c>
      <c r="K297">
        <v>159</v>
      </c>
      <c r="L297">
        <v>2346</v>
      </c>
      <c r="M297">
        <v>389533</v>
      </c>
      <c r="N297">
        <v>44</v>
      </c>
      <c r="O297">
        <v>193</v>
      </c>
      <c r="P297">
        <v>2184</v>
      </c>
      <c r="Q297">
        <v>441135</v>
      </c>
      <c r="R297">
        <v>6</v>
      </c>
      <c r="S297">
        <v>233</v>
      </c>
      <c r="T297">
        <v>2078</v>
      </c>
      <c r="U297">
        <v>482133</v>
      </c>
      <c r="V297">
        <v>9</v>
      </c>
      <c r="W297">
        <v>260</v>
      </c>
      <c r="X297">
        <v>2168</v>
      </c>
      <c r="Y297">
        <v>583783</v>
      </c>
      <c r="Z297">
        <v>15</v>
      </c>
      <c r="AA297">
        <v>304</v>
      </c>
      <c r="AB297">
        <v>2257</v>
      </c>
      <c r="AC297">
        <v>678699</v>
      </c>
      <c r="AD297">
        <v>2</v>
      </c>
      <c r="AE297">
        <v>326</v>
      </c>
      <c r="AF297">
        <v>2105</v>
      </c>
      <c r="AG297">
        <v>685020</v>
      </c>
      <c r="AH297">
        <v>5</v>
      </c>
      <c r="AI297">
        <v>377</v>
      </c>
      <c r="AJ297">
        <v>2350</v>
      </c>
      <c r="AK297">
        <v>896860</v>
      </c>
      <c r="AL297">
        <v>5</v>
      </c>
      <c r="AM297">
        <v>402</v>
      </c>
      <c r="AN297">
        <v>2280</v>
      </c>
      <c r="AO297">
        <v>917472</v>
      </c>
      <c r="AP297">
        <v>92</v>
      </c>
      <c r="AQ297">
        <v>376</v>
      </c>
      <c r="AR297">
        <v>2088</v>
      </c>
      <c r="AS297">
        <v>790926</v>
      </c>
      <c r="AT297">
        <v>8</v>
      </c>
      <c r="AU297">
        <v>390</v>
      </c>
      <c r="AV297">
        <v>1867</v>
      </c>
      <c r="AW297">
        <v>712644</v>
      </c>
    </row>
    <row r="298" spans="1:49" ht="15" x14ac:dyDescent="0.2">
      <c r="A298" s="79">
        <v>40617</v>
      </c>
      <c r="B298">
        <v>24</v>
      </c>
      <c r="C298">
        <v>107</v>
      </c>
      <c r="D298">
        <v>2178</v>
      </c>
      <c r="E298">
        <v>233442</v>
      </c>
      <c r="F298">
        <v>2</v>
      </c>
      <c r="G298">
        <v>138</v>
      </c>
      <c r="H298">
        <v>2200</v>
      </c>
      <c r="I298">
        <v>303600</v>
      </c>
      <c r="J298">
        <v>12</v>
      </c>
      <c r="K298">
        <v>164</v>
      </c>
      <c r="L298">
        <v>2140</v>
      </c>
      <c r="M298">
        <v>350838</v>
      </c>
      <c r="N298">
        <v>20</v>
      </c>
      <c r="O298">
        <v>186</v>
      </c>
      <c r="P298">
        <v>2140</v>
      </c>
      <c r="Q298">
        <v>406605</v>
      </c>
      <c r="R298">
        <v>32</v>
      </c>
      <c r="S298">
        <v>240</v>
      </c>
      <c r="T298">
        <v>2175</v>
      </c>
      <c r="U298">
        <v>517512</v>
      </c>
      <c r="V298">
        <v>20</v>
      </c>
      <c r="W298">
        <v>258</v>
      </c>
      <c r="X298">
        <v>2093</v>
      </c>
      <c r="Y298">
        <v>550316</v>
      </c>
      <c r="Z298">
        <v>19</v>
      </c>
      <c r="AA298">
        <v>292</v>
      </c>
      <c r="AB298">
        <v>2137</v>
      </c>
      <c r="AC298">
        <v>635023</v>
      </c>
      <c r="AD298">
        <v>16</v>
      </c>
      <c r="AE298">
        <v>327</v>
      </c>
      <c r="AF298">
        <v>2194</v>
      </c>
      <c r="AG298">
        <v>728020</v>
      </c>
      <c r="AH298">
        <v>4</v>
      </c>
      <c r="AI298">
        <v>374</v>
      </c>
      <c r="AJ298">
        <v>2287</v>
      </c>
      <c r="AK298">
        <v>865240</v>
      </c>
      <c r="AL298">
        <v>5</v>
      </c>
      <c r="AM298">
        <v>419</v>
      </c>
      <c r="AN298">
        <v>2274</v>
      </c>
      <c r="AO298">
        <v>951508</v>
      </c>
      <c r="AP298">
        <v>44</v>
      </c>
      <c r="AQ298">
        <v>357</v>
      </c>
      <c r="AR298">
        <v>2130</v>
      </c>
      <c r="AS298">
        <v>753768</v>
      </c>
      <c r="AT298">
        <v>1</v>
      </c>
      <c r="AU298">
        <v>498</v>
      </c>
      <c r="AV298">
        <v>2150</v>
      </c>
      <c r="AW298">
        <v>1070700</v>
      </c>
    </row>
    <row r="299" spans="1:49" ht="15" x14ac:dyDescent="0.2">
      <c r="A299" s="79">
        <v>40623</v>
      </c>
      <c r="B299">
        <v>17</v>
      </c>
      <c r="C299">
        <v>119</v>
      </c>
      <c r="D299">
        <v>2154</v>
      </c>
      <c r="E299">
        <v>256648</v>
      </c>
      <c r="F299">
        <v>19</v>
      </c>
      <c r="G299">
        <v>139</v>
      </c>
      <c r="H299">
        <v>2117</v>
      </c>
      <c r="I299">
        <v>295311</v>
      </c>
      <c r="J299">
        <v>10</v>
      </c>
      <c r="K299">
        <v>177</v>
      </c>
      <c r="L299">
        <v>2105</v>
      </c>
      <c r="M299">
        <v>371264</v>
      </c>
      <c r="N299">
        <v>4</v>
      </c>
      <c r="O299">
        <v>202</v>
      </c>
      <c r="P299">
        <v>2087</v>
      </c>
      <c r="Q299">
        <v>426590</v>
      </c>
      <c r="R299">
        <v>5</v>
      </c>
      <c r="S299">
        <v>242</v>
      </c>
      <c r="T299">
        <v>2153</v>
      </c>
      <c r="U299">
        <v>530870</v>
      </c>
      <c r="V299">
        <v>40</v>
      </c>
      <c r="W299">
        <v>272</v>
      </c>
      <c r="X299">
        <v>2208</v>
      </c>
      <c r="Y299">
        <v>608605</v>
      </c>
      <c r="Z299">
        <v>42</v>
      </c>
      <c r="AA299">
        <v>300</v>
      </c>
      <c r="AB299">
        <v>2186</v>
      </c>
      <c r="AC299">
        <v>655309</v>
      </c>
      <c r="AD299">
        <v>4</v>
      </c>
      <c r="AE299">
        <v>330</v>
      </c>
      <c r="AF299">
        <v>2140</v>
      </c>
      <c r="AG299">
        <v>706540</v>
      </c>
      <c r="AH299">
        <v>1</v>
      </c>
      <c r="AI299">
        <v>370</v>
      </c>
      <c r="AJ299">
        <v>2400</v>
      </c>
      <c r="AK299">
        <v>888000</v>
      </c>
      <c r="AP299">
        <v>114</v>
      </c>
      <c r="AQ299">
        <v>356</v>
      </c>
      <c r="AR299">
        <v>2052</v>
      </c>
      <c r="AS299">
        <v>730866</v>
      </c>
      <c r="AT299">
        <v>13</v>
      </c>
      <c r="AU299">
        <v>360</v>
      </c>
      <c r="AV299">
        <v>2006</v>
      </c>
      <c r="AW299">
        <v>717085</v>
      </c>
    </row>
    <row r="300" spans="1:49" ht="15" x14ac:dyDescent="0.2">
      <c r="A300" s="79">
        <v>40624</v>
      </c>
      <c r="B300">
        <v>10</v>
      </c>
      <c r="C300">
        <v>106</v>
      </c>
      <c r="D300">
        <v>2210</v>
      </c>
      <c r="E300">
        <v>234200</v>
      </c>
      <c r="F300">
        <v>11</v>
      </c>
      <c r="G300">
        <v>133</v>
      </c>
      <c r="H300">
        <v>2217</v>
      </c>
      <c r="I300">
        <v>291700</v>
      </c>
      <c r="J300">
        <v>10</v>
      </c>
      <c r="K300">
        <v>168</v>
      </c>
      <c r="L300">
        <v>2133</v>
      </c>
      <c r="M300">
        <v>357190</v>
      </c>
      <c r="N300">
        <v>4</v>
      </c>
      <c r="O300">
        <v>200</v>
      </c>
      <c r="P300">
        <v>2150</v>
      </c>
      <c r="Q300">
        <v>430538</v>
      </c>
      <c r="R300">
        <v>10</v>
      </c>
      <c r="S300">
        <v>236</v>
      </c>
      <c r="T300">
        <v>2100</v>
      </c>
      <c r="U300">
        <v>512175</v>
      </c>
      <c r="V300">
        <v>6</v>
      </c>
      <c r="W300">
        <v>274</v>
      </c>
      <c r="X300">
        <v>2050</v>
      </c>
      <c r="Y300">
        <v>565433</v>
      </c>
      <c r="Z300">
        <v>14</v>
      </c>
      <c r="AA300">
        <v>301</v>
      </c>
      <c r="AB300">
        <v>2185</v>
      </c>
      <c r="AC300">
        <v>665467</v>
      </c>
      <c r="AD300">
        <v>8</v>
      </c>
      <c r="AE300">
        <v>336</v>
      </c>
      <c r="AF300">
        <v>2183</v>
      </c>
      <c r="AG300">
        <v>735990</v>
      </c>
      <c r="AH300">
        <v>2</v>
      </c>
      <c r="AI300">
        <v>374</v>
      </c>
      <c r="AJ300">
        <v>2220</v>
      </c>
      <c r="AK300">
        <v>833130</v>
      </c>
      <c r="AL300">
        <v>1</v>
      </c>
      <c r="AM300">
        <v>410</v>
      </c>
      <c r="AN300">
        <v>2300</v>
      </c>
      <c r="AO300">
        <v>943000</v>
      </c>
      <c r="AP300">
        <v>72</v>
      </c>
      <c r="AQ300">
        <v>384</v>
      </c>
      <c r="AR300">
        <v>2043</v>
      </c>
      <c r="AS300">
        <v>784912</v>
      </c>
      <c r="AT300">
        <v>3</v>
      </c>
      <c r="AU300">
        <v>374</v>
      </c>
      <c r="AV300">
        <v>2000</v>
      </c>
      <c r="AW300">
        <v>735300</v>
      </c>
    </row>
    <row r="301" spans="1:49" ht="15" x14ac:dyDescent="0.2">
      <c r="A301" s="79">
        <v>40630</v>
      </c>
      <c r="B301">
        <v>2</v>
      </c>
      <c r="C301">
        <v>120</v>
      </c>
      <c r="D301">
        <v>2150</v>
      </c>
      <c r="E301">
        <v>256925</v>
      </c>
      <c r="F301">
        <v>14</v>
      </c>
      <c r="G301">
        <v>145</v>
      </c>
      <c r="H301">
        <v>2150</v>
      </c>
      <c r="I301">
        <v>318986</v>
      </c>
      <c r="J301">
        <v>18</v>
      </c>
      <c r="K301">
        <v>161</v>
      </c>
      <c r="L301">
        <v>2272</v>
      </c>
      <c r="M301">
        <v>367896</v>
      </c>
      <c r="N301">
        <v>2</v>
      </c>
      <c r="O301">
        <v>181</v>
      </c>
      <c r="P301">
        <v>2160</v>
      </c>
      <c r="Q301">
        <v>390960</v>
      </c>
      <c r="R301">
        <v>12</v>
      </c>
      <c r="S301">
        <v>236</v>
      </c>
      <c r="T301">
        <v>2067</v>
      </c>
      <c r="U301">
        <v>481757</v>
      </c>
      <c r="V301">
        <v>3</v>
      </c>
      <c r="W301">
        <v>259</v>
      </c>
      <c r="X301">
        <v>2100</v>
      </c>
      <c r="Y301">
        <v>543200</v>
      </c>
      <c r="Z301">
        <v>4</v>
      </c>
      <c r="AA301">
        <v>305</v>
      </c>
      <c r="AB301">
        <v>2017</v>
      </c>
      <c r="AC301">
        <v>633000</v>
      </c>
      <c r="AD301">
        <v>5</v>
      </c>
      <c r="AE301">
        <v>334</v>
      </c>
      <c r="AF301">
        <v>2110</v>
      </c>
      <c r="AG301">
        <v>722236</v>
      </c>
      <c r="AH301">
        <v>2</v>
      </c>
      <c r="AI301">
        <v>370</v>
      </c>
      <c r="AJ301">
        <v>2340</v>
      </c>
      <c r="AK301">
        <v>867330</v>
      </c>
      <c r="AL301">
        <v>1</v>
      </c>
      <c r="AM301">
        <v>471</v>
      </c>
      <c r="AN301">
        <v>2260</v>
      </c>
      <c r="AO301">
        <v>1064460</v>
      </c>
      <c r="AP301">
        <v>54</v>
      </c>
      <c r="AQ301">
        <v>365</v>
      </c>
      <c r="AR301">
        <v>2038</v>
      </c>
      <c r="AS301">
        <v>766051</v>
      </c>
      <c r="AT301">
        <v>4</v>
      </c>
      <c r="AU301">
        <v>372</v>
      </c>
      <c r="AV301">
        <v>2183</v>
      </c>
      <c r="AW301">
        <v>830752</v>
      </c>
    </row>
    <row r="302" spans="1:49" ht="15" x14ac:dyDescent="0.2">
      <c r="A302" s="79">
        <v>40631</v>
      </c>
      <c r="B302">
        <v>25</v>
      </c>
      <c r="C302">
        <v>117</v>
      </c>
      <c r="D302">
        <v>1798</v>
      </c>
      <c r="E302">
        <v>234968</v>
      </c>
      <c r="F302">
        <v>13</v>
      </c>
      <c r="G302">
        <v>141</v>
      </c>
      <c r="H302">
        <v>1980</v>
      </c>
      <c r="I302">
        <v>280804</v>
      </c>
      <c r="J302">
        <v>5</v>
      </c>
      <c r="K302">
        <v>154</v>
      </c>
      <c r="L302">
        <v>1950</v>
      </c>
      <c r="M302">
        <v>299910</v>
      </c>
      <c r="N302">
        <v>46</v>
      </c>
      <c r="O302">
        <v>199</v>
      </c>
      <c r="P302">
        <v>1980</v>
      </c>
      <c r="Q302">
        <v>407748</v>
      </c>
      <c r="R302">
        <v>31</v>
      </c>
      <c r="S302">
        <v>240</v>
      </c>
      <c r="T302">
        <v>2020</v>
      </c>
      <c r="U302">
        <v>513773</v>
      </c>
      <c r="V302">
        <v>2</v>
      </c>
      <c r="W302">
        <v>272</v>
      </c>
      <c r="X302">
        <v>2250</v>
      </c>
      <c r="Y302">
        <v>610875</v>
      </c>
      <c r="Z302">
        <v>20</v>
      </c>
      <c r="AA302">
        <v>291</v>
      </c>
      <c r="AB302">
        <v>2075</v>
      </c>
      <c r="AC302">
        <v>593305</v>
      </c>
      <c r="AD302">
        <v>10</v>
      </c>
      <c r="AE302">
        <v>337</v>
      </c>
      <c r="AF302">
        <v>2076</v>
      </c>
      <c r="AG302">
        <v>691982</v>
      </c>
      <c r="AH302">
        <v>3</v>
      </c>
      <c r="AI302">
        <v>383</v>
      </c>
      <c r="AJ302">
        <v>2170</v>
      </c>
      <c r="AK302">
        <v>803280</v>
      </c>
      <c r="AL302">
        <v>1</v>
      </c>
      <c r="AM302">
        <v>489</v>
      </c>
      <c r="AN302">
        <v>2360</v>
      </c>
      <c r="AO302">
        <v>1154040</v>
      </c>
      <c r="AP302">
        <v>87</v>
      </c>
      <c r="AQ302">
        <v>372</v>
      </c>
      <c r="AR302">
        <v>2081</v>
      </c>
      <c r="AS302">
        <v>762686</v>
      </c>
      <c r="AT302">
        <v>6</v>
      </c>
      <c r="AU302">
        <v>383</v>
      </c>
      <c r="AV302">
        <v>1817</v>
      </c>
      <c r="AW302">
        <v>713067</v>
      </c>
    </row>
    <row r="303" spans="1:49" ht="15" x14ac:dyDescent="0.2">
      <c r="A303" s="79">
        <v>40637</v>
      </c>
    </row>
    <row r="304" spans="1:49" ht="15" x14ac:dyDescent="0.2">
      <c r="A304" s="79">
        <v>40638</v>
      </c>
      <c r="B304">
        <v>3</v>
      </c>
      <c r="C304">
        <v>84</v>
      </c>
      <c r="D304">
        <v>1875</v>
      </c>
      <c r="E304">
        <v>151000</v>
      </c>
      <c r="J304">
        <v>12</v>
      </c>
      <c r="K304">
        <v>166</v>
      </c>
      <c r="L304">
        <v>2188</v>
      </c>
      <c r="M304">
        <v>364162</v>
      </c>
      <c r="N304">
        <v>8</v>
      </c>
      <c r="O304">
        <v>201</v>
      </c>
      <c r="P304">
        <v>2150</v>
      </c>
      <c r="Q304">
        <v>427062</v>
      </c>
      <c r="R304">
        <v>3</v>
      </c>
      <c r="S304">
        <v>243</v>
      </c>
      <c r="T304">
        <v>2080</v>
      </c>
      <c r="U304">
        <v>504747</v>
      </c>
      <c r="V304">
        <v>1</v>
      </c>
      <c r="W304">
        <v>265</v>
      </c>
      <c r="X304">
        <v>2150</v>
      </c>
      <c r="Y304">
        <v>569750</v>
      </c>
      <c r="Z304">
        <v>3</v>
      </c>
      <c r="AA304">
        <v>306</v>
      </c>
      <c r="AB304">
        <v>2175</v>
      </c>
      <c r="AC304">
        <v>663917</v>
      </c>
      <c r="AD304">
        <v>2</v>
      </c>
      <c r="AE304">
        <v>345</v>
      </c>
      <c r="AF304">
        <v>2290</v>
      </c>
      <c r="AG304">
        <v>790350</v>
      </c>
      <c r="AH304">
        <v>1</v>
      </c>
      <c r="AI304">
        <v>366</v>
      </c>
      <c r="AJ304">
        <v>2340</v>
      </c>
      <c r="AK304">
        <v>856440</v>
      </c>
      <c r="AP304">
        <v>52</v>
      </c>
      <c r="AQ304">
        <v>339</v>
      </c>
      <c r="AR304">
        <v>2169</v>
      </c>
      <c r="AS304">
        <v>722113</v>
      </c>
      <c r="AT304">
        <v>3</v>
      </c>
      <c r="AU304">
        <v>367</v>
      </c>
      <c r="AV304">
        <v>2175</v>
      </c>
      <c r="AW304">
        <v>809600</v>
      </c>
    </row>
    <row r="305" spans="1:49" ht="15" x14ac:dyDescent="0.2">
      <c r="A305" s="79">
        <v>40644</v>
      </c>
      <c r="B305">
        <v>21</v>
      </c>
      <c r="C305">
        <v>101</v>
      </c>
      <c r="D305">
        <v>2317</v>
      </c>
      <c r="E305">
        <v>221490</v>
      </c>
      <c r="F305">
        <v>11</v>
      </c>
      <c r="G305">
        <v>141</v>
      </c>
      <c r="H305">
        <v>2225</v>
      </c>
      <c r="I305">
        <v>312986</v>
      </c>
      <c r="J305">
        <v>10</v>
      </c>
      <c r="K305">
        <v>165</v>
      </c>
      <c r="L305">
        <v>2038</v>
      </c>
      <c r="M305">
        <v>339320</v>
      </c>
      <c r="N305">
        <v>28</v>
      </c>
      <c r="O305">
        <v>204</v>
      </c>
      <c r="P305">
        <v>2138</v>
      </c>
      <c r="Q305">
        <v>446002</v>
      </c>
      <c r="R305">
        <v>52</v>
      </c>
      <c r="S305">
        <v>235</v>
      </c>
      <c r="T305">
        <v>2096</v>
      </c>
      <c r="U305">
        <v>518627</v>
      </c>
      <c r="V305">
        <v>19</v>
      </c>
      <c r="W305">
        <v>270</v>
      </c>
      <c r="X305">
        <v>2073</v>
      </c>
      <c r="Y305">
        <v>568069</v>
      </c>
      <c r="Z305">
        <v>20</v>
      </c>
      <c r="AA305">
        <v>298</v>
      </c>
      <c r="AB305">
        <v>2124</v>
      </c>
      <c r="AC305">
        <v>643472</v>
      </c>
      <c r="AD305">
        <v>4</v>
      </c>
      <c r="AE305">
        <v>330</v>
      </c>
      <c r="AF305">
        <v>2345</v>
      </c>
      <c r="AG305">
        <v>773438</v>
      </c>
      <c r="AH305">
        <v>11</v>
      </c>
      <c r="AI305">
        <v>373</v>
      </c>
      <c r="AJ305">
        <v>2294</v>
      </c>
      <c r="AK305">
        <v>881858</v>
      </c>
      <c r="AP305">
        <v>85</v>
      </c>
      <c r="AQ305">
        <v>361</v>
      </c>
      <c r="AR305">
        <v>2009</v>
      </c>
      <c r="AS305">
        <v>730062</v>
      </c>
      <c r="AT305">
        <v>31</v>
      </c>
      <c r="AU305">
        <v>388</v>
      </c>
      <c r="AV305">
        <v>1973</v>
      </c>
      <c r="AW305">
        <v>795285</v>
      </c>
    </row>
    <row r="306" spans="1:49" ht="15" x14ac:dyDescent="0.2">
      <c r="A306" s="79">
        <v>40645</v>
      </c>
      <c r="B306">
        <v>18</v>
      </c>
      <c r="C306">
        <v>112</v>
      </c>
      <c r="D306">
        <v>2130</v>
      </c>
      <c r="E306">
        <v>244439</v>
      </c>
      <c r="F306">
        <v>29</v>
      </c>
      <c r="G306">
        <v>142</v>
      </c>
      <c r="H306">
        <v>2100</v>
      </c>
      <c r="I306">
        <v>304490</v>
      </c>
      <c r="J306">
        <v>1</v>
      </c>
      <c r="K306">
        <v>150</v>
      </c>
      <c r="L306">
        <v>2150</v>
      </c>
      <c r="M306">
        <v>322500</v>
      </c>
      <c r="N306">
        <v>23</v>
      </c>
      <c r="O306">
        <v>193</v>
      </c>
      <c r="P306">
        <v>2100</v>
      </c>
      <c r="Q306">
        <v>406213</v>
      </c>
      <c r="R306">
        <v>2</v>
      </c>
      <c r="S306">
        <v>228</v>
      </c>
      <c r="T306">
        <v>1900</v>
      </c>
      <c r="U306">
        <v>433200</v>
      </c>
      <c r="V306">
        <v>7</v>
      </c>
      <c r="W306">
        <v>255</v>
      </c>
      <c r="X306">
        <v>2072</v>
      </c>
      <c r="Y306">
        <v>532410</v>
      </c>
      <c r="Z306">
        <v>17</v>
      </c>
      <c r="AA306">
        <v>304</v>
      </c>
      <c r="AB306">
        <v>2142</v>
      </c>
      <c r="AC306">
        <v>660312</v>
      </c>
      <c r="AD306">
        <v>1</v>
      </c>
      <c r="AE306">
        <v>322</v>
      </c>
      <c r="AF306">
        <v>2260</v>
      </c>
      <c r="AG306">
        <v>727720</v>
      </c>
      <c r="AH306">
        <v>2</v>
      </c>
      <c r="AI306">
        <v>378</v>
      </c>
      <c r="AJ306">
        <v>2330</v>
      </c>
      <c r="AK306">
        <v>881440</v>
      </c>
      <c r="AL306">
        <v>1</v>
      </c>
      <c r="AM306">
        <v>411</v>
      </c>
      <c r="AN306">
        <v>2380</v>
      </c>
      <c r="AO306">
        <v>978180</v>
      </c>
      <c r="AP306">
        <v>75</v>
      </c>
      <c r="AQ306">
        <v>345</v>
      </c>
      <c r="AR306">
        <v>2093</v>
      </c>
      <c r="AS306">
        <v>722805</v>
      </c>
      <c r="AT306">
        <v>7</v>
      </c>
      <c r="AU306">
        <v>375</v>
      </c>
      <c r="AV306">
        <v>1860</v>
      </c>
      <c r="AW306">
        <v>699850</v>
      </c>
    </row>
    <row r="307" spans="1:49" ht="15" x14ac:dyDescent="0.2">
      <c r="A307" s="81">
        <v>40651</v>
      </c>
      <c r="B307">
        <v>8</v>
      </c>
      <c r="C307">
        <v>105</v>
      </c>
      <c r="D307">
        <v>2250</v>
      </c>
      <c r="E307">
        <v>241331</v>
      </c>
      <c r="F307">
        <v>12</v>
      </c>
      <c r="G307">
        <v>137</v>
      </c>
      <c r="H307">
        <v>2250</v>
      </c>
      <c r="I307">
        <v>310242</v>
      </c>
      <c r="J307">
        <v>18</v>
      </c>
      <c r="K307">
        <v>168</v>
      </c>
      <c r="L307">
        <v>2333</v>
      </c>
      <c r="M307">
        <v>397386</v>
      </c>
      <c r="N307">
        <v>14</v>
      </c>
      <c r="O307">
        <v>209</v>
      </c>
      <c r="P307">
        <v>2253</v>
      </c>
      <c r="Q307">
        <v>466443</v>
      </c>
      <c r="R307">
        <v>33</v>
      </c>
      <c r="S307">
        <v>244</v>
      </c>
      <c r="T307">
        <v>2213</v>
      </c>
      <c r="U307">
        <v>545465</v>
      </c>
      <c r="V307">
        <v>21</v>
      </c>
      <c r="W307">
        <v>268</v>
      </c>
      <c r="X307">
        <v>2298</v>
      </c>
      <c r="Y307">
        <v>612114</v>
      </c>
      <c r="Z307">
        <v>28</v>
      </c>
      <c r="AA307">
        <v>290</v>
      </c>
      <c r="AB307">
        <v>2330</v>
      </c>
      <c r="AC307">
        <v>662876</v>
      </c>
      <c r="AP307">
        <v>44</v>
      </c>
      <c r="AQ307">
        <v>382</v>
      </c>
      <c r="AR307">
        <v>2055</v>
      </c>
      <c r="AS307">
        <v>784420</v>
      </c>
      <c r="AT307">
        <v>25</v>
      </c>
      <c r="AU307">
        <v>413</v>
      </c>
      <c r="AV307">
        <v>2073</v>
      </c>
      <c r="AW307">
        <v>842021</v>
      </c>
    </row>
    <row r="308" spans="1:49" ht="15" x14ac:dyDescent="0.2">
      <c r="A308" s="79">
        <v>40652</v>
      </c>
      <c r="B308">
        <v>5</v>
      </c>
      <c r="C308">
        <v>102</v>
      </c>
      <c r="D308">
        <v>2217</v>
      </c>
      <c r="E308">
        <v>218990</v>
      </c>
      <c r="F308">
        <v>3</v>
      </c>
      <c r="G308">
        <v>132</v>
      </c>
      <c r="H308">
        <v>2100</v>
      </c>
      <c r="I308">
        <v>276500</v>
      </c>
      <c r="J308">
        <v>12</v>
      </c>
      <c r="K308">
        <v>171</v>
      </c>
      <c r="L308">
        <v>2110</v>
      </c>
      <c r="M308">
        <v>358834</v>
      </c>
      <c r="R308">
        <v>5</v>
      </c>
      <c r="S308">
        <v>231</v>
      </c>
      <c r="T308">
        <v>2085</v>
      </c>
      <c r="U308">
        <v>482506</v>
      </c>
      <c r="V308">
        <v>9</v>
      </c>
      <c r="W308">
        <v>261</v>
      </c>
      <c r="X308">
        <v>2240</v>
      </c>
      <c r="Y308">
        <v>582129</v>
      </c>
      <c r="AD308">
        <v>1</v>
      </c>
      <c r="AE308">
        <v>333</v>
      </c>
      <c r="AF308">
        <v>2080</v>
      </c>
      <c r="AG308">
        <v>692640</v>
      </c>
      <c r="AP308">
        <v>59</v>
      </c>
      <c r="AQ308">
        <v>372</v>
      </c>
      <c r="AR308">
        <v>2132</v>
      </c>
      <c r="AS308">
        <v>792731</v>
      </c>
      <c r="AT308">
        <v>7</v>
      </c>
      <c r="AU308">
        <v>430</v>
      </c>
      <c r="AV308">
        <v>2000</v>
      </c>
      <c r="AW308">
        <v>859714</v>
      </c>
    </row>
    <row r="309" spans="1:49" ht="15" x14ac:dyDescent="0.2">
      <c r="A309" s="79">
        <v>40658</v>
      </c>
      <c r="B309">
        <v>7</v>
      </c>
      <c r="C309">
        <v>120</v>
      </c>
      <c r="D309">
        <v>2160</v>
      </c>
      <c r="E309">
        <v>258349</v>
      </c>
      <c r="F309">
        <v>13</v>
      </c>
      <c r="G309">
        <v>137</v>
      </c>
      <c r="H309">
        <v>2165</v>
      </c>
      <c r="I309">
        <v>297531</v>
      </c>
      <c r="J309">
        <v>6</v>
      </c>
      <c r="K309">
        <v>161</v>
      </c>
      <c r="L309">
        <v>2093</v>
      </c>
      <c r="M309">
        <v>339860</v>
      </c>
      <c r="N309">
        <v>11</v>
      </c>
      <c r="O309">
        <v>197</v>
      </c>
      <c r="P309">
        <v>2143</v>
      </c>
      <c r="Q309">
        <v>434294</v>
      </c>
      <c r="V309">
        <v>4</v>
      </c>
      <c r="W309">
        <v>266</v>
      </c>
      <c r="X309">
        <v>2240</v>
      </c>
      <c r="Y309">
        <v>596185</v>
      </c>
      <c r="Z309">
        <v>4</v>
      </c>
      <c r="AA309">
        <v>303</v>
      </c>
      <c r="AB309">
        <v>2140</v>
      </c>
      <c r="AC309">
        <v>656370</v>
      </c>
      <c r="AD309">
        <v>3</v>
      </c>
      <c r="AE309">
        <v>330</v>
      </c>
      <c r="AF309">
        <v>2290</v>
      </c>
      <c r="AG309">
        <v>756273</v>
      </c>
      <c r="AH309">
        <v>2</v>
      </c>
      <c r="AI309">
        <v>385</v>
      </c>
      <c r="AJ309">
        <v>2345</v>
      </c>
      <c r="AK309">
        <v>902195</v>
      </c>
      <c r="AL309">
        <v>4</v>
      </c>
      <c r="AM309">
        <v>411</v>
      </c>
      <c r="AN309">
        <v>2453</v>
      </c>
      <c r="AO309">
        <v>1007300</v>
      </c>
      <c r="AP309">
        <v>47</v>
      </c>
      <c r="AQ309">
        <v>376</v>
      </c>
      <c r="AR309">
        <v>2201</v>
      </c>
      <c r="AS309">
        <v>832293</v>
      </c>
      <c r="AT309">
        <v>39</v>
      </c>
      <c r="AU309">
        <v>425</v>
      </c>
      <c r="AV309">
        <v>2110</v>
      </c>
      <c r="AW309">
        <v>923438</v>
      </c>
    </row>
    <row r="310" spans="1:49" ht="15" x14ac:dyDescent="0.2">
      <c r="A310" s="79">
        <v>40659</v>
      </c>
      <c r="B310">
        <v>3</v>
      </c>
      <c r="C310">
        <v>109</v>
      </c>
      <c r="D310">
        <v>2167</v>
      </c>
      <c r="E310">
        <v>236100</v>
      </c>
      <c r="F310">
        <v>32</v>
      </c>
      <c r="G310">
        <v>139</v>
      </c>
      <c r="H310">
        <v>2121</v>
      </c>
      <c r="I310">
        <v>299089</v>
      </c>
      <c r="J310">
        <v>12</v>
      </c>
      <c r="K310">
        <v>174</v>
      </c>
      <c r="L310">
        <v>2138</v>
      </c>
      <c r="M310">
        <v>373079</v>
      </c>
      <c r="N310">
        <v>38</v>
      </c>
      <c r="O310">
        <v>204</v>
      </c>
      <c r="P310">
        <v>2188</v>
      </c>
      <c r="Q310">
        <v>448105</v>
      </c>
      <c r="R310">
        <v>2</v>
      </c>
      <c r="S310">
        <v>230</v>
      </c>
      <c r="T310">
        <v>2100</v>
      </c>
      <c r="U310">
        <v>483000</v>
      </c>
      <c r="V310">
        <v>2</v>
      </c>
      <c r="W310">
        <v>260</v>
      </c>
      <c r="X310">
        <v>2190</v>
      </c>
      <c r="Y310">
        <v>570250</v>
      </c>
      <c r="Z310">
        <v>4</v>
      </c>
      <c r="AA310">
        <v>307</v>
      </c>
      <c r="AB310">
        <v>2117</v>
      </c>
      <c r="AC310">
        <v>652875</v>
      </c>
      <c r="AD310">
        <v>13</v>
      </c>
      <c r="AE310">
        <v>335</v>
      </c>
      <c r="AF310">
        <v>2189</v>
      </c>
      <c r="AG310">
        <v>731700</v>
      </c>
      <c r="AH310">
        <v>1</v>
      </c>
      <c r="AI310">
        <v>363</v>
      </c>
      <c r="AJ310">
        <v>2260</v>
      </c>
      <c r="AK310">
        <v>820380</v>
      </c>
      <c r="AL310">
        <v>1</v>
      </c>
      <c r="AM310">
        <v>403</v>
      </c>
      <c r="AN310">
        <v>2080</v>
      </c>
      <c r="AO310">
        <v>838240</v>
      </c>
      <c r="AP310">
        <v>87</v>
      </c>
      <c r="AQ310">
        <v>380</v>
      </c>
      <c r="AR310">
        <v>2204</v>
      </c>
      <c r="AS310">
        <v>824681</v>
      </c>
      <c r="AT310">
        <v>2</v>
      </c>
      <c r="AU310">
        <v>401</v>
      </c>
      <c r="AV310">
        <v>1925</v>
      </c>
      <c r="AW310">
        <v>771400</v>
      </c>
    </row>
    <row r="313" spans="1:49" ht="15" x14ac:dyDescent="0.2">
      <c r="A313" s="79">
        <v>40665</v>
      </c>
      <c r="B313">
        <v>10</v>
      </c>
      <c r="C313">
        <v>101</v>
      </c>
      <c r="D313">
        <v>2174</v>
      </c>
      <c r="E313">
        <v>218582</v>
      </c>
      <c r="F313">
        <v>12</v>
      </c>
      <c r="G313">
        <v>134</v>
      </c>
      <c r="H313">
        <v>2287</v>
      </c>
      <c r="I313">
        <v>305515</v>
      </c>
      <c r="J313">
        <v>5</v>
      </c>
      <c r="K313">
        <v>168</v>
      </c>
      <c r="L313">
        <v>2100</v>
      </c>
      <c r="M313">
        <v>349880</v>
      </c>
      <c r="N313">
        <v>27</v>
      </c>
      <c r="O313">
        <v>209</v>
      </c>
      <c r="P313">
        <v>2175</v>
      </c>
      <c r="Q313">
        <v>460259</v>
      </c>
      <c r="R313">
        <v>6</v>
      </c>
      <c r="S313">
        <v>237</v>
      </c>
      <c r="T313">
        <v>2188</v>
      </c>
      <c r="U313">
        <v>521627</v>
      </c>
      <c r="V313">
        <v>18</v>
      </c>
      <c r="W313">
        <v>265</v>
      </c>
      <c r="X313">
        <v>2307</v>
      </c>
      <c r="Y313">
        <v>598616</v>
      </c>
      <c r="Z313">
        <v>21</v>
      </c>
      <c r="AA313">
        <v>297</v>
      </c>
      <c r="AB313">
        <v>2272</v>
      </c>
      <c r="AC313">
        <v>679041</v>
      </c>
      <c r="AD313">
        <v>13</v>
      </c>
      <c r="AE313">
        <v>341</v>
      </c>
      <c r="AF313">
        <v>2270</v>
      </c>
      <c r="AG313">
        <v>776935</v>
      </c>
      <c r="AH313">
        <v>4</v>
      </c>
      <c r="AI313">
        <v>393</v>
      </c>
      <c r="AJ313">
        <v>2353</v>
      </c>
      <c r="AK313">
        <v>922975</v>
      </c>
      <c r="AL313">
        <v>2</v>
      </c>
      <c r="AM313">
        <v>421</v>
      </c>
      <c r="AN313">
        <v>2465</v>
      </c>
      <c r="AO313">
        <v>1038935</v>
      </c>
      <c r="AP313">
        <v>143</v>
      </c>
      <c r="AQ313">
        <v>341</v>
      </c>
      <c r="AR313">
        <v>2142</v>
      </c>
      <c r="AS313">
        <v>729782</v>
      </c>
      <c r="AT313">
        <v>41</v>
      </c>
      <c r="AU313">
        <v>397</v>
      </c>
      <c r="AV313">
        <v>2109</v>
      </c>
      <c r="AW313">
        <v>880738</v>
      </c>
    </row>
    <row r="314" spans="1:49" ht="15" x14ac:dyDescent="0.2">
      <c r="A314" s="79">
        <v>40666</v>
      </c>
      <c r="B314">
        <v>14</v>
      </c>
      <c r="C314">
        <v>105</v>
      </c>
      <c r="D314">
        <v>2217</v>
      </c>
      <c r="E314">
        <v>230693</v>
      </c>
      <c r="F314">
        <v>20</v>
      </c>
      <c r="G314">
        <v>137</v>
      </c>
      <c r="H314">
        <v>2300</v>
      </c>
      <c r="I314">
        <v>310700</v>
      </c>
      <c r="J314">
        <v>8</v>
      </c>
      <c r="K314">
        <v>160</v>
      </c>
      <c r="L314">
        <v>2000</v>
      </c>
      <c r="M314">
        <v>326788</v>
      </c>
      <c r="N314">
        <v>18</v>
      </c>
      <c r="O314">
        <v>196</v>
      </c>
      <c r="P314">
        <v>2034</v>
      </c>
      <c r="Q314">
        <v>402296</v>
      </c>
      <c r="R314">
        <v>9</v>
      </c>
      <c r="S314">
        <v>230</v>
      </c>
      <c r="T314">
        <v>2125</v>
      </c>
      <c r="U314">
        <v>492872</v>
      </c>
      <c r="V314">
        <v>9</v>
      </c>
      <c r="W314">
        <v>263</v>
      </c>
      <c r="X314">
        <v>2162</v>
      </c>
      <c r="Y314">
        <v>567417</v>
      </c>
      <c r="Z314">
        <v>3</v>
      </c>
      <c r="AA314">
        <v>295</v>
      </c>
      <c r="AB314">
        <v>2167</v>
      </c>
      <c r="AC314">
        <v>639283</v>
      </c>
      <c r="AD314">
        <v>13</v>
      </c>
      <c r="AE314">
        <v>333</v>
      </c>
      <c r="AF314">
        <v>2252</v>
      </c>
      <c r="AG314">
        <v>746488</v>
      </c>
      <c r="AP314">
        <v>137</v>
      </c>
      <c r="AQ314">
        <v>366</v>
      </c>
      <c r="AR314">
        <v>2125</v>
      </c>
      <c r="AS314">
        <v>779883</v>
      </c>
      <c r="AT314">
        <v>2</v>
      </c>
      <c r="AU314">
        <v>444</v>
      </c>
      <c r="AV314">
        <v>1900</v>
      </c>
      <c r="AW314">
        <v>845275</v>
      </c>
    </row>
    <row r="315" spans="1:49" ht="15" x14ac:dyDescent="0.2">
      <c r="A315" s="79">
        <v>40672</v>
      </c>
      <c r="B315">
        <v>17</v>
      </c>
      <c r="C315">
        <v>118</v>
      </c>
      <c r="D315">
        <v>2236</v>
      </c>
      <c r="E315">
        <v>260514</v>
      </c>
      <c r="F315">
        <v>2</v>
      </c>
      <c r="G315">
        <v>132</v>
      </c>
      <c r="H315">
        <v>2275</v>
      </c>
      <c r="I315">
        <v>299350</v>
      </c>
      <c r="J315">
        <v>25</v>
      </c>
      <c r="K315">
        <v>171</v>
      </c>
      <c r="L315">
        <v>2162</v>
      </c>
      <c r="M315">
        <v>380116</v>
      </c>
      <c r="N315">
        <v>29</v>
      </c>
      <c r="O315">
        <v>201</v>
      </c>
      <c r="P315">
        <v>2157</v>
      </c>
      <c r="Q315">
        <v>435777</v>
      </c>
      <c r="R315">
        <v>20</v>
      </c>
      <c r="S315">
        <v>227</v>
      </c>
      <c r="T315">
        <v>2127</v>
      </c>
      <c r="U315">
        <v>496192</v>
      </c>
      <c r="V315">
        <v>18</v>
      </c>
      <c r="W315">
        <v>259</v>
      </c>
      <c r="X315">
        <v>2197</v>
      </c>
      <c r="Y315">
        <v>567997</v>
      </c>
      <c r="Z315">
        <v>46</v>
      </c>
      <c r="AA315">
        <v>302</v>
      </c>
      <c r="AB315">
        <v>2271</v>
      </c>
      <c r="AC315">
        <v>703167</v>
      </c>
      <c r="AD315">
        <v>28</v>
      </c>
      <c r="AE315">
        <v>333</v>
      </c>
      <c r="AF315">
        <v>2277</v>
      </c>
      <c r="AG315">
        <v>763758</v>
      </c>
      <c r="AH315">
        <v>4</v>
      </c>
      <c r="AI315">
        <v>378</v>
      </c>
      <c r="AJ315">
        <v>2235</v>
      </c>
      <c r="AK315">
        <v>843435</v>
      </c>
      <c r="AL315">
        <v>1</v>
      </c>
      <c r="AM315">
        <v>436</v>
      </c>
      <c r="AN315">
        <v>2380</v>
      </c>
      <c r="AO315">
        <v>1037680</v>
      </c>
      <c r="AP315">
        <v>108</v>
      </c>
      <c r="AQ315">
        <v>356</v>
      </c>
      <c r="AR315">
        <v>2153</v>
      </c>
      <c r="AS315">
        <v>776530</v>
      </c>
      <c r="AT315">
        <v>26</v>
      </c>
      <c r="AU315">
        <v>353</v>
      </c>
      <c r="AV315">
        <v>2083</v>
      </c>
      <c r="AW315">
        <v>773443</v>
      </c>
    </row>
    <row r="316" spans="1:49" ht="15" x14ac:dyDescent="0.2">
      <c r="A316" s="79">
        <v>40673</v>
      </c>
      <c r="B316">
        <v>11</v>
      </c>
      <c r="C316">
        <v>118</v>
      </c>
      <c r="D316">
        <v>2125</v>
      </c>
      <c r="E316">
        <v>248841</v>
      </c>
      <c r="F316">
        <v>14</v>
      </c>
      <c r="G316">
        <v>146</v>
      </c>
      <c r="H316">
        <v>2117</v>
      </c>
      <c r="I316">
        <v>306689</v>
      </c>
      <c r="J316">
        <v>14</v>
      </c>
      <c r="K316">
        <v>176</v>
      </c>
      <c r="L316">
        <v>2125</v>
      </c>
      <c r="M316">
        <v>371100</v>
      </c>
      <c r="N316">
        <v>7</v>
      </c>
      <c r="O316">
        <v>194</v>
      </c>
      <c r="P316">
        <v>1983</v>
      </c>
      <c r="Q316">
        <v>393921</v>
      </c>
      <c r="R316">
        <v>5</v>
      </c>
      <c r="S316">
        <v>233</v>
      </c>
      <c r="T316">
        <v>2150</v>
      </c>
      <c r="U316">
        <v>501430</v>
      </c>
      <c r="V316">
        <v>6</v>
      </c>
      <c r="W316">
        <v>258</v>
      </c>
      <c r="X316">
        <v>2200</v>
      </c>
      <c r="Y316">
        <v>564375</v>
      </c>
      <c r="Z316">
        <v>3</v>
      </c>
      <c r="AA316">
        <v>305</v>
      </c>
      <c r="AB316">
        <v>2270</v>
      </c>
      <c r="AC316">
        <v>691240</v>
      </c>
      <c r="AD316">
        <v>3</v>
      </c>
      <c r="AE316">
        <v>330</v>
      </c>
      <c r="AF316">
        <v>2310</v>
      </c>
      <c r="AG316">
        <v>757467</v>
      </c>
      <c r="AH316">
        <v>3</v>
      </c>
      <c r="AI316">
        <v>381</v>
      </c>
      <c r="AJ316">
        <v>2300</v>
      </c>
      <c r="AK316">
        <v>878947</v>
      </c>
      <c r="AL316">
        <v>2</v>
      </c>
      <c r="AM316">
        <v>418</v>
      </c>
      <c r="AN316">
        <v>2390</v>
      </c>
      <c r="AO316">
        <v>1000040</v>
      </c>
      <c r="AP316">
        <v>51</v>
      </c>
      <c r="AQ316">
        <v>371</v>
      </c>
      <c r="AR316">
        <v>2207</v>
      </c>
      <c r="AS316">
        <v>821388</v>
      </c>
    </row>
    <row r="317" spans="1:49" ht="15" x14ac:dyDescent="0.2">
      <c r="A317" s="81">
        <v>40679</v>
      </c>
      <c r="B317">
        <v>22</v>
      </c>
      <c r="C317">
        <v>118</v>
      </c>
      <c r="D317">
        <v>2236</v>
      </c>
      <c r="E317">
        <v>266138</v>
      </c>
      <c r="F317">
        <v>3</v>
      </c>
      <c r="G317">
        <v>137</v>
      </c>
      <c r="H317">
        <v>2275</v>
      </c>
      <c r="I317">
        <v>313667</v>
      </c>
      <c r="J317">
        <v>18</v>
      </c>
      <c r="K317">
        <v>169</v>
      </c>
      <c r="L317">
        <v>2174</v>
      </c>
      <c r="M317">
        <v>374383</v>
      </c>
      <c r="N317">
        <v>23</v>
      </c>
      <c r="O317">
        <v>201</v>
      </c>
      <c r="P317">
        <v>2191</v>
      </c>
      <c r="Q317">
        <v>468923</v>
      </c>
      <c r="R317">
        <v>27</v>
      </c>
      <c r="S317">
        <v>234</v>
      </c>
      <c r="T317">
        <v>2178</v>
      </c>
      <c r="U317">
        <v>512787</v>
      </c>
      <c r="V317">
        <v>1</v>
      </c>
      <c r="W317">
        <v>274</v>
      </c>
      <c r="X317">
        <v>2300</v>
      </c>
      <c r="Y317">
        <v>630200</v>
      </c>
      <c r="Z317">
        <v>19</v>
      </c>
      <c r="AA317">
        <v>299</v>
      </c>
      <c r="AB317">
        <v>2271</v>
      </c>
      <c r="AC317">
        <v>681130</v>
      </c>
      <c r="AD317">
        <v>8</v>
      </c>
      <c r="AE317">
        <v>342</v>
      </c>
      <c r="AF317">
        <v>2180</v>
      </c>
      <c r="AG317">
        <v>747102</v>
      </c>
      <c r="AH317">
        <v>2</v>
      </c>
      <c r="AI317">
        <v>392</v>
      </c>
      <c r="AJ317">
        <v>2420</v>
      </c>
      <c r="AK317">
        <v>949800</v>
      </c>
      <c r="AP317">
        <v>79</v>
      </c>
      <c r="AQ317">
        <v>363</v>
      </c>
      <c r="AR317">
        <v>2175</v>
      </c>
      <c r="AS317">
        <v>796645</v>
      </c>
      <c r="AT317">
        <v>13</v>
      </c>
      <c r="AU317">
        <v>392</v>
      </c>
      <c r="AV317">
        <v>2108</v>
      </c>
      <c r="AW317">
        <v>818826</v>
      </c>
    </row>
    <row r="318" spans="1:49" ht="15" x14ac:dyDescent="0.2">
      <c r="A318" s="79">
        <v>40680</v>
      </c>
      <c r="B318">
        <v>27</v>
      </c>
      <c r="C318">
        <v>105</v>
      </c>
      <c r="D318">
        <v>2144</v>
      </c>
      <c r="E318">
        <v>228428</v>
      </c>
      <c r="F318">
        <v>24</v>
      </c>
      <c r="G318">
        <v>138</v>
      </c>
      <c r="H318">
        <v>2162</v>
      </c>
      <c r="I318">
        <v>297575</v>
      </c>
      <c r="J318">
        <v>6</v>
      </c>
      <c r="K318">
        <v>163</v>
      </c>
      <c r="L318">
        <v>2100</v>
      </c>
      <c r="M318">
        <v>341917</v>
      </c>
      <c r="N318">
        <v>20</v>
      </c>
      <c r="O318">
        <v>196</v>
      </c>
      <c r="P318">
        <v>2112</v>
      </c>
      <c r="Q318">
        <v>418610</v>
      </c>
      <c r="R318">
        <v>24</v>
      </c>
      <c r="S318">
        <v>230</v>
      </c>
      <c r="T318">
        <v>2150</v>
      </c>
      <c r="U318">
        <v>500360</v>
      </c>
      <c r="V318">
        <v>1</v>
      </c>
      <c r="W318">
        <v>254</v>
      </c>
      <c r="X318">
        <v>2150</v>
      </c>
      <c r="Y318">
        <v>546100</v>
      </c>
      <c r="Z318">
        <v>34</v>
      </c>
      <c r="AA318">
        <v>309</v>
      </c>
      <c r="AB318">
        <v>2273</v>
      </c>
      <c r="AC318">
        <v>709477</v>
      </c>
      <c r="AD318">
        <v>4</v>
      </c>
      <c r="AE318">
        <v>343</v>
      </c>
      <c r="AF318">
        <v>2198</v>
      </c>
      <c r="AG318">
        <v>754138</v>
      </c>
      <c r="AH318">
        <v>7</v>
      </c>
      <c r="AI318">
        <v>362</v>
      </c>
      <c r="AJ318">
        <v>2220</v>
      </c>
      <c r="AK318">
        <v>809069</v>
      </c>
      <c r="AP318">
        <v>142</v>
      </c>
      <c r="AQ318">
        <v>356</v>
      </c>
      <c r="AR318">
        <v>2149</v>
      </c>
      <c r="AS318">
        <v>763642</v>
      </c>
      <c r="AT318">
        <v>29</v>
      </c>
      <c r="AU318">
        <v>404</v>
      </c>
      <c r="AV318">
        <v>2090</v>
      </c>
      <c r="AW318">
        <v>829176</v>
      </c>
    </row>
    <row r="319" spans="1:49" ht="15" x14ac:dyDescent="0.2">
      <c r="A319" s="79">
        <v>40686</v>
      </c>
      <c r="B319">
        <v>26</v>
      </c>
      <c r="C319">
        <v>113</v>
      </c>
      <c r="D319">
        <v>2069</v>
      </c>
      <c r="E319">
        <v>240927</v>
      </c>
      <c r="F319">
        <v>12</v>
      </c>
      <c r="G319">
        <v>148</v>
      </c>
      <c r="H319">
        <v>2090</v>
      </c>
      <c r="I319">
        <v>306799</v>
      </c>
      <c r="J319">
        <v>50</v>
      </c>
      <c r="K319">
        <v>162</v>
      </c>
      <c r="L319">
        <v>2147</v>
      </c>
      <c r="M319">
        <v>360212</v>
      </c>
      <c r="N319">
        <v>23</v>
      </c>
      <c r="O319">
        <v>206</v>
      </c>
      <c r="P319">
        <v>2069</v>
      </c>
      <c r="Q319">
        <v>435341</v>
      </c>
      <c r="R319">
        <v>97</v>
      </c>
      <c r="S319">
        <v>232</v>
      </c>
      <c r="T319">
        <v>2162</v>
      </c>
      <c r="U319">
        <v>515995</v>
      </c>
      <c r="V319">
        <v>12</v>
      </c>
      <c r="W319">
        <v>274</v>
      </c>
      <c r="X319">
        <v>2324</v>
      </c>
      <c r="Y319">
        <v>616672</v>
      </c>
      <c r="Z319">
        <v>62</v>
      </c>
      <c r="AA319">
        <v>291</v>
      </c>
      <c r="AB319">
        <v>2187</v>
      </c>
      <c r="AC319">
        <v>641633</v>
      </c>
      <c r="AD319">
        <v>15</v>
      </c>
      <c r="AE319">
        <v>340</v>
      </c>
      <c r="AF319">
        <v>2169</v>
      </c>
      <c r="AG319">
        <v>732505</v>
      </c>
      <c r="AH319">
        <v>11</v>
      </c>
      <c r="AI319">
        <v>371</v>
      </c>
      <c r="AJ319">
        <v>2218</v>
      </c>
      <c r="AK319">
        <v>822381</v>
      </c>
      <c r="AL319">
        <v>1</v>
      </c>
      <c r="AM319">
        <v>420</v>
      </c>
      <c r="AN319">
        <v>2480</v>
      </c>
      <c r="AO319">
        <v>1041600</v>
      </c>
      <c r="AP319">
        <v>166</v>
      </c>
      <c r="AQ319">
        <v>369</v>
      </c>
      <c r="AR319">
        <v>2097</v>
      </c>
      <c r="AS319">
        <v>772299</v>
      </c>
      <c r="AT319">
        <v>15</v>
      </c>
      <c r="AU319">
        <v>403</v>
      </c>
      <c r="AV319">
        <v>2131</v>
      </c>
      <c r="AW319">
        <v>848087</v>
      </c>
    </row>
    <row r="320" spans="1:49" ht="15" x14ac:dyDescent="0.2">
      <c r="A320" s="79">
        <v>40687</v>
      </c>
      <c r="B320">
        <v>8</v>
      </c>
      <c r="C320">
        <v>123</v>
      </c>
      <c r="D320">
        <v>2233</v>
      </c>
      <c r="E320">
        <v>276875</v>
      </c>
      <c r="F320">
        <v>9</v>
      </c>
      <c r="G320">
        <v>134</v>
      </c>
      <c r="H320">
        <v>2200</v>
      </c>
      <c r="I320">
        <v>293300</v>
      </c>
      <c r="J320">
        <v>23</v>
      </c>
      <c r="K320">
        <v>170</v>
      </c>
      <c r="L320">
        <v>2088</v>
      </c>
      <c r="M320">
        <v>355161</v>
      </c>
      <c r="N320">
        <v>63</v>
      </c>
      <c r="O320">
        <v>193</v>
      </c>
      <c r="P320">
        <v>2132</v>
      </c>
      <c r="Q320">
        <v>426474</v>
      </c>
      <c r="R320">
        <v>20</v>
      </c>
      <c r="S320">
        <v>230</v>
      </c>
      <c r="T320">
        <v>2093</v>
      </c>
      <c r="U320">
        <v>490258</v>
      </c>
      <c r="V320">
        <v>1</v>
      </c>
      <c r="W320">
        <v>278</v>
      </c>
      <c r="X320">
        <v>2250</v>
      </c>
      <c r="Y320">
        <v>625500</v>
      </c>
      <c r="Z320">
        <v>4</v>
      </c>
      <c r="AA320">
        <v>304</v>
      </c>
      <c r="AB320">
        <v>2100</v>
      </c>
      <c r="AC320">
        <v>637350</v>
      </c>
      <c r="AD320">
        <v>3</v>
      </c>
      <c r="AE320">
        <v>345</v>
      </c>
      <c r="AF320">
        <v>2180</v>
      </c>
      <c r="AG320">
        <v>757253</v>
      </c>
      <c r="AH320">
        <v>1</v>
      </c>
      <c r="AI320">
        <v>372</v>
      </c>
      <c r="AJ320">
        <v>2200</v>
      </c>
      <c r="AK320">
        <v>818400</v>
      </c>
      <c r="AP320">
        <v>152</v>
      </c>
      <c r="AQ320">
        <v>366</v>
      </c>
      <c r="AR320">
        <v>2054</v>
      </c>
      <c r="AS320">
        <v>748983</v>
      </c>
      <c r="AT320">
        <v>1</v>
      </c>
      <c r="AU320">
        <v>430</v>
      </c>
      <c r="AV320">
        <v>1900</v>
      </c>
      <c r="AW320">
        <v>817000</v>
      </c>
    </row>
    <row r="321" spans="1:49" ht="15" x14ac:dyDescent="0.2">
      <c r="A321" s="79">
        <v>40693</v>
      </c>
      <c r="B321">
        <v>2</v>
      </c>
      <c r="C321">
        <v>112</v>
      </c>
      <c r="D321">
        <v>2220</v>
      </c>
      <c r="E321">
        <v>247530</v>
      </c>
      <c r="F321">
        <v>9</v>
      </c>
      <c r="G321">
        <v>139</v>
      </c>
      <c r="H321">
        <v>2100</v>
      </c>
      <c r="I321">
        <v>292367</v>
      </c>
      <c r="J321">
        <v>11</v>
      </c>
      <c r="K321">
        <v>152</v>
      </c>
      <c r="L321">
        <v>2080</v>
      </c>
      <c r="M321">
        <v>318989</v>
      </c>
      <c r="N321">
        <v>41</v>
      </c>
      <c r="O321">
        <v>198</v>
      </c>
      <c r="P321">
        <v>2121</v>
      </c>
      <c r="Q321">
        <v>421627</v>
      </c>
      <c r="R321">
        <v>20</v>
      </c>
      <c r="S321">
        <v>220</v>
      </c>
      <c r="T321">
        <v>2210</v>
      </c>
      <c r="U321">
        <v>486863</v>
      </c>
      <c r="V321">
        <v>3</v>
      </c>
      <c r="W321">
        <v>263</v>
      </c>
      <c r="X321">
        <v>2125</v>
      </c>
      <c r="Y321">
        <v>564467</v>
      </c>
      <c r="Z321">
        <v>30</v>
      </c>
      <c r="AA321">
        <v>305</v>
      </c>
      <c r="AB321">
        <v>2139</v>
      </c>
      <c r="AC321">
        <v>656766</v>
      </c>
      <c r="AD321">
        <v>28</v>
      </c>
      <c r="AE321">
        <v>337</v>
      </c>
      <c r="AF321">
        <v>2127</v>
      </c>
      <c r="AG321">
        <v>724204</v>
      </c>
      <c r="AH321">
        <v>16</v>
      </c>
      <c r="AI321">
        <v>371</v>
      </c>
      <c r="AJ321">
        <v>2205</v>
      </c>
      <c r="AK321">
        <v>814250</v>
      </c>
      <c r="AL321">
        <v>3</v>
      </c>
      <c r="AM321">
        <v>443</v>
      </c>
      <c r="AN321">
        <v>2260</v>
      </c>
      <c r="AO321">
        <v>1002540</v>
      </c>
      <c r="AP321">
        <v>51</v>
      </c>
      <c r="AQ321">
        <v>389</v>
      </c>
      <c r="AR321">
        <v>2102</v>
      </c>
      <c r="AS321">
        <v>837623</v>
      </c>
      <c r="AT321">
        <v>15</v>
      </c>
      <c r="AU321">
        <v>374</v>
      </c>
      <c r="AV321">
        <v>2085</v>
      </c>
      <c r="AW321">
        <v>768219</v>
      </c>
    </row>
    <row r="322" spans="1:49" ht="15" x14ac:dyDescent="0.2">
      <c r="A322" s="79">
        <v>40694</v>
      </c>
      <c r="B322">
        <v>20</v>
      </c>
      <c r="C322">
        <v>122</v>
      </c>
      <c r="D322">
        <v>2167</v>
      </c>
      <c r="E322">
        <v>264678</v>
      </c>
      <c r="F322">
        <v>11</v>
      </c>
      <c r="G322">
        <v>148</v>
      </c>
      <c r="H322">
        <v>2300</v>
      </c>
      <c r="I322">
        <v>328909</v>
      </c>
      <c r="J322">
        <v>5</v>
      </c>
      <c r="K322">
        <v>165</v>
      </c>
      <c r="L322">
        <v>2125</v>
      </c>
      <c r="M322">
        <v>350730</v>
      </c>
      <c r="N322">
        <v>7</v>
      </c>
      <c r="O322">
        <v>204</v>
      </c>
      <c r="P322">
        <v>2150</v>
      </c>
      <c r="Q322">
        <v>438907</v>
      </c>
      <c r="R322">
        <v>3</v>
      </c>
      <c r="S322">
        <v>233</v>
      </c>
      <c r="T322">
        <v>2250</v>
      </c>
      <c r="U322">
        <v>516367</v>
      </c>
      <c r="V322">
        <v>3</v>
      </c>
      <c r="W322">
        <v>259</v>
      </c>
      <c r="X322">
        <v>2143</v>
      </c>
      <c r="Y322">
        <v>555463</v>
      </c>
      <c r="Z322">
        <v>4</v>
      </c>
      <c r="AA322">
        <v>294</v>
      </c>
      <c r="AB322">
        <v>2263</v>
      </c>
      <c r="AC322">
        <v>664238</v>
      </c>
      <c r="AD322">
        <v>3</v>
      </c>
      <c r="AE322">
        <v>37</v>
      </c>
      <c r="AF322">
        <v>2230</v>
      </c>
      <c r="AG322">
        <v>752393</v>
      </c>
      <c r="AH322">
        <v>1</v>
      </c>
      <c r="AI322">
        <v>385</v>
      </c>
      <c r="AJ322">
        <v>2180</v>
      </c>
      <c r="AK322">
        <v>839300</v>
      </c>
      <c r="AP322">
        <v>93</v>
      </c>
      <c r="AQ322">
        <v>391</v>
      </c>
      <c r="AR322">
        <v>2146</v>
      </c>
      <c r="AS322">
        <v>832388</v>
      </c>
      <c r="AT322">
        <v>17</v>
      </c>
      <c r="AU322">
        <v>398</v>
      </c>
      <c r="AV322">
        <v>2042</v>
      </c>
      <c r="AW322">
        <v>832941</v>
      </c>
    </row>
    <row r="324" spans="1:49" ht="15" x14ac:dyDescent="0.2">
      <c r="A324" s="79">
        <v>40700</v>
      </c>
      <c r="B324">
        <v>4</v>
      </c>
      <c r="C324">
        <v>124</v>
      </c>
      <c r="D324">
        <v>2285</v>
      </c>
      <c r="E324">
        <v>279930</v>
      </c>
      <c r="J324">
        <v>15</v>
      </c>
      <c r="K324">
        <v>163</v>
      </c>
      <c r="L324">
        <v>2200</v>
      </c>
      <c r="M324">
        <v>353807</v>
      </c>
      <c r="N324">
        <v>18</v>
      </c>
      <c r="O324">
        <v>191</v>
      </c>
      <c r="P324">
        <v>2136</v>
      </c>
      <c r="Q324">
        <v>427592</v>
      </c>
      <c r="R324">
        <v>30</v>
      </c>
      <c r="S324">
        <v>247</v>
      </c>
      <c r="T324">
        <v>2176</v>
      </c>
      <c r="U324">
        <v>553802</v>
      </c>
      <c r="V324">
        <v>9</v>
      </c>
      <c r="W324">
        <v>264</v>
      </c>
      <c r="X324">
        <v>2234</v>
      </c>
      <c r="Y324">
        <v>584641</v>
      </c>
      <c r="Z324">
        <v>48</v>
      </c>
      <c r="AA324">
        <v>308</v>
      </c>
      <c r="AB324">
        <v>2093</v>
      </c>
      <c r="AC324">
        <v>678220</v>
      </c>
      <c r="AD324">
        <v>5</v>
      </c>
      <c r="AE324">
        <v>325</v>
      </c>
      <c r="AF324">
        <v>2170</v>
      </c>
      <c r="AG324">
        <v>703802</v>
      </c>
      <c r="AH324">
        <v>35</v>
      </c>
      <c r="AI324">
        <v>365</v>
      </c>
      <c r="AJ324">
        <v>2181</v>
      </c>
      <c r="AK324">
        <v>824407</v>
      </c>
      <c r="AL324">
        <v>2</v>
      </c>
      <c r="AM324">
        <v>430</v>
      </c>
      <c r="AN324">
        <v>2290</v>
      </c>
      <c r="AO324">
        <v>986120</v>
      </c>
      <c r="AP324">
        <v>98</v>
      </c>
      <c r="AQ324">
        <v>364</v>
      </c>
      <c r="AR324">
        <v>2099</v>
      </c>
      <c r="AS324">
        <v>758328</v>
      </c>
      <c r="AT324">
        <v>19</v>
      </c>
      <c r="AU324">
        <v>415</v>
      </c>
      <c r="AV324">
        <v>2090</v>
      </c>
      <c r="AW324">
        <v>848736</v>
      </c>
    </row>
    <row r="325" spans="1:49" ht="15" x14ac:dyDescent="0.2">
      <c r="A325" s="79">
        <v>40701</v>
      </c>
      <c r="B325">
        <v>15</v>
      </c>
      <c r="C325">
        <v>110</v>
      </c>
      <c r="D325">
        <v>2150</v>
      </c>
      <c r="E325">
        <v>239327</v>
      </c>
      <c r="F325">
        <v>12</v>
      </c>
      <c r="G325">
        <v>142</v>
      </c>
      <c r="H325">
        <v>2090</v>
      </c>
      <c r="I325">
        <v>299875</v>
      </c>
      <c r="J325">
        <v>26</v>
      </c>
      <c r="K325">
        <v>163</v>
      </c>
      <c r="L325">
        <v>2120</v>
      </c>
      <c r="M325">
        <v>350800</v>
      </c>
      <c r="N325">
        <v>13</v>
      </c>
      <c r="O325">
        <v>196</v>
      </c>
      <c r="P325">
        <v>2044</v>
      </c>
      <c r="Q325">
        <v>407377</v>
      </c>
      <c r="R325">
        <v>24</v>
      </c>
      <c r="S325">
        <v>238</v>
      </c>
      <c r="T325">
        <v>2123</v>
      </c>
      <c r="U325">
        <v>507500</v>
      </c>
      <c r="V325">
        <v>5</v>
      </c>
      <c r="W325">
        <v>268</v>
      </c>
      <c r="X325">
        <v>2000</v>
      </c>
      <c r="Y325">
        <v>536000</v>
      </c>
      <c r="Z325">
        <v>11</v>
      </c>
      <c r="AA325">
        <v>296</v>
      </c>
      <c r="AB325">
        <v>2081</v>
      </c>
      <c r="AC325">
        <v>621250</v>
      </c>
      <c r="AH325">
        <v>2</v>
      </c>
      <c r="AI325">
        <v>372</v>
      </c>
      <c r="AJ325">
        <v>2060</v>
      </c>
      <c r="AK325">
        <v>767350</v>
      </c>
      <c r="AL325">
        <v>1</v>
      </c>
      <c r="AM325">
        <v>402</v>
      </c>
      <c r="AN325">
        <v>2260</v>
      </c>
      <c r="AO325">
        <v>908520</v>
      </c>
      <c r="AP325">
        <v>118</v>
      </c>
      <c r="AQ325">
        <v>375</v>
      </c>
      <c r="AR325">
        <v>2022</v>
      </c>
      <c r="AS325">
        <v>758174</v>
      </c>
      <c r="AT325">
        <v>7</v>
      </c>
      <c r="AU325">
        <v>389</v>
      </c>
      <c r="AV325">
        <v>1950</v>
      </c>
      <c r="AW325">
        <v>774093</v>
      </c>
    </row>
    <row r="326" spans="1:49" ht="15" x14ac:dyDescent="0.2">
      <c r="A326" s="79">
        <v>40707</v>
      </c>
      <c r="B326">
        <v>14</v>
      </c>
      <c r="C326">
        <v>99</v>
      </c>
      <c r="D326">
        <v>2222</v>
      </c>
      <c r="E326">
        <v>210169</v>
      </c>
      <c r="F326">
        <v>8</v>
      </c>
      <c r="G326">
        <v>140</v>
      </c>
      <c r="H326">
        <v>2167</v>
      </c>
      <c r="I326">
        <v>298319</v>
      </c>
      <c r="J326">
        <v>13</v>
      </c>
      <c r="K326">
        <v>159</v>
      </c>
      <c r="L326">
        <v>2210</v>
      </c>
      <c r="M326">
        <v>352674</v>
      </c>
      <c r="N326">
        <v>45</v>
      </c>
      <c r="O326">
        <v>198</v>
      </c>
      <c r="P326">
        <v>2133</v>
      </c>
      <c r="Q326">
        <v>426072</v>
      </c>
      <c r="R326">
        <v>13</v>
      </c>
      <c r="S326">
        <v>238</v>
      </c>
      <c r="T326">
        <v>2081</v>
      </c>
      <c r="U326">
        <v>491154</v>
      </c>
      <c r="V326">
        <v>11</v>
      </c>
      <c r="W326">
        <v>271</v>
      </c>
      <c r="X326">
        <v>2084</v>
      </c>
      <c r="Y326">
        <v>573815</v>
      </c>
      <c r="Z326">
        <v>46</v>
      </c>
      <c r="AA326">
        <v>303</v>
      </c>
      <c r="AB326">
        <v>2171</v>
      </c>
      <c r="AC326">
        <v>666204</v>
      </c>
      <c r="AD326">
        <v>33</v>
      </c>
      <c r="AE326">
        <v>337</v>
      </c>
      <c r="AF326">
        <v>2100</v>
      </c>
      <c r="AG326">
        <v>713410</v>
      </c>
      <c r="AH326">
        <v>10</v>
      </c>
      <c r="AI326">
        <v>383</v>
      </c>
      <c r="AJ326">
        <v>2332</v>
      </c>
      <c r="AK326">
        <v>918639</v>
      </c>
      <c r="AL326">
        <v>5</v>
      </c>
      <c r="AM326">
        <v>407</v>
      </c>
      <c r="AN326">
        <v>2580</v>
      </c>
      <c r="AO326">
        <v>1081452</v>
      </c>
      <c r="AP326">
        <v>197</v>
      </c>
      <c r="AQ326">
        <v>345</v>
      </c>
      <c r="AR326">
        <v>2019</v>
      </c>
      <c r="AS326">
        <v>696065</v>
      </c>
      <c r="AT326">
        <v>29</v>
      </c>
      <c r="AU326">
        <v>414</v>
      </c>
      <c r="AV326">
        <v>1895</v>
      </c>
      <c r="AW326">
        <v>788377</v>
      </c>
    </row>
    <row r="327" spans="1:49" ht="15" x14ac:dyDescent="0.2">
      <c r="A327" s="79">
        <v>40708</v>
      </c>
      <c r="B327">
        <v>4</v>
      </c>
      <c r="C327">
        <v>80</v>
      </c>
      <c r="D327">
        <v>1833</v>
      </c>
      <c r="E327">
        <v>158375</v>
      </c>
      <c r="F327">
        <v>19</v>
      </c>
      <c r="G327">
        <v>142</v>
      </c>
      <c r="H327">
        <v>2207</v>
      </c>
      <c r="I327">
        <v>314182</v>
      </c>
      <c r="J327">
        <v>19</v>
      </c>
      <c r="K327">
        <v>159</v>
      </c>
      <c r="L327">
        <v>2050</v>
      </c>
      <c r="M327">
        <v>338087</v>
      </c>
      <c r="N327">
        <v>16</v>
      </c>
      <c r="O327">
        <v>199</v>
      </c>
      <c r="P327">
        <v>2150</v>
      </c>
      <c r="Q327">
        <v>429541</v>
      </c>
      <c r="R327">
        <v>8</v>
      </c>
      <c r="S327">
        <v>239</v>
      </c>
      <c r="T327">
        <v>2160</v>
      </c>
      <c r="U327">
        <v>522225</v>
      </c>
      <c r="Z327">
        <v>10</v>
      </c>
      <c r="AA327">
        <v>294</v>
      </c>
      <c r="AB327">
        <v>2124</v>
      </c>
      <c r="AC327">
        <v>618757</v>
      </c>
      <c r="AD327">
        <v>5</v>
      </c>
      <c r="AE327">
        <v>337</v>
      </c>
      <c r="AF327">
        <v>2290</v>
      </c>
      <c r="AG327">
        <v>760332</v>
      </c>
      <c r="AH327">
        <v>1</v>
      </c>
      <c r="AI327">
        <v>389</v>
      </c>
      <c r="AJ327">
        <v>2100</v>
      </c>
      <c r="AK327">
        <v>816900</v>
      </c>
      <c r="AL327">
        <v>2</v>
      </c>
      <c r="AM327">
        <v>584</v>
      </c>
      <c r="AN327">
        <v>2210</v>
      </c>
      <c r="AO327">
        <v>1291480</v>
      </c>
      <c r="AP327">
        <v>115</v>
      </c>
      <c r="AQ327">
        <v>379</v>
      </c>
      <c r="AR327">
        <v>2097</v>
      </c>
      <c r="AS327">
        <v>790289</v>
      </c>
      <c r="AT327">
        <v>6</v>
      </c>
      <c r="AU327">
        <v>419</v>
      </c>
      <c r="AV327">
        <v>2100</v>
      </c>
      <c r="AW327">
        <v>882125</v>
      </c>
    </row>
    <row r="328" spans="1:49" ht="15" x14ac:dyDescent="0.2">
      <c r="A328" s="81">
        <v>40714</v>
      </c>
      <c r="B328">
        <v>18</v>
      </c>
      <c r="C328">
        <v>105</v>
      </c>
      <c r="D328">
        <v>2362</v>
      </c>
      <c r="E328">
        <v>234168</v>
      </c>
      <c r="F328">
        <v>7</v>
      </c>
      <c r="G328">
        <v>140</v>
      </c>
      <c r="H328">
        <v>2290</v>
      </c>
      <c r="I328">
        <v>324441</v>
      </c>
      <c r="J328">
        <v>24</v>
      </c>
      <c r="K328">
        <v>168</v>
      </c>
      <c r="L328">
        <v>2263</v>
      </c>
      <c r="M328">
        <v>363655</v>
      </c>
      <c r="N328">
        <v>23</v>
      </c>
      <c r="O328">
        <v>203</v>
      </c>
      <c r="P328">
        <v>2066</v>
      </c>
      <c r="Q328">
        <v>404090</v>
      </c>
      <c r="R328">
        <v>14</v>
      </c>
      <c r="S328">
        <v>232</v>
      </c>
      <c r="T328">
        <v>2079</v>
      </c>
      <c r="U328">
        <v>480675</v>
      </c>
      <c r="V328">
        <v>5</v>
      </c>
      <c r="W328">
        <v>266</v>
      </c>
      <c r="X328">
        <v>2050</v>
      </c>
      <c r="Y328">
        <v>537360</v>
      </c>
      <c r="Z328">
        <v>63</v>
      </c>
      <c r="AA328">
        <v>292</v>
      </c>
      <c r="AB328">
        <v>2282</v>
      </c>
      <c r="AC328">
        <v>662567</v>
      </c>
      <c r="AD328">
        <v>28</v>
      </c>
      <c r="AE328">
        <v>342</v>
      </c>
      <c r="AF328">
        <v>2264</v>
      </c>
      <c r="AG328">
        <v>747845</v>
      </c>
      <c r="AH328">
        <v>2</v>
      </c>
      <c r="AI328">
        <v>398</v>
      </c>
      <c r="AJ328">
        <v>2700</v>
      </c>
      <c r="AK328">
        <v>1074600</v>
      </c>
      <c r="AL328">
        <v>3</v>
      </c>
      <c r="AM328">
        <v>419</v>
      </c>
      <c r="AN328">
        <v>2293</v>
      </c>
      <c r="AO328">
        <v>962813</v>
      </c>
      <c r="AP328">
        <v>203</v>
      </c>
      <c r="AQ328">
        <v>352</v>
      </c>
      <c r="AR328">
        <v>2067</v>
      </c>
      <c r="AS328">
        <v>721046</v>
      </c>
      <c r="AT328">
        <v>17</v>
      </c>
      <c r="AU328">
        <v>392</v>
      </c>
      <c r="AV328">
        <v>1963</v>
      </c>
      <c r="AW328">
        <v>759676</v>
      </c>
    </row>
    <row r="329" spans="1:49" ht="15" x14ac:dyDescent="0.2">
      <c r="A329" s="79">
        <v>40715</v>
      </c>
      <c r="B329">
        <v>23</v>
      </c>
      <c r="C329">
        <v>110</v>
      </c>
      <c r="D329">
        <v>2133</v>
      </c>
      <c r="E329">
        <v>236872</v>
      </c>
      <c r="F329">
        <v>38</v>
      </c>
      <c r="G329">
        <v>137</v>
      </c>
      <c r="H329">
        <v>2200</v>
      </c>
      <c r="I329">
        <v>303837</v>
      </c>
      <c r="J329">
        <v>7</v>
      </c>
      <c r="K329">
        <v>166</v>
      </c>
      <c r="L329">
        <v>2067</v>
      </c>
      <c r="M329">
        <v>345786</v>
      </c>
      <c r="N329">
        <v>10</v>
      </c>
      <c r="O329">
        <v>207</v>
      </c>
      <c r="P329">
        <v>2117</v>
      </c>
      <c r="Q329">
        <v>445190</v>
      </c>
      <c r="R329">
        <v>16</v>
      </c>
      <c r="S329">
        <v>236</v>
      </c>
      <c r="T329">
        <v>2042</v>
      </c>
      <c r="U329">
        <v>471462</v>
      </c>
      <c r="V329">
        <v>3</v>
      </c>
      <c r="W329">
        <v>255</v>
      </c>
      <c r="X329">
        <v>2075</v>
      </c>
      <c r="Y329">
        <v>523567</v>
      </c>
      <c r="Z329">
        <v>6</v>
      </c>
      <c r="AA329">
        <v>306</v>
      </c>
      <c r="AB329">
        <v>2166</v>
      </c>
      <c r="AC329">
        <v>668767</v>
      </c>
      <c r="AD329">
        <v>4</v>
      </c>
      <c r="AE329">
        <v>337</v>
      </c>
      <c r="AF329">
        <v>2155</v>
      </c>
      <c r="AG329">
        <v>726705</v>
      </c>
      <c r="AH329">
        <v>4</v>
      </c>
      <c r="AI329">
        <v>368</v>
      </c>
      <c r="AJ329">
        <v>2208</v>
      </c>
      <c r="AK329">
        <v>812672</v>
      </c>
      <c r="AL329">
        <v>5</v>
      </c>
      <c r="AM329">
        <v>416</v>
      </c>
      <c r="AN329">
        <v>2227</v>
      </c>
      <c r="AO329">
        <v>941232</v>
      </c>
      <c r="AP329">
        <v>88</v>
      </c>
      <c r="AQ329">
        <v>389</v>
      </c>
      <c r="AR329">
        <v>2045</v>
      </c>
      <c r="AS329">
        <v>797335</v>
      </c>
      <c r="AT329">
        <v>10</v>
      </c>
      <c r="AU329">
        <v>376</v>
      </c>
      <c r="AV329">
        <v>1967</v>
      </c>
      <c r="AW329">
        <v>729865</v>
      </c>
    </row>
    <row r="330" spans="1:49" ht="15" x14ac:dyDescent="0.2">
      <c r="A330" s="79">
        <v>40721</v>
      </c>
      <c r="B330">
        <v>9</v>
      </c>
      <c r="C330">
        <v>120</v>
      </c>
      <c r="D330">
        <v>2145</v>
      </c>
      <c r="E330">
        <v>258439</v>
      </c>
      <c r="F330">
        <v>8</v>
      </c>
      <c r="G330">
        <v>142</v>
      </c>
      <c r="H330">
        <v>2090</v>
      </c>
      <c r="I330">
        <v>298739</v>
      </c>
      <c r="J330">
        <v>4</v>
      </c>
      <c r="K330">
        <v>170</v>
      </c>
      <c r="L330">
        <v>1953</v>
      </c>
      <c r="M330">
        <v>337665</v>
      </c>
      <c r="N330">
        <v>20</v>
      </c>
      <c r="O330">
        <v>199</v>
      </c>
      <c r="P330">
        <v>2118</v>
      </c>
      <c r="Q330">
        <v>450801</v>
      </c>
      <c r="R330">
        <v>6</v>
      </c>
      <c r="S330">
        <v>232</v>
      </c>
      <c r="T330">
        <v>2070</v>
      </c>
      <c r="U330">
        <v>484637</v>
      </c>
      <c r="V330">
        <v>1</v>
      </c>
      <c r="W330">
        <v>257</v>
      </c>
      <c r="X330">
        <v>1650</v>
      </c>
      <c r="Y330">
        <v>424050</v>
      </c>
      <c r="Z330">
        <v>29</v>
      </c>
      <c r="AA330">
        <v>300</v>
      </c>
      <c r="AB330">
        <v>2085</v>
      </c>
      <c r="AC330">
        <v>626737</v>
      </c>
      <c r="AD330">
        <v>19</v>
      </c>
      <c r="AE330">
        <v>350</v>
      </c>
      <c r="AF330">
        <v>2137</v>
      </c>
      <c r="AG330">
        <v>751998</v>
      </c>
      <c r="AH330">
        <v>7</v>
      </c>
      <c r="AI330">
        <v>371</v>
      </c>
      <c r="AJ330">
        <v>2282</v>
      </c>
      <c r="AK330">
        <v>840787</v>
      </c>
      <c r="AL330">
        <v>1</v>
      </c>
      <c r="AM330">
        <v>428</v>
      </c>
      <c r="AN330">
        <v>2320</v>
      </c>
      <c r="AO330">
        <v>992960</v>
      </c>
      <c r="AP330">
        <v>180</v>
      </c>
      <c r="AQ330">
        <v>366</v>
      </c>
      <c r="AR330">
        <v>2048</v>
      </c>
      <c r="AS330">
        <v>748884</v>
      </c>
      <c r="AT330">
        <v>10</v>
      </c>
      <c r="AU330">
        <v>378</v>
      </c>
      <c r="AV330">
        <v>2028</v>
      </c>
      <c r="AW330">
        <v>777007</v>
      </c>
    </row>
    <row r="331" spans="1:49" ht="15" x14ac:dyDescent="0.2">
      <c r="A331" s="79">
        <v>40722</v>
      </c>
      <c r="B331">
        <v>16</v>
      </c>
      <c r="C331">
        <v>110</v>
      </c>
      <c r="D331">
        <v>2083</v>
      </c>
      <c r="E331">
        <v>256756</v>
      </c>
      <c r="F331">
        <v>13</v>
      </c>
      <c r="G331">
        <v>143</v>
      </c>
      <c r="H331">
        <v>2240</v>
      </c>
      <c r="I331">
        <v>321158</v>
      </c>
      <c r="J331">
        <v>7</v>
      </c>
      <c r="K331">
        <v>171</v>
      </c>
      <c r="L331">
        <v>2125</v>
      </c>
      <c r="M331">
        <v>360307</v>
      </c>
      <c r="N331">
        <v>31</v>
      </c>
      <c r="O331">
        <v>194</v>
      </c>
      <c r="P331">
        <v>2091</v>
      </c>
      <c r="Q331">
        <v>402782</v>
      </c>
      <c r="R331">
        <v>34</v>
      </c>
      <c r="S331">
        <v>241</v>
      </c>
      <c r="T331">
        <v>2104</v>
      </c>
      <c r="U331">
        <v>502645</v>
      </c>
      <c r="V331">
        <v>18</v>
      </c>
      <c r="W331">
        <v>265</v>
      </c>
      <c r="X331">
        <v>2192</v>
      </c>
      <c r="Y331">
        <v>578950</v>
      </c>
      <c r="Z331">
        <v>24</v>
      </c>
      <c r="AA331">
        <v>309</v>
      </c>
      <c r="AB331">
        <v>2117</v>
      </c>
      <c r="AC331">
        <v>648982</v>
      </c>
      <c r="AD331">
        <v>19</v>
      </c>
      <c r="AE331">
        <v>339</v>
      </c>
      <c r="AF331">
        <v>2111</v>
      </c>
      <c r="AG331">
        <v>708020</v>
      </c>
      <c r="AH331">
        <v>5</v>
      </c>
      <c r="AI331">
        <v>365</v>
      </c>
      <c r="AJ331">
        <v>2205</v>
      </c>
      <c r="AK331">
        <v>805404</v>
      </c>
      <c r="AL331">
        <v>1</v>
      </c>
      <c r="AM331">
        <v>439</v>
      </c>
      <c r="AN331">
        <v>2100</v>
      </c>
      <c r="AO331">
        <v>921900</v>
      </c>
      <c r="AP331">
        <v>104</v>
      </c>
      <c r="AQ331">
        <v>380</v>
      </c>
      <c r="AR331">
        <v>2049</v>
      </c>
      <c r="AS331">
        <v>775635</v>
      </c>
      <c r="AT331">
        <v>10</v>
      </c>
      <c r="AU331">
        <v>382</v>
      </c>
      <c r="AV331">
        <v>2018</v>
      </c>
      <c r="AW331">
        <v>721764</v>
      </c>
    </row>
    <row r="333" spans="1:49" ht="15" x14ac:dyDescent="0.2">
      <c r="A333" s="79">
        <v>40728</v>
      </c>
      <c r="B333">
        <v>3</v>
      </c>
      <c r="C333">
        <v>85</v>
      </c>
      <c r="D333">
        <v>2020</v>
      </c>
      <c r="E333">
        <v>171700</v>
      </c>
      <c r="F333">
        <v>2</v>
      </c>
      <c r="G333">
        <v>130</v>
      </c>
      <c r="H333">
        <v>2210</v>
      </c>
      <c r="I333">
        <v>287300</v>
      </c>
      <c r="J333">
        <v>69</v>
      </c>
      <c r="K333">
        <v>172</v>
      </c>
      <c r="L333">
        <v>2303</v>
      </c>
      <c r="M333">
        <v>387211</v>
      </c>
      <c r="N333">
        <v>14</v>
      </c>
      <c r="O333">
        <v>202</v>
      </c>
      <c r="P333">
        <v>2245</v>
      </c>
      <c r="Q333">
        <v>497600</v>
      </c>
      <c r="R333">
        <v>11</v>
      </c>
      <c r="S333">
        <v>240</v>
      </c>
      <c r="T333">
        <v>2038</v>
      </c>
      <c r="U333">
        <v>491354</v>
      </c>
      <c r="V333">
        <v>1</v>
      </c>
      <c r="W333">
        <v>253</v>
      </c>
      <c r="X333">
        <v>2050</v>
      </c>
      <c r="Y333">
        <v>518650</v>
      </c>
      <c r="Z333">
        <v>22</v>
      </c>
      <c r="AA333">
        <v>302</v>
      </c>
      <c r="AB333">
        <v>2188</v>
      </c>
      <c r="AC333">
        <v>670675</v>
      </c>
      <c r="AD333">
        <v>20</v>
      </c>
      <c r="AE333">
        <v>340</v>
      </c>
      <c r="AF333">
        <v>2314</v>
      </c>
      <c r="AG333">
        <v>790204</v>
      </c>
      <c r="AH333">
        <v>15</v>
      </c>
      <c r="AI333">
        <v>366</v>
      </c>
      <c r="AJ333">
        <v>2118</v>
      </c>
      <c r="AK333">
        <v>777938</v>
      </c>
      <c r="AL333">
        <v>1</v>
      </c>
      <c r="AM333">
        <v>500</v>
      </c>
      <c r="AN333">
        <v>3000</v>
      </c>
      <c r="AO333">
        <v>1500000</v>
      </c>
      <c r="AP333">
        <v>97</v>
      </c>
      <c r="AQ333">
        <v>382</v>
      </c>
      <c r="AR333">
        <v>2122</v>
      </c>
      <c r="AS333">
        <v>804774</v>
      </c>
      <c r="AT333">
        <v>7</v>
      </c>
      <c r="AU333">
        <v>369</v>
      </c>
      <c r="AV333">
        <v>1900</v>
      </c>
      <c r="AW333">
        <v>712286</v>
      </c>
    </row>
    <row r="334" spans="1:49" ht="15" x14ac:dyDescent="0.2">
      <c r="A334" s="79">
        <v>40729</v>
      </c>
      <c r="B334">
        <v>8</v>
      </c>
      <c r="C334">
        <v>104</v>
      </c>
      <c r="D334">
        <v>2283</v>
      </c>
      <c r="E334">
        <v>234731</v>
      </c>
      <c r="F334">
        <v>9</v>
      </c>
      <c r="G334">
        <v>137</v>
      </c>
      <c r="H334">
        <v>2200</v>
      </c>
      <c r="I334">
        <v>296406</v>
      </c>
      <c r="J334">
        <v>14</v>
      </c>
      <c r="K334">
        <v>172</v>
      </c>
      <c r="L334">
        <v>2092</v>
      </c>
      <c r="M334">
        <v>351486</v>
      </c>
      <c r="N334">
        <v>21</v>
      </c>
      <c r="O334">
        <v>206</v>
      </c>
      <c r="P334">
        <v>2097</v>
      </c>
      <c r="Q334">
        <v>439823</v>
      </c>
      <c r="R334">
        <v>36</v>
      </c>
      <c r="S334">
        <v>231</v>
      </c>
      <c r="T334">
        <v>2093</v>
      </c>
      <c r="U334">
        <v>486096</v>
      </c>
      <c r="V334">
        <v>2</v>
      </c>
      <c r="W334">
        <v>268</v>
      </c>
      <c r="X334">
        <v>2175</v>
      </c>
      <c r="Y334">
        <v>581575</v>
      </c>
      <c r="Z334">
        <v>30</v>
      </c>
      <c r="AA334">
        <v>295</v>
      </c>
      <c r="AB334">
        <v>2056</v>
      </c>
      <c r="AC334">
        <v>608833</v>
      </c>
      <c r="AD334">
        <v>9</v>
      </c>
      <c r="AE334">
        <v>333</v>
      </c>
      <c r="AF334">
        <v>2103</v>
      </c>
      <c r="AG334">
        <v>698402</v>
      </c>
      <c r="AH334">
        <v>4</v>
      </c>
      <c r="AI334">
        <v>375</v>
      </c>
      <c r="AJ334">
        <v>2155</v>
      </c>
      <c r="AK334">
        <v>789738</v>
      </c>
      <c r="AL334">
        <v>1</v>
      </c>
      <c r="AM334">
        <v>426</v>
      </c>
      <c r="AN334">
        <v>2260</v>
      </c>
      <c r="AO334">
        <v>962760</v>
      </c>
      <c r="AP334">
        <v>135</v>
      </c>
      <c r="AQ334">
        <v>360</v>
      </c>
      <c r="AR334">
        <v>1974</v>
      </c>
      <c r="AS334">
        <v>698975</v>
      </c>
      <c r="AT334">
        <v>10</v>
      </c>
      <c r="AU334">
        <v>411</v>
      </c>
      <c r="AV334">
        <v>2079</v>
      </c>
      <c r="AW334">
        <v>851260</v>
      </c>
    </row>
    <row r="335" spans="1:49" ht="15" x14ac:dyDescent="0.2">
      <c r="A335" s="79">
        <v>40735</v>
      </c>
      <c r="B335">
        <v>46</v>
      </c>
      <c r="C335">
        <v>99</v>
      </c>
      <c r="D335">
        <v>2170</v>
      </c>
      <c r="E335">
        <v>214495</v>
      </c>
      <c r="F335">
        <v>9</v>
      </c>
      <c r="G335">
        <v>141</v>
      </c>
      <c r="H335">
        <v>2117</v>
      </c>
      <c r="I335">
        <v>296644</v>
      </c>
      <c r="J335">
        <v>17</v>
      </c>
      <c r="K335">
        <v>172</v>
      </c>
      <c r="L335">
        <v>2150</v>
      </c>
      <c r="M335">
        <v>391729</v>
      </c>
      <c r="N335">
        <v>32</v>
      </c>
      <c r="O335">
        <v>201</v>
      </c>
      <c r="P335">
        <v>2244</v>
      </c>
      <c r="Q335">
        <v>472858</v>
      </c>
      <c r="R335">
        <v>43</v>
      </c>
      <c r="S335">
        <v>235</v>
      </c>
      <c r="T335">
        <v>2164</v>
      </c>
      <c r="U335">
        <v>512045</v>
      </c>
      <c r="V335">
        <v>22</v>
      </c>
      <c r="W335">
        <v>275</v>
      </c>
      <c r="X335">
        <v>2260</v>
      </c>
      <c r="Y335">
        <v>616148</v>
      </c>
      <c r="Z335">
        <v>43</v>
      </c>
      <c r="AA335">
        <v>294</v>
      </c>
      <c r="AB335">
        <v>2168</v>
      </c>
      <c r="AC335">
        <v>649451</v>
      </c>
      <c r="AD335">
        <v>30</v>
      </c>
      <c r="AE335">
        <v>348</v>
      </c>
      <c r="AF335">
        <v>2223</v>
      </c>
      <c r="AG335">
        <v>798784</v>
      </c>
      <c r="AH335">
        <v>5</v>
      </c>
      <c r="AI335">
        <v>372</v>
      </c>
      <c r="AJ335">
        <v>2120</v>
      </c>
      <c r="AK335">
        <v>779328</v>
      </c>
      <c r="AL335">
        <v>9</v>
      </c>
      <c r="AM335">
        <v>420</v>
      </c>
      <c r="AN335">
        <v>2390</v>
      </c>
      <c r="AO335">
        <v>994117</v>
      </c>
      <c r="AP335">
        <v>169</v>
      </c>
      <c r="AQ335">
        <v>379</v>
      </c>
      <c r="AR335">
        <v>2067</v>
      </c>
      <c r="AS335">
        <v>784907</v>
      </c>
      <c r="AT335">
        <v>13</v>
      </c>
      <c r="AU335">
        <v>385</v>
      </c>
      <c r="AV335">
        <v>2020</v>
      </c>
      <c r="AW335">
        <v>789868</v>
      </c>
    </row>
    <row r="336" spans="1:49" ht="15" x14ac:dyDescent="0.2">
      <c r="A336" s="79">
        <v>40736</v>
      </c>
      <c r="F336">
        <v>13</v>
      </c>
      <c r="G336">
        <v>140</v>
      </c>
      <c r="H336">
        <v>2167</v>
      </c>
      <c r="I336">
        <v>303369</v>
      </c>
      <c r="N336">
        <v>15</v>
      </c>
      <c r="O336">
        <v>215</v>
      </c>
      <c r="P336">
        <v>2125</v>
      </c>
      <c r="Q336">
        <v>445203</v>
      </c>
      <c r="R336">
        <v>6</v>
      </c>
      <c r="S336">
        <v>236</v>
      </c>
      <c r="T336">
        <v>2050</v>
      </c>
      <c r="U336">
        <v>483117</v>
      </c>
      <c r="V336">
        <v>22</v>
      </c>
      <c r="W336">
        <v>272</v>
      </c>
      <c r="X336">
        <v>2000</v>
      </c>
      <c r="Y336">
        <v>546061</v>
      </c>
      <c r="Z336">
        <v>4</v>
      </c>
      <c r="AA336">
        <v>313</v>
      </c>
      <c r="AB336">
        <v>2110</v>
      </c>
      <c r="AC336">
        <v>659930</v>
      </c>
      <c r="AD336">
        <v>3</v>
      </c>
      <c r="AE336">
        <v>341</v>
      </c>
      <c r="AF336">
        <v>2077</v>
      </c>
      <c r="AG336">
        <v>709310</v>
      </c>
      <c r="AH336">
        <v>3</v>
      </c>
      <c r="AI336">
        <v>384</v>
      </c>
      <c r="AJ336">
        <v>2080</v>
      </c>
      <c r="AK336">
        <v>788320</v>
      </c>
      <c r="AL336">
        <v>1</v>
      </c>
      <c r="AM336">
        <v>403</v>
      </c>
      <c r="AN336">
        <v>2200</v>
      </c>
      <c r="AO336">
        <v>886600</v>
      </c>
      <c r="AP336">
        <v>93</v>
      </c>
      <c r="AQ336">
        <v>384</v>
      </c>
      <c r="AR336">
        <v>1962</v>
      </c>
      <c r="AS336">
        <v>735278</v>
      </c>
      <c r="AT336">
        <v>28</v>
      </c>
      <c r="AU336">
        <v>392</v>
      </c>
      <c r="AV336">
        <v>1842</v>
      </c>
      <c r="AW336">
        <v>757277</v>
      </c>
    </row>
    <row r="337" spans="1:49" ht="15" x14ac:dyDescent="0.2">
      <c r="A337" s="81">
        <v>40742</v>
      </c>
      <c r="B337">
        <v>17</v>
      </c>
      <c r="C337">
        <v>113</v>
      </c>
      <c r="D337">
        <v>1999</v>
      </c>
      <c r="E337">
        <v>232642</v>
      </c>
      <c r="F337">
        <v>29</v>
      </c>
      <c r="G337">
        <v>143</v>
      </c>
      <c r="H337">
        <v>2112</v>
      </c>
      <c r="I337">
        <v>301907</v>
      </c>
      <c r="J337">
        <v>31</v>
      </c>
      <c r="K337">
        <v>166</v>
      </c>
      <c r="L337">
        <v>2056</v>
      </c>
      <c r="M337">
        <v>349552</v>
      </c>
      <c r="N337">
        <v>40</v>
      </c>
      <c r="O337">
        <v>197</v>
      </c>
      <c r="P337">
        <v>2026</v>
      </c>
      <c r="Q337">
        <v>410492</v>
      </c>
      <c r="R337">
        <v>21</v>
      </c>
      <c r="S337">
        <v>236</v>
      </c>
      <c r="T337">
        <v>1938</v>
      </c>
      <c r="U337">
        <v>480174</v>
      </c>
      <c r="V337">
        <v>19</v>
      </c>
      <c r="W337">
        <v>269</v>
      </c>
      <c r="X337">
        <v>2062</v>
      </c>
      <c r="Y337">
        <v>559237</v>
      </c>
      <c r="Z337">
        <v>21</v>
      </c>
      <c r="AA337">
        <v>303</v>
      </c>
      <c r="AB337">
        <v>2138</v>
      </c>
      <c r="AC337">
        <v>640085</v>
      </c>
      <c r="AD337">
        <v>29</v>
      </c>
      <c r="AE337">
        <v>329</v>
      </c>
      <c r="AF337">
        <v>2181</v>
      </c>
      <c r="AG337">
        <v>716131</v>
      </c>
      <c r="AH337">
        <v>13</v>
      </c>
      <c r="AI337">
        <v>389</v>
      </c>
      <c r="AJ337">
        <v>2347</v>
      </c>
      <c r="AK337">
        <v>910055</v>
      </c>
      <c r="AL337">
        <v>2</v>
      </c>
      <c r="AM337">
        <v>436</v>
      </c>
      <c r="AN337">
        <v>2350</v>
      </c>
      <c r="AO337">
        <v>1025190</v>
      </c>
      <c r="AP337">
        <v>292</v>
      </c>
      <c r="AQ337">
        <v>347</v>
      </c>
      <c r="AR337">
        <v>2036</v>
      </c>
      <c r="AS337">
        <v>685124</v>
      </c>
      <c r="AT337">
        <v>43</v>
      </c>
      <c r="AU337">
        <v>400</v>
      </c>
      <c r="AV337">
        <v>2064</v>
      </c>
      <c r="AW337">
        <v>823860</v>
      </c>
    </row>
    <row r="338" spans="1:49" ht="15" x14ac:dyDescent="0.2">
      <c r="A338" s="79">
        <v>40743</v>
      </c>
      <c r="B338">
        <v>15</v>
      </c>
      <c r="C338">
        <v>98</v>
      </c>
      <c r="D338">
        <v>2275</v>
      </c>
      <c r="E338">
        <v>219523</v>
      </c>
      <c r="F338">
        <v>6</v>
      </c>
      <c r="G338">
        <v>138</v>
      </c>
      <c r="H338">
        <v>2175</v>
      </c>
      <c r="I338">
        <v>297350</v>
      </c>
      <c r="J338">
        <v>8</v>
      </c>
      <c r="K338">
        <v>157</v>
      </c>
      <c r="L338">
        <v>2150</v>
      </c>
      <c r="M338">
        <v>337819</v>
      </c>
      <c r="N338">
        <v>23</v>
      </c>
      <c r="O338">
        <v>200</v>
      </c>
      <c r="P338">
        <v>2050</v>
      </c>
      <c r="Q338">
        <v>414728</v>
      </c>
      <c r="R338">
        <v>14</v>
      </c>
      <c r="S338">
        <v>241</v>
      </c>
      <c r="T338">
        <v>2090</v>
      </c>
      <c r="U338">
        <v>501486</v>
      </c>
      <c r="V338">
        <v>1</v>
      </c>
      <c r="W338">
        <v>278</v>
      </c>
      <c r="X338">
        <v>2050</v>
      </c>
      <c r="Y338">
        <v>569900</v>
      </c>
      <c r="Z338">
        <v>22</v>
      </c>
      <c r="AA338">
        <v>294</v>
      </c>
      <c r="AB338">
        <v>2190</v>
      </c>
      <c r="AC338">
        <v>641569</v>
      </c>
      <c r="AD338">
        <v>15</v>
      </c>
      <c r="AE338">
        <v>330</v>
      </c>
      <c r="AF338">
        <v>2190</v>
      </c>
      <c r="AG338">
        <v>727863</v>
      </c>
      <c r="AH338">
        <v>1</v>
      </c>
      <c r="AI338">
        <v>360</v>
      </c>
      <c r="AJ338">
        <v>2200</v>
      </c>
      <c r="AK338">
        <v>792000</v>
      </c>
      <c r="AL338">
        <v>1</v>
      </c>
      <c r="AM338">
        <v>423</v>
      </c>
      <c r="AN338">
        <v>2340</v>
      </c>
      <c r="AO338">
        <v>989820</v>
      </c>
      <c r="AP338">
        <v>109</v>
      </c>
      <c r="AQ338">
        <v>380</v>
      </c>
      <c r="AR338">
        <v>2112</v>
      </c>
      <c r="AS338">
        <v>800962</v>
      </c>
      <c r="AT338">
        <v>3</v>
      </c>
      <c r="AU338">
        <v>370</v>
      </c>
      <c r="AV338">
        <v>2090</v>
      </c>
      <c r="AW338">
        <v>767380</v>
      </c>
    </row>
    <row r="339" spans="1:49" ht="15" x14ac:dyDescent="0.2">
      <c r="A339" s="79">
        <v>40749</v>
      </c>
      <c r="B339">
        <v>26</v>
      </c>
      <c r="C339">
        <v>113</v>
      </c>
      <c r="D339">
        <v>2136</v>
      </c>
      <c r="E339">
        <v>251183</v>
      </c>
      <c r="J339">
        <v>11</v>
      </c>
      <c r="K339">
        <v>164</v>
      </c>
      <c r="L339">
        <v>2697</v>
      </c>
      <c r="M339">
        <v>438875</v>
      </c>
      <c r="N339">
        <v>25</v>
      </c>
      <c r="O339">
        <v>200</v>
      </c>
      <c r="P339">
        <v>2042</v>
      </c>
      <c r="Q339">
        <v>415256</v>
      </c>
      <c r="R339">
        <v>6</v>
      </c>
      <c r="S339">
        <v>245</v>
      </c>
      <c r="T339">
        <v>2100</v>
      </c>
      <c r="U339">
        <v>535750</v>
      </c>
      <c r="V339">
        <v>5</v>
      </c>
      <c r="W339">
        <v>264</v>
      </c>
      <c r="X339">
        <v>2150</v>
      </c>
      <c r="Y339">
        <v>567850</v>
      </c>
      <c r="Z339">
        <v>11</v>
      </c>
      <c r="AA339">
        <v>298</v>
      </c>
      <c r="AB339">
        <v>2242</v>
      </c>
      <c r="AC339">
        <v>650082</v>
      </c>
      <c r="AD339">
        <v>3</v>
      </c>
      <c r="AE339">
        <v>344</v>
      </c>
      <c r="AF339">
        <v>2277</v>
      </c>
      <c r="AG339">
        <v>784047</v>
      </c>
      <c r="AH339">
        <v>4</v>
      </c>
      <c r="AI339">
        <v>380</v>
      </c>
      <c r="AJ339">
        <v>2350</v>
      </c>
      <c r="AK339">
        <v>894925</v>
      </c>
      <c r="AP339">
        <v>61</v>
      </c>
      <c r="AQ339">
        <v>369</v>
      </c>
      <c r="AR339">
        <v>2052</v>
      </c>
      <c r="AS339">
        <v>765581</v>
      </c>
      <c r="AT339">
        <v>24</v>
      </c>
      <c r="AU339">
        <v>487</v>
      </c>
      <c r="AV339">
        <v>2166</v>
      </c>
      <c r="AW339">
        <v>1064153</v>
      </c>
    </row>
    <row r="340" spans="1:49" ht="15" x14ac:dyDescent="0.2">
      <c r="A340" s="79">
        <v>40750</v>
      </c>
      <c r="B340">
        <v>4</v>
      </c>
      <c r="C340">
        <v>102</v>
      </c>
      <c r="D340">
        <v>2283</v>
      </c>
      <c r="E340">
        <v>230850</v>
      </c>
      <c r="F340">
        <v>20</v>
      </c>
      <c r="G340">
        <v>136</v>
      </c>
      <c r="H340">
        <v>2167</v>
      </c>
      <c r="I340">
        <v>294002</v>
      </c>
      <c r="J340">
        <v>9</v>
      </c>
      <c r="K340">
        <v>173</v>
      </c>
      <c r="L340">
        <v>2080</v>
      </c>
      <c r="M340">
        <v>361978</v>
      </c>
      <c r="N340">
        <v>9</v>
      </c>
      <c r="O340">
        <v>200</v>
      </c>
      <c r="P340">
        <v>2050</v>
      </c>
      <c r="Q340">
        <v>409544</v>
      </c>
      <c r="R340">
        <v>39</v>
      </c>
      <c r="S340">
        <v>239</v>
      </c>
      <c r="T340">
        <v>2086</v>
      </c>
      <c r="U340">
        <v>499696</v>
      </c>
      <c r="V340">
        <v>1</v>
      </c>
      <c r="W340">
        <v>276</v>
      </c>
      <c r="X340">
        <v>2000</v>
      </c>
      <c r="Y340">
        <v>552000</v>
      </c>
      <c r="Z340">
        <v>6</v>
      </c>
      <c r="AA340">
        <v>304</v>
      </c>
      <c r="AB340">
        <v>1973</v>
      </c>
      <c r="AC340">
        <v>612610</v>
      </c>
      <c r="AD340">
        <v>14</v>
      </c>
      <c r="AE340">
        <v>330</v>
      </c>
      <c r="AF340">
        <v>2194</v>
      </c>
      <c r="AG340">
        <v>696730</v>
      </c>
      <c r="AL340">
        <v>1</v>
      </c>
      <c r="AM340">
        <v>423</v>
      </c>
      <c r="AN340">
        <v>2440</v>
      </c>
      <c r="AO340">
        <v>1032120</v>
      </c>
      <c r="AP340">
        <v>127</v>
      </c>
      <c r="AQ340">
        <v>373</v>
      </c>
      <c r="AR340">
        <v>2060</v>
      </c>
      <c r="AS340">
        <v>765906</v>
      </c>
      <c r="AT340">
        <v>20</v>
      </c>
      <c r="AU340">
        <v>412</v>
      </c>
      <c r="AV340">
        <v>2065</v>
      </c>
      <c r="AW340">
        <v>844808</v>
      </c>
    </row>
    <row r="342" spans="1:49" ht="15" x14ac:dyDescent="0.2">
      <c r="A342" s="79">
        <v>40756</v>
      </c>
    </row>
    <row r="343" spans="1:49" ht="15" x14ac:dyDescent="0.2">
      <c r="A343" s="79">
        <v>40757</v>
      </c>
      <c r="B343">
        <v>29</v>
      </c>
      <c r="C343">
        <v>113</v>
      </c>
      <c r="D343">
        <v>2077</v>
      </c>
      <c r="E343">
        <v>230871</v>
      </c>
      <c r="F343">
        <v>6</v>
      </c>
      <c r="G343">
        <v>145</v>
      </c>
      <c r="H343">
        <v>2000</v>
      </c>
      <c r="I343">
        <v>297100</v>
      </c>
      <c r="J343">
        <v>21</v>
      </c>
      <c r="K343">
        <v>166</v>
      </c>
      <c r="L343">
        <v>2021</v>
      </c>
      <c r="M343">
        <v>335388</v>
      </c>
      <c r="N343">
        <v>5</v>
      </c>
      <c r="O343">
        <v>211</v>
      </c>
      <c r="P343">
        <v>2025</v>
      </c>
      <c r="Q343">
        <v>423540</v>
      </c>
      <c r="R343">
        <v>10</v>
      </c>
      <c r="S343">
        <v>230</v>
      </c>
      <c r="T343">
        <v>2000</v>
      </c>
      <c r="U343">
        <v>458085</v>
      </c>
      <c r="V343">
        <v>3</v>
      </c>
      <c r="W343">
        <v>266</v>
      </c>
      <c r="X343">
        <v>2000</v>
      </c>
      <c r="Y343">
        <v>531333</v>
      </c>
      <c r="Z343">
        <v>14</v>
      </c>
      <c r="AA343">
        <v>308</v>
      </c>
      <c r="AB343">
        <v>2053</v>
      </c>
      <c r="AC343">
        <v>632134</v>
      </c>
      <c r="AD343">
        <v>13</v>
      </c>
      <c r="AE343">
        <v>335</v>
      </c>
      <c r="AF343">
        <v>2126</v>
      </c>
      <c r="AG343">
        <v>695518</v>
      </c>
      <c r="AH343">
        <v>5</v>
      </c>
      <c r="AI343">
        <v>373</v>
      </c>
      <c r="AJ343">
        <v>2046</v>
      </c>
      <c r="AK343">
        <v>763396</v>
      </c>
      <c r="AL343">
        <v>2</v>
      </c>
      <c r="AM343">
        <v>419</v>
      </c>
      <c r="AN343">
        <v>2220</v>
      </c>
      <c r="AO343">
        <v>930940</v>
      </c>
      <c r="AP343">
        <v>126</v>
      </c>
      <c r="AQ343">
        <v>382</v>
      </c>
      <c r="AR343">
        <v>2018</v>
      </c>
      <c r="AS343">
        <v>767603</v>
      </c>
      <c r="AT343">
        <v>8</v>
      </c>
      <c r="AU343">
        <v>448</v>
      </c>
      <c r="AV343">
        <v>1800</v>
      </c>
      <c r="AW343">
        <v>840031</v>
      </c>
    </row>
    <row r="344" spans="1:49" ht="15" x14ac:dyDescent="0.2">
      <c r="A344" s="79">
        <v>40763</v>
      </c>
      <c r="B344">
        <v>2</v>
      </c>
      <c r="C344">
        <v>125</v>
      </c>
      <c r="D344">
        <v>1825</v>
      </c>
      <c r="E344">
        <v>227825</v>
      </c>
      <c r="F344">
        <v>6</v>
      </c>
      <c r="G344">
        <v>142</v>
      </c>
      <c r="H344">
        <v>2083</v>
      </c>
      <c r="I344">
        <v>296358</v>
      </c>
      <c r="J344">
        <v>21</v>
      </c>
      <c r="K344">
        <v>163</v>
      </c>
      <c r="L344">
        <v>2121</v>
      </c>
      <c r="M344">
        <v>349364</v>
      </c>
      <c r="N344">
        <v>30</v>
      </c>
      <c r="O344">
        <v>204</v>
      </c>
      <c r="P344">
        <v>1895</v>
      </c>
      <c r="Q344">
        <v>403692</v>
      </c>
      <c r="R344">
        <v>35</v>
      </c>
      <c r="S344">
        <v>239</v>
      </c>
      <c r="T344">
        <v>2046</v>
      </c>
      <c r="U344">
        <v>496449</v>
      </c>
      <c r="V344">
        <v>11</v>
      </c>
      <c r="W344">
        <v>260</v>
      </c>
      <c r="X344">
        <v>2037</v>
      </c>
      <c r="Y344">
        <v>543400</v>
      </c>
      <c r="Z344">
        <v>31</v>
      </c>
      <c r="AA344">
        <v>299</v>
      </c>
      <c r="AB344">
        <v>2157</v>
      </c>
      <c r="AC344">
        <v>638557</v>
      </c>
      <c r="AD344">
        <v>4</v>
      </c>
      <c r="AE344">
        <v>350</v>
      </c>
      <c r="AF344">
        <v>2107</v>
      </c>
      <c r="AG344">
        <v>739380</v>
      </c>
      <c r="AH344">
        <v>4</v>
      </c>
      <c r="AI344">
        <v>381</v>
      </c>
      <c r="AJ344">
        <v>2270</v>
      </c>
      <c r="AK344">
        <v>913620</v>
      </c>
      <c r="AL344">
        <v>2</v>
      </c>
      <c r="AM344">
        <v>473</v>
      </c>
      <c r="AN344">
        <v>2560</v>
      </c>
      <c r="AO344">
        <v>1212960</v>
      </c>
      <c r="AP344">
        <v>173</v>
      </c>
      <c r="AQ344">
        <v>362</v>
      </c>
      <c r="AR344">
        <v>1996</v>
      </c>
      <c r="AS344">
        <v>723923</v>
      </c>
      <c r="AT344">
        <v>36</v>
      </c>
      <c r="AU344">
        <v>459</v>
      </c>
      <c r="AV344">
        <v>2021</v>
      </c>
      <c r="AW344">
        <v>947951</v>
      </c>
    </row>
    <row r="345" spans="1:49" ht="15" x14ac:dyDescent="0.2">
      <c r="A345" s="79">
        <v>40764</v>
      </c>
      <c r="B345">
        <v>10</v>
      </c>
      <c r="C345">
        <v>102</v>
      </c>
      <c r="D345">
        <v>1975</v>
      </c>
      <c r="E345">
        <v>205150</v>
      </c>
      <c r="J345">
        <v>7</v>
      </c>
      <c r="K345">
        <v>166</v>
      </c>
      <c r="L345">
        <v>2050</v>
      </c>
      <c r="M345">
        <v>341179</v>
      </c>
      <c r="N345">
        <v>15</v>
      </c>
      <c r="O345">
        <v>196</v>
      </c>
      <c r="P345">
        <v>2017</v>
      </c>
      <c r="Q345">
        <v>404177</v>
      </c>
      <c r="R345">
        <v>10</v>
      </c>
      <c r="S345">
        <v>240</v>
      </c>
      <c r="T345">
        <v>2051</v>
      </c>
      <c r="U345">
        <v>497034</v>
      </c>
      <c r="V345">
        <v>5</v>
      </c>
      <c r="W345">
        <v>266</v>
      </c>
      <c r="X345">
        <v>2070</v>
      </c>
      <c r="Y345">
        <v>556380</v>
      </c>
      <c r="Z345">
        <v>17</v>
      </c>
      <c r="AA345">
        <v>297</v>
      </c>
      <c r="AB345">
        <v>2061</v>
      </c>
      <c r="AC345">
        <v>615631</v>
      </c>
      <c r="AD345">
        <v>10</v>
      </c>
      <c r="AE345">
        <v>325</v>
      </c>
      <c r="AF345">
        <v>2110</v>
      </c>
      <c r="AG345">
        <v>673436</v>
      </c>
      <c r="AH345">
        <v>7</v>
      </c>
      <c r="AI345">
        <v>385</v>
      </c>
      <c r="AJ345">
        <v>2145</v>
      </c>
      <c r="AK345">
        <v>807694</v>
      </c>
      <c r="AP345">
        <v>94</v>
      </c>
      <c r="AQ345">
        <v>379</v>
      </c>
      <c r="AR345">
        <v>1957</v>
      </c>
      <c r="AS345">
        <v>743314</v>
      </c>
      <c r="AT345">
        <v>14</v>
      </c>
      <c r="AU345">
        <v>434</v>
      </c>
      <c r="AV345">
        <v>1894</v>
      </c>
      <c r="AW345">
        <v>802511</v>
      </c>
    </row>
    <row r="346" spans="1:49" ht="15" x14ac:dyDescent="0.2">
      <c r="A346" s="81">
        <v>40770</v>
      </c>
      <c r="B346">
        <v>12</v>
      </c>
      <c r="C346">
        <v>101</v>
      </c>
      <c r="D346">
        <v>1925</v>
      </c>
      <c r="E346">
        <v>195912</v>
      </c>
      <c r="F346">
        <v>3</v>
      </c>
      <c r="G346">
        <v>138</v>
      </c>
      <c r="H346">
        <v>2330</v>
      </c>
      <c r="I346">
        <v>321040</v>
      </c>
      <c r="J346">
        <v>15</v>
      </c>
      <c r="K346">
        <v>173</v>
      </c>
      <c r="L346">
        <v>2170</v>
      </c>
      <c r="M346">
        <v>370207</v>
      </c>
      <c r="N346">
        <v>24</v>
      </c>
      <c r="O346">
        <v>205</v>
      </c>
      <c r="P346">
        <v>2189</v>
      </c>
      <c r="Q346">
        <v>449646</v>
      </c>
      <c r="R346">
        <v>11</v>
      </c>
      <c r="S346">
        <v>228</v>
      </c>
      <c r="T346">
        <v>2255</v>
      </c>
      <c r="U346">
        <v>513790</v>
      </c>
      <c r="V346">
        <v>2</v>
      </c>
      <c r="W346">
        <v>278</v>
      </c>
      <c r="X346">
        <v>2220</v>
      </c>
      <c r="Y346">
        <v>617160</v>
      </c>
      <c r="AD346">
        <v>16</v>
      </c>
      <c r="AE346">
        <v>301</v>
      </c>
      <c r="AF346">
        <v>2156</v>
      </c>
      <c r="AG346">
        <v>642800</v>
      </c>
      <c r="AH346">
        <v>5</v>
      </c>
      <c r="AI346">
        <v>375</v>
      </c>
      <c r="AJ346">
        <v>2173</v>
      </c>
      <c r="AK346">
        <v>832884</v>
      </c>
      <c r="AP346">
        <v>72</v>
      </c>
      <c r="AQ346">
        <v>364</v>
      </c>
      <c r="AR346">
        <v>2105</v>
      </c>
      <c r="AS346">
        <v>751494</v>
      </c>
      <c r="AT346">
        <v>7</v>
      </c>
      <c r="AU346">
        <v>392</v>
      </c>
      <c r="AV346">
        <v>1878</v>
      </c>
      <c r="AW346">
        <v>724347</v>
      </c>
    </row>
    <row r="347" spans="1:49" ht="15" x14ac:dyDescent="0.2">
      <c r="A347" s="79">
        <v>40771</v>
      </c>
      <c r="B347">
        <v>14</v>
      </c>
      <c r="C347">
        <v>114</v>
      </c>
      <c r="D347">
        <v>2079</v>
      </c>
      <c r="E347">
        <v>234789</v>
      </c>
      <c r="F347">
        <v>15</v>
      </c>
      <c r="G347">
        <v>145</v>
      </c>
      <c r="H347">
        <v>2117</v>
      </c>
      <c r="I347">
        <v>309353</v>
      </c>
      <c r="J347">
        <v>9</v>
      </c>
      <c r="K347">
        <v>158</v>
      </c>
      <c r="L347">
        <v>2050</v>
      </c>
      <c r="M347">
        <v>323800</v>
      </c>
      <c r="N347">
        <v>12</v>
      </c>
      <c r="O347">
        <v>205</v>
      </c>
      <c r="P347">
        <v>2110</v>
      </c>
      <c r="Q347">
        <v>429925</v>
      </c>
      <c r="R347">
        <v>15</v>
      </c>
      <c r="S347">
        <v>231</v>
      </c>
      <c r="T347">
        <v>2150</v>
      </c>
      <c r="U347">
        <v>499030</v>
      </c>
      <c r="V347">
        <v>2</v>
      </c>
      <c r="W347">
        <v>257</v>
      </c>
      <c r="X347">
        <v>2050</v>
      </c>
      <c r="Y347">
        <v>526950</v>
      </c>
      <c r="Z347">
        <v>7</v>
      </c>
      <c r="AA347">
        <v>300</v>
      </c>
      <c r="AB347">
        <v>2070</v>
      </c>
      <c r="AC347">
        <v>632707</v>
      </c>
      <c r="AD347">
        <v>1</v>
      </c>
      <c r="AE347">
        <v>340</v>
      </c>
      <c r="AF347">
        <v>2150</v>
      </c>
      <c r="AG347">
        <v>731000</v>
      </c>
      <c r="AH347">
        <v>2</v>
      </c>
      <c r="AI347">
        <v>380</v>
      </c>
      <c r="AJ347">
        <v>2260</v>
      </c>
      <c r="AK347">
        <v>859120</v>
      </c>
      <c r="AL347">
        <v>2</v>
      </c>
      <c r="AM347">
        <v>439</v>
      </c>
      <c r="AN347">
        <v>2170</v>
      </c>
      <c r="AO347">
        <v>955360</v>
      </c>
      <c r="AP347">
        <v>60</v>
      </c>
      <c r="AQ347">
        <v>379</v>
      </c>
      <c r="AR347">
        <v>2001</v>
      </c>
      <c r="AS347">
        <v>750436</v>
      </c>
      <c r="AT347">
        <v>3</v>
      </c>
      <c r="AU347">
        <v>371</v>
      </c>
      <c r="AV347">
        <v>2025</v>
      </c>
      <c r="AW347">
        <v>760200</v>
      </c>
    </row>
    <row r="348" spans="1:49" ht="15" x14ac:dyDescent="0.2">
      <c r="A348" s="79">
        <v>40777</v>
      </c>
      <c r="B348">
        <v>31</v>
      </c>
      <c r="C348">
        <v>111</v>
      </c>
      <c r="D348">
        <v>2033</v>
      </c>
      <c r="E348">
        <v>234161</v>
      </c>
      <c r="F348">
        <v>11</v>
      </c>
      <c r="G348">
        <v>144</v>
      </c>
      <c r="H348">
        <v>2025</v>
      </c>
      <c r="I348">
        <v>293714</v>
      </c>
      <c r="J348">
        <v>25</v>
      </c>
      <c r="K348">
        <v>165</v>
      </c>
      <c r="L348">
        <v>2142</v>
      </c>
      <c r="M348">
        <v>345886</v>
      </c>
      <c r="N348">
        <v>42</v>
      </c>
      <c r="O348">
        <v>203</v>
      </c>
      <c r="P348">
        <v>2074</v>
      </c>
      <c r="Q348">
        <v>425637</v>
      </c>
      <c r="R348">
        <v>46</v>
      </c>
      <c r="S348">
        <v>232</v>
      </c>
      <c r="T348">
        <v>2036</v>
      </c>
      <c r="U348">
        <v>485105</v>
      </c>
      <c r="V348">
        <v>3</v>
      </c>
      <c r="W348">
        <v>258</v>
      </c>
      <c r="X348">
        <v>2200</v>
      </c>
      <c r="Y348">
        <v>568333</v>
      </c>
      <c r="Z348">
        <v>12</v>
      </c>
      <c r="AA348">
        <v>289</v>
      </c>
      <c r="AB348">
        <v>2137</v>
      </c>
      <c r="AC348">
        <v>617465</v>
      </c>
      <c r="AD348">
        <v>2</v>
      </c>
      <c r="AE348">
        <v>342</v>
      </c>
      <c r="AF348">
        <v>2265</v>
      </c>
      <c r="AG348">
        <v>773445</v>
      </c>
      <c r="AH348">
        <v>2</v>
      </c>
      <c r="AI348">
        <v>374</v>
      </c>
      <c r="AJ348">
        <v>2260</v>
      </c>
      <c r="AK348">
        <v>843670</v>
      </c>
      <c r="AL348">
        <v>5</v>
      </c>
      <c r="AM348">
        <v>425</v>
      </c>
      <c r="AN348">
        <v>2388</v>
      </c>
      <c r="AO348">
        <v>1021734</v>
      </c>
      <c r="AP348">
        <v>109</v>
      </c>
      <c r="AQ348">
        <v>359</v>
      </c>
      <c r="AR348">
        <v>1953</v>
      </c>
      <c r="AS348">
        <v>702197</v>
      </c>
      <c r="AT348">
        <v>5</v>
      </c>
      <c r="AU348">
        <v>422</v>
      </c>
      <c r="AV348">
        <v>2220</v>
      </c>
      <c r="AW348">
        <v>948842</v>
      </c>
    </row>
    <row r="349" spans="1:49" ht="15" x14ac:dyDescent="0.2">
      <c r="A349" s="79">
        <v>40778</v>
      </c>
      <c r="B349">
        <v>2</v>
      </c>
      <c r="C349">
        <v>126</v>
      </c>
      <c r="D349">
        <v>2250</v>
      </c>
      <c r="E349">
        <v>283500</v>
      </c>
      <c r="F349">
        <v>10</v>
      </c>
      <c r="G349">
        <v>133</v>
      </c>
      <c r="H349">
        <v>2050</v>
      </c>
      <c r="I349">
        <v>273265</v>
      </c>
      <c r="J349">
        <v>3</v>
      </c>
      <c r="K349">
        <v>156</v>
      </c>
      <c r="L349">
        <v>2000</v>
      </c>
      <c r="M349">
        <v>312667</v>
      </c>
      <c r="N349">
        <v>21</v>
      </c>
      <c r="O349">
        <v>196</v>
      </c>
      <c r="P349">
        <v>2092</v>
      </c>
      <c r="Q349">
        <v>409060</v>
      </c>
      <c r="R349">
        <v>23</v>
      </c>
      <c r="S349">
        <v>222</v>
      </c>
      <c r="T349">
        <v>1925</v>
      </c>
      <c r="U349">
        <v>438889</v>
      </c>
      <c r="V349">
        <v>1</v>
      </c>
      <c r="W349">
        <v>274</v>
      </c>
      <c r="X349">
        <v>2120</v>
      </c>
      <c r="Y349">
        <v>580880</v>
      </c>
      <c r="Z349">
        <v>27</v>
      </c>
      <c r="AA349">
        <v>291</v>
      </c>
      <c r="AB349">
        <v>2070</v>
      </c>
      <c r="AC349">
        <v>602271</v>
      </c>
      <c r="AD349">
        <v>4</v>
      </c>
      <c r="AE349">
        <v>346</v>
      </c>
      <c r="AF349">
        <v>2023</v>
      </c>
      <c r="AG349">
        <v>705370</v>
      </c>
      <c r="AH349">
        <v>7</v>
      </c>
      <c r="AI349">
        <v>375</v>
      </c>
      <c r="AJ349">
        <v>2113</v>
      </c>
      <c r="AK349">
        <v>792897</v>
      </c>
      <c r="AP349">
        <v>55</v>
      </c>
      <c r="AQ349">
        <v>395</v>
      </c>
      <c r="AR349">
        <v>2038</v>
      </c>
      <c r="AS349">
        <v>806556</v>
      </c>
      <c r="AT349">
        <v>16</v>
      </c>
      <c r="AU349">
        <v>348</v>
      </c>
      <c r="AV349">
        <v>1925</v>
      </c>
      <c r="AW349">
        <v>698422</v>
      </c>
    </row>
    <row r="350" spans="1:49" ht="15" x14ac:dyDescent="0.2">
      <c r="A350" s="79">
        <v>40784</v>
      </c>
      <c r="B350">
        <v>18</v>
      </c>
      <c r="C350">
        <v>118</v>
      </c>
      <c r="D350">
        <v>2040</v>
      </c>
      <c r="E350">
        <v>248147</v>
      </c>
      <c r="F350">
        <v>4</v>
      </c>
      <c r="G350">
        <v>144</v>
      </c>
      <c r="H350">
        <v>2100</v>
      </c>
      <c r="I350">
        <v>301350</v>
      </c>
      <c r="J350">
        <v>36</v>
      </c>
      <c r="K350">
        <v>159</v>
      </c>
      <c r="L350">
        <v>2056</v>
      </c>
      <c r="M350">
        <v>333262</v>
      </c>
      <c r="N350">
        <v>7</v>
      </c>
      <c r="O350">
        <v>193</v>
      </c>
      <c r="P350">
        <v>2135</v>
      </c>
      <c r="Q350">
        <v>410367</v>
      </c>
      <c r="R350">
        <v>2</v>
      </c>
      <c r="S350">
        <v>236</v>
      </c>
      <c r="T350">
        <v>2050</v>
      </c>
      <c r="U350">
        <v>485050</v>
      </c>
      <c r="V350">
        <v>3</v>
      </c>
      <c r="W350">
        <v>273</v>
      </c>
      <c r="X350">
        <v>21000</v>
      </c>
      <c r="Y350">
        <v>575813</v>
      </c>
      <c r="Z350">
        <v>10</v>
      </c>
      <c r="AA350">
        <v>296</v>
      </c>
      <c r="AB350">
        <v>2143</v>
      </c>
      <c r="AC350">
        <v>620250</v>
      </c>
      <c r="AD350">
        <v>3</v>
      </c>
      <c r="AE350">
        <v>342</v>
      </c>
      <c r="AF350">
        <v>2130</v>
      </c>
      <c r="AG350">
        <v>722600</v>
      </c>
      <c r="AL350">
        <v>1</v>
      </c>
      <c r="AM350">
        <v>414</v>
      </c>
      <c r="AN350">
        <v>2180</v>
      </c>
      <c r="AO350">
        <v>902520</v>
      </c>
      <c r="AP350">
        <v>132</v>
      </c>
      <c r="AQ350">
        <v>381</v>
      </c>
      <c r="AR350">
        <v>2006</v>
      </c>
      <c r="AS350">
        <v>766725</v>
      </c>
      <c r="AT350">
        <v>10</v>
      </c>
      <c r="AU350">
        <v>450</v>
      </c>
      <c r="AV350">
        <v>2217</v>
      </c>
      <c r="AW350">
        <v>955852</v>
      </c>
    </row>
    <row r="351" spans="1:49" ht="15" x14ac:dyDescent="0.2">
      <c r="A351" s="79">
        <v>40785</v>
      </c>
      <c r="F351">
        <v>2</v>
      </c>
      <c r="G351">
        <v>142</v>
      </c>
      <c r="H351">
        <v>1800</v>
      </c>
      <c r="I351">
        <v>256000</v>
      </c>
      <c r="J351">
        <v>3</v>
      </c>
      <c r="K351">
        <v>173</v>
      </c>
      <c r="L351">
        <v>2050</v>
      </c>
      <c r="M351">
        <v>353967</v>
      </c>
      <c r="N351">
        <v>5</v>
      </c>
      <c r="O351">
        <v>201</v>
      </c>
      <c r="P351">
        <v>1825</v>
      </c>
      <c r="Q351">
        <v>394950</v>
      </c>
      <c r="R351">
        <v>3</v>
      </c>
      <c r="S351">
        <v>235</v>
      </c>
      <c r="T351">
        <v>2000</v>
      </c>
      <c r="U351">
        <v>470667</v>
      </c>
      <c r="V351">
        <v>2</v>
      </c>
      <c r="W351">
        <v>256</v>
      </c>
      <c r="X351">
        <v>2140</v>
      </c>
      <c r="Y351">
        <v>548910</v>
      </c>
      <c r="Z351">
        <v>16</v>
      </c>
      <c r="AA351">
        <v>301</v>
      </c>
      <c r="AB351">
        <v>2119</v>
      </c>
      <c r="AC351">
        <v>624919</v>
      </c>
      <c r="AD351">
        <v>17</v>
      </c>
      <c r="AE351">
        <v>337</v>
      </c>
      <c r="AF351">
        <v>2198</v>
      </c>
      <c r="AG351">
        <v>736384</v>
      </c>
      <c r="AH351">
        <v>4</v>
      </c>
      <c r="AI351">
        <v>388</v>
      </c>
      <c r="AJ351">
        <v>2260</v>
      </c>
      <c r="AK351">
        <v>876260</v>
      </c>
      <c r="AP351">
        <v>11</v>
      </c>
      <c r="AQ351">
        <v>371</v>
      </c>
      <c r="AR351">
        <v>1930</v>
      </c>
      <c r="AS351">
        <v>711391</v>
      </c>
      <c r="AT351">
        <v>73</v>
      </c>
      <c r="AU351">
        <v>400</v>
      </c>
      <c r="AV351">
        <v>2031</v>
      </c>
      <c r="AW351">
        <v>808085</v>
      </c>
    </row>
    <row r="354" spans="1:49" ht="15" x14ac:dyDescent="0.2">
      <c r="A354" s="79">
        <v>40791</v>
      </c>
      <c r="B354">
        <v>11</v>
      </c>
      <c r="C354">
        <v>121</v>
      </c>
      <c r="D354">
        <v>2093</v>
      </c>
      <c r="E354">
        <v>253324</v>
      </c>
      <c r="F354">
        <v>1</v>
      </c>
      <c r="G354">
        <v>138</v>
      </c>
      <c r="H354">
        <v>2100</v>
      </c>
      <c r="I354">
        <v>289800</v>
      </c>
      <c r="J354">
        <v>5</v>
      </c>
      <c r="K354">
        <v>175</v>
      </c>
      <c r="L354">
        <v>2240</v>
      </c>
      <c r="M354">
        <v>392896</v>
      </c>
      <c r="N354">
        <v>51</v>
      </c>
      <c r="O354">
        <v>201</v>
      </c>
      <c r="P354">
        <v>2062</v>
      </c>
      <c r="Q354">
        <v>420373</v>
      </c>
      <c r="R354">
        <v>10</v>
      </c>
      <c r="S354">
        <v>246</v>
      </c>
      <c r="T354">
        <v>2250</v>
      </c>
      <c r="U354">
        <v>553500</v>
      </c>
      <c r="V354">
        <v>11</v>
      </c>
      <c r="W354">
        <v>261</v>
      </c>
      <c r="X354">
        <v>2135</v>
      </c>
      <c r="Y354">
        <v>559454</v>
      </c>
      <c r="Z354">
        <v>4</v>
      </c>
      <c r="AA354">
        <v>315</v>
      </c>
      <c r="AB354">
        <v>2100</v>
      </c>
      <c r="AC354">
        <v>677800</v>
      </c>
      <c r="AD354">
        <v>5</v>
      </c>
      <c r="AE354">
        <v>334</v>
      </c>
      <c r="AF354">
        <v>2225</v>
      </c>
      <c r="AG354">
        <v>724890</v>
      </c>
      <c r="AH354">
        <v>4</v>
      </c>
      <c r="AI354">
        <v>360</v>
      </c>
      <c r="AJ354">
        <v>2140</v>
      </c>
      <c r="AK354">
        <v>769330</v>
      </c>
      <c r="AP354">
        <v>55</v>
      </c>
      <c r="AQ354">
        <v>371</v>
      </c>
      <c r="AR354">
        <v>1966</v>
      </c>
      <c r="AS354">
        <v>722381</v>
      </c>
      <c r="AT354">
        <v>27</v>
      </c>
      <c r="AU354">
        <v>445</v>
      </c>
      <c r="AV354">
        <v>2085</v>
      </c>
      <c r="AW354">
        <v>974149</v>
      </c>
    </row>
    <row r="355" spans="1:49" ht="15" x14ac:dyDescent="0.2">
      <c r="A355" s="79">
        <v>40792</v>
      </c>
      <c r="B355">
        <v>14</v>
      </c>
      <c r="C355">
        <v>113</v>
      </c>
      <c r="D355">
        <v>2212</v>
      </c>
      <c r="E355">
        <v>246111</v>
      </c>
      <c r="J355">
        <v>27</v>
      </c>
      <c r="K355">
        <v>161</v>
      </c>
      <c r="L355">
        <v>1860</v>
      </c>
      <c r="M355">
        <v>329287</v>
      </c>
      <c r="N355">
        <v>5</v>
      </c>
      <c r="O355">
        <v>199</v>
      </c>
      <c r="P355">
        <v>2078</v>
      </c>
      <c r="Q355">
        <v>415002</v>
      </c>
      <c r="R355">
        <v>10</v>
      </c>
      <c r="S355">
        <v>242</v>
      </c>
      <c r="T355">
        <v>2115</v>
      </c>
      <c r="U355">
        <v>513853</v>
      </c>
      <c r="V355">
        <v>8</v>
      </c>
      <c r="W355">
        <v>278</v>
      </c>
      <c r="X355">
        <v>2175</v>
      </c>
      <c r="Y355">
        <v>599125</v>
      </c>
      <c r="Z355">
        <v>56</v>
      </c>
      <c r="AA355">
        <v>306</v>
      </c>
      <c r="AB355">
        <v>2105</v>
      </c>
      <c r="AC355">
        <v>654473</v>
      </c>
      <c r="AD355">
        <v>6</v>
      </c>
      <c r="AE355">
        <v>331</v>
      </c>
      <c r="AF355">
        <v>2118</v>
      </c>
      <c r="AG355">
        <v>700958</v>
      </c>
      <c r="AL355">
        <v>1</v>
      </c>
      <c r="AM355">
        <v>406</v>
      </c>
      <c r="AN355">
        <v>2200</v>
      </c>
      <c r="AO355">
        <v>893200</v>
      </c>
      <c r="AP355">
        <v>68</v>
      </c>
      <c r="AQ355">
        <v>392</v>
      </c>
      <c r="AR355">
        <v>2103</v>
      </c>
      <c r="AS355">
        <v>820698</v>
      </c>
      <c r="AT355">
        <v>12</v>
      </c>
      <c r="AU355">
        <v>446</v>
      </c>
      <c r="AV355">
        <v>2000</v>
      </c>
      <c r="AW355">
        <v>892167</v>
      </c>
    </row>
    <row r="356" spans="1:49" ht="15" x14ac:dyDescent="0.2">
      <c r="A356" s="79">
        <v>40798</v>
      </c>
      <c r="B356">
        <v>3</v>
      </c>
      <c r="C356">
        <v>115</v>
      </c>
      <c r="D356">
        <v>2050</v>
      </c>
      <c r="E356">
        <v>241433</v>
      </c>
      <c r="F356">
        <v>4</v>
      </c>
      <c r="G356">
        <v>137</v>
      </c>
      <c r="H356">
        <v>2135</v>
      </c>
      <c r="I356">
        <v>292112</v>
      </c>
      <c r="J356">
        <v>14</v>
      </c>
      <c r="K356">
        <v>171</v>
      </c>
      <c r="L356">
        <v>2170</v>
      </c>
      <c r="M356">
        <v>375083</v>
      </c>
      <c r="N356">
        <v>18</v>
      </c>
      <c r="O356">
        <v>190</v>
      </c>
      <c r="P356">
        <v>2188</v>
      </c>
      <c r="Q356">
        <v>451121</v>
      </c>
      <c r="R356">
        <v>48</v>
      </c>
      <c r="S356">
        <v>238</v>
      </c>
      <c r="T356">
        <v>2194</v>
      </c>
      <c r="U356">
        <v>573375</v>
      </c>
      <c r="V356">
        <v>1</v>
      </c>
      <c r="W356">
        <v>267</v>
      </c>
      <c r="X356">
        <v>1800</v>
      </c>
      <c r="Y356">
        <v>480600</v>
      </c>
      <c r="Z356">
        <v>31</v>
      </c>
      <c r="AA356">
        <v>315</v>
      </c>
      <c r="AB356">
        <v>2272</v>
      </c>
      <c r="AC356">
        <v>747165</v>
      </c>
      <c r="AD356">
        <v>4</v>
      </c>
      <c r="AE356">
        <v>347</v>
      </c>
      <c r="AF356">
        <v>2167</v>
      </c>
      <c r="AG356">
        <v>750165</v>
      </c>
      <c r="AH356">
        <v>5</v>
      </c>
      <c r="AI356">
        <v>393</v>
      </c>
      <c r="AJ356">
        <v>2490</v>
      </c>
      <c r="AK356">
        <v>976680</v>
      </c>
      <c r="AL356">
        <v>1</v>
      </c>
      <c r="AM356">
        <v>405</v>
      </c>
      <c r="AN356">
        <v>2520</v>
      </c>
      <c r="AO356">
        <v>1020600</v>
      </c>
      <c r="AP356">
        <v>67</v>
      </c>
      <c r="AQ356">
        <v>381</v>
      </c>
      <c r="AR356">
        <v>1988</v>
      </c>
      <c r="AS356">
        <v>765704</v>
      </c>
      <c r="AT356">
        <v>5</v>
      </c>
      <c r="AU356">
        <v>353</v>
      </c>
      <c r="AV356">
        <v>2100</v>
      </c>
      <c r="AW356">
        <v>740704</v>
      </c>
    </row>
    <row r="357" spans="1:49" ht="15" x14ac:dyDescent="0.2">
      <c r="A357" s="79">
        <v>40799</v>
      </c>
      <c r="B357">
        <v>5</v>
      </c>
      <c r="C357">
        <v>99</v>
      </c>
      <c r="D357">
        <v>2150</v>
      </c>
      <c r="E357">
        <v>214940</v>
      </c>
      <c r="F357">
        <v>45</v>
      </c>
      <c r="G357">
        <v>143</v>
      </c>
      <c r="H357">
        <v>2125</v>
      </c>
      <c r="I357">
        <v>307334</v>
      </c>
      <c r="J357">
        <v>16</v>
      </c>
      <c r="K357">
        <v>160</v>
      </c>
      <c r="L357">
        <v>2075</v>
      </c>
      <c r="M357">
        <v>335881</v>
      </c>
      <c r="N357">
        <v>26</v>
      </c>
      <c r="O357">
        <v>192</v>
      </c>
      <c r="P357">
        <v>2075</v>
      </c>
      <c r="Q357">
        <v>402246</v>
      </c>
      <c r="R357">
        <v>4</v>
      </c>
      <c r="S357">
        <v>246</v>
      </c>
      <c r="T357">
        <v>2150</v>
      </c>
      <c r="U357">
        <v>528500</v>
      </c>
      <c r="V357">
        <v>9</v>
      </c>
      <c r="W357">
        <v>272</v>
      </c>
      <c r="X357">
        <v>2083</v>
      </c>
      <c r="Y357">
        <v>549272</v>
      </c>
      <c r="Z357">
        <v>10</v>
      </c>
      <c r="AA357">
        <v>299</v>
      </c>
      <c r="AB357">
        <v>2070</v>
      </c>
      <c r="AC357">
        <v>602030</v>
      </c>
      <c r="AD357">
        <v>22</v>
      </c>
      <c r="AE357">
        <v>348</v>
      </c>
      <c r="AF357">
        <v>2138</v>
      </c>
      <c r="AG357">
        <v>762533</v>
      </c>
      <c r="AH357">
        <v>11</v>
      </c>
      <c r="AI357">
        <v>379</v>
      </c>
      <c r="AJ357">
        <v>2116</v>
      </c>
      <c r="AK357">
        <v>798498</v>
      </c>
      <c r="AL357">
        <v>93</v>
      </c>
      <c r="AM357">
        <v>388</v>
      </c>
      <c r="AN357">
        <v>2034</v>
      </c>
      <c r="AO357">
        <v>785038</v>
      </c>
      <c r="AP357">
        <v>93</v>
      </c>
      <c r="AQ357">
        <v>388</v>
      </c>
      <c r="AR357">
        <v>2034</v>
      </c>
      <c r="AS357">
        <v>785038</v>
      </c>
      <c r="AT357">
        <v>4</v>
      </c>
      <c r="AU357">
        <v>450</v>
      </c>
      <c r="AV357">
        <v>1975</v>
      </c>
      <c r="AW357">
        <v>920800</v>
      </c>
    </row>
    <row r="358" spans="1:49" ht="15" x14ac:dyDescent="0.2">
      <c r="A358" s="81">
        <v>40805</v>
      </c>
      <c r="B358">
        <v>5</v>
      </c>
      <c r="C358">
        <v>112</v>
      </c>
      <c r="D358">
        <v>1950</v>
      </c>
      <c r="E358">
        <v>221790</v>
      </c>
      <c r="J358">
        <v>23</v>
      </c>
      <c r="K358">
        <v>161</v>
      </c>
      <c r="L358">
        <v>2274</v>
      </c>
      <c r="M358">
        <v>356278</v>
      </c>
      <c r="N358">
        <v>5</v>
      </c>
      <c r="O358">
        <v>195</v>
      </c>
      <c r="P358">
        <v>2030</v>
      </c>
      <c r="Q358">
        <v>395430</v>
      </c>
      <c r="R358">
        <v>21</v>
      </c>
      <c r="S358">
        <v>240</v>
      </c>
      <c r="T358">
        <v>2114</v>
      </c>
      <c r="U358">
        <v>524608</v>
      </c>
      <c r="V358">
        <v>17</v>
      </c>
      <c r="W358">
        <v>259</v>
      </c>
      <c r="X358">
        <v>2186</v>
      </c>
      <c r="Y358">
        <v>554142</v>
      </c>
      <c r="Z358">
        <v>2</v>
      </c>
      <c r="AA358">
        <v>286</v>
      </c>
      <c r="AB358">
        <v>2200</v>
      </c>
      <c r="AC358">
        <v>630300</v>
      </c>
      <c r="AD358">
        <v>1</v>
      </c>
      <c r="AE358">
        <v>324</v>
      </c>
      <c r="AF358">
        <v>2100</v>
      </c>
      <c r="AG358">
        <v>680400</v>
      </c>
      <c r="AH358">
        <v>1</v>
      </c>
      <c r="AI358">
        <v>370</v>
      </c>
      <c r="AJ358">
        <v>2320</v>
      </c>
      <c r="AK358">
        <v>858400</v>
      </c>
      <c r="AL358">
        <v>1</v>
      </c>
      <c r="AM358">
        <v>430</v>
      </c>
      <c r="AN358">
        <v>2340</v>
      </c>
      <c r="AO358">
        <v>1006200</v>
      </c>
      <c r="AP358">
        <v>101</v>
      </c>
      <c r="AQ358">
        <v>372</v>
      </c>
      <c r="AR358">
        <v>2062</v>
      </c>
      <c r="AS358">
        <v>771341</v>
      </c>
      <c r="AT358">
        <v>21</v>
      </c>
      <c r="AU358">
        <v>405</v>
      </c>
      <c r="AV358">
        <v>2080</v>
      </c>
      <c r="AW358">
        <v>851836</v>
      </c>
    </row>
    <row r="359" spans="1:49" ht="15" x14ac:dyDescent="0.2">
      <c r="A359" s="79">
        <v>40806</v>
      </c>
      <c r="J359">
        <v>2</v>
      </c>
      <c r="K359">
        <v>174</v>
      </c>
      <c r="L359">
        <v>2000</v>
      </c>
      <c r="M359">
        <v>347000</v>
      </c>
      <c r="N359">
        <v>5</v>
      </c>
      <c r="O359">
        <v>204</v>
      </c>
      <c r="P359">
        <v>2040</v>
      </c>
      <c r="Q359">
        <v>414288</v>
      </c>
      <c r="R359">
        <v>6</v>
      </c>
      <c r="S359">
        <v>229</v>
      </c>
      <c r="T359">
        <v>2080</v>
      </c>
      <c r="U359">
        <v>478740</v>
      </c>
      <c r="V359">
        <v>2</v>
      </c>
      <c r="W359">
        <v>268</v>
      </c>
      <c r="X359">
        <v>2060</v>
      </c>
      <c r="Y359">
        <v>552120</v>
      </c>
      <c r="Z359">
        <v>18</v>
      </c>
      <c r="AA359">
        <v>309</v>
      </c>
      <c r="AB359">
        <v>2073</v>
      </c>
      <c r="AC359">
        <v>622154</v>
      </c>
      <c r="AD359">
        <v>27</v>
      </c>
      <c r="AE359">
        <v>346</v>
      </c>
      <c r="AF359">
        <v>2058</v>
      </c>
      <c r="AG359">
        <v>706768</v>
      </c>
      <c r="AH359">
        <v>18</v>
      </c>
      <c r="AI359">
        <v>382</v>
      </c>
      <c r="AJ359">
        <v>2146</v>
      </c>
      <c r="AK359">
        <v>822264</v>
      </c>
      <c r="AL359">
        <v>4</v>
      </c>
      <c r="AM359">
        <v>432</v>
      </c>
      <c r="AN359">
        <v>2160</v>
      </c>
      <c r="AO359">
        <v>910790</v>
      </c>
      <c r="AP359">
        <v>44</v>
      </c>
      <c r="AQ359">
        <v>396</v>
      </c>
      <c r="AR359">
        <v>2054</v>
      </c>
      <c r="AS359">
        <v>810653</v>
      </c>
      <c r="AT359">
        <v>5</v>
      </c>
      <c r="AU359">
        <v>383</v>
      </c>
      <c r="AV359">
        <v>2000</v>
      </c>
      <c r="AW359">
        <v>731660</v>
      </c>
    </row>
    <row r="360" spans="1:49" ht="15" x14ac:dyDescent="0.2">
      <c r="A360" s="79">
        <v>40812</v>
      </c>
      <c r="B360">
        <v>14</v>
      </c>
      <c r="C360">
        <v>114</v>
      </c>
      <c r="D360">
        <v>2172</v>
      </c>
      <c r="E360">
        <v>240353</v>
      </c>
      <c r="F360">
        <v>3</v>
      </c>
      <c r="G360">
        <v>148</v>
      </c>
      <c r="H360">
        <v>2250</v>
      </c>
      <c r="I360">
        <v>333000</v>
      </c>
      <c r="J360">
        <v>5</v>
      </c>
      <c r="K360">
        <v>173</v>
      </c>
      <c r="L360">
        <v>2153</v>
      </c>
      <c r="M360">
        <v>375216</v>
      </c>
      <c r="N360">
        <v>18</v>
      </c>
      <c r="O360">
        <v>184</v>
      </c>
      <c r="P360">
        <v>2267</v>
      </c>
      <c r="Q360">
        <v>410289</v>
      </c>
      <c r="R360">
        <v>5</v>
      </c>
      <c r="S360">
        <v>247</v>
      </c>
      <c r="T360">
        <v>2050</v>
      </c>
      <c r="U360">
        <v>507170</v>
      </c>
      <c r="V360">
        <v>1</v>
      </c>
      <c r="W360">
        <v>279</v>
      </c>
      <c r="X360">
        <v>1750</v>
      </c>
      <c r="Y360">
        <v>488250</v>
      </c>
      <c r="Z360">
        <v>23</v>
      </c>
      <c r="AA360">
        <v>305</v>
      </c>
      <c r="AB360">
        <v>2184</v>
      </c>
      <c r="AC360">
        <v>668770</v>
      </c>
      <c r="AD360">
        <v>46</v>
      </c>
      <c r="AE360">
        <v>338</v>
      </c>
      <c r="AF360">
        <v>2217</v>
      </c>
      <c r="AG360">
        <v>750730</v>
      </c>
      <c r="AH360">
        <v>45</v>
      </c>
      <c r="AI360">
        <v>369</v>
      </c>
      <c r="AJ360">
        <v>2171</v>
      </c>
      <c r="AK360">
        <v>808608</v>
      </c>
      <c r="AL360">
        <v>1</v>
      </c>
      <c r="AM360">
        <v>460</v>
      </c>
      <c r="AN360">
        <v>2300</v>
      </c>
      <c r="AO360">
        <v>1058000</v>
      </c>
      <c r="AP360">
        <v>128</v>
      </c>
      <c r="AQ360">
        <v>351</v>
      </c>
      <c r="AR360">
        <v>2077</v>
      </c>
      <c r="AS360">
        <v>723964</v>
      </c>
      <c r="AT360">
        <v>7</v>
      </c>
      <c r="AU360">
        <v>454</v>
      </c>
      <c r="AV360">
        <v>2000</v>
      </c>
      <c r="AW360">
        <v>874100</v>
      </c>
    </row>
    <row r="361" spans="1:49" ht="15" x14ac:dyDescent="0.2">
      <c r="A361" s="79">
        <v>40813</v>
      </c>
      <c r="B361">
        <v>14</v>
      </c>
      <c r="C361">
        <v>113</v>
      </c>
      <c r="D361">
        <v>2212</v>
      </c>
      <c r="E361">
        <v>246111</v>
      </c>
      <c r="J361">
        <v>27</v>
      </c>
      <c r="K361">
        <v>161</v>
      </c>
      <c r="L361">
        <v>1860</v>
      </c>
      <c r="M361">
        <v>329287</v>
      </c>
      <c r="N361">
        <v>5</v>
      </c>
      <c r="O361">
        <v>199</v>
      </c>
      <c r="P361">
        <v>2078</v>
      </c>
      <c r="Q361">
        <v>415002</v>
      </c>
      <c r="R361">
        <v>10</v>
      </c>
      <c r="S361">
        <v>242</v>
      </c>
      <c r="T361">
        <v>2115</v>
      </c>
      <c r="U361">
        <v>513853</v>
      </c>
      <c r="V361">
        <v>8</v>
      </c>
      <c r="W361">
        <v>278</v>
      </c>
      <c r="X361">
        <v>2175</v>
      </c>
      <c r="Y361">
        <v>599125</v>
      </c>
      <c r="Z361">
        <v>56</v>
      </c>
      <c r="AA361">
        <v>306</v>
      </c>
      <c r="AB361">
        <v>2105</v>
      </c>
      <c r="AC361">
        <v>654473</v>
      </c>
      <c r="AD361">
        <v>6</v>
      </c>
      <c r="AE361">
        <v>331</v>
      </c>
      <c r="AF361">
        <v>2118</v>
      </c>
      <c r="AG361">
        <v>700958</v>
      </c>
      <c r="AL361">
        <v>1</v>
      </c>
      <c r="AM361">
        <v>406</v>
      </c>
      <c r="AN361">
        <v>2200</v>
      </c>
      <c r="AO361">
        <v>893200</v>
      </c>
      <c r="AP361">
        <v>68</v>
      </c>
      <c r="AQ361">
        <v>392</v>
      </c>
      <c r="AR361">
        <v>2103</v>
      </c>
      <c r="AS361">
        <v>820698</v>
      </c>
      <c r="AT361">
        <v>12</v>
      </c>
      <c r="AU361">
        <v>446</v>
      </c>
      <c r="AV361">
        <v>2000</v>
      </c>
      <c r="AW361">
        <v>892167</v>
      </c>
    </row>
    <row r="363" spans="1:49" ht="15" x14ac:dyDescent="0.2">
      <c r="A363" s="79">
        <v>40819</v>
      </c>
      <c r="J363">
        <v>7</v>
      </c>
      <c r="K363">
        <v>165</v>
      </c>
      <c r="L363">
        <v>2130</v>
      </c>
      <c r="M363">
        <v>351926</v>
      </c>
      <c r="N363">
        <v>5</v>
      </c>
      <c r="O363">
        <v>195</v>
      </c>
      <c r="P363">
        <v>2000</v>
      </c>
      <c r="Q363">
        <v>389200</v>
      </c>
      <c r="R363">
        <v>11</v>
      </c>
      <c r="S363">
        <v>227</v>
      </c>
      <c r="T363">
        <v>2132</v>
      </c>
      <c r="U363">
        <v>482465</v>
      </c>
      <c r="V363">
        <v>7</v>
      </c>
      <c r="W363">
        <v>255</v>
      </c>
      <c r="X363">
        <v>2173</v>
      </c>
      <c r="Y363">
        <v>545331</v>
      </c>
      <c r="Z363">
        <v>16</v>
      </c>
      <c r="AA363">
        <v>299</v>
      </c>
      <c r="AB363">
        <v>2100</v>
      </c>
      <c r="AC363">
        <v>637629</v>
      </c>
      <c r="AD363">
        <v>11</v>
      </c>
      <c r="AE363">
        <v>346</v>
      </c>
      <c r="AF363">
        <v>2112</v>
      </c>
      <c r="AG363">
        <v>719899</v>
      </c>
      <c r="AH363">
        <v>16</v>
      </c>
      <c r="AI363">
        <v>368</v>
      </c>
      <c r="AJ363">
        <v>2200</v>
      </c>
      <c r="AK363">
        <v>821115</v>
      </c>
      <c r="AL363">
        <v>2</v>
      </c>
      <c r="AM363">
        <v>485</v>
      </c>
      <c r="AN363">
        <v>2360</v>
      </c>
      <c r="AO363">
        <v>1144660</v>
      </c>
      <c r="AP363">
        <v>74</v>
      </c>
      <c r="AQ363">
        <v>399</v>
      </c>
      <c r="AR363">
        <v>2011</v>
      </c>
      <c r="AS363">
        <v>811212</v>
      </c>
      <c r="AT363">
        <v>6</v>
      </c>
      <c r="AU363">
        <v>411</v>
      </c>
      <c r="AV363">
        <v>2090</v>
      </c>
      <c r="AW363">
        <v>862090</v>
      </c>
    </row>
    <row r="364" spans="1:49" ht="15" x14ac:dyDescent="0.2">
      <c r="A364" s="79">
        <v>40820</v>
      </c>
      <c r="B364">
        <v>12</v>
      </c>
      <c r="C364">
        <v>99</v>
      </c>
      <c r="D364">
        <v>1890</v>
      </c>
      <c r="E364">
        <v>195325</v>
      </c>
      <c r="F364">
        <v>26</v>
      </c>
      <c r="G364">
        <v>137</v>
      </c>
      <c r="H364">
        <v>2050</v>
      </c>
      <c r="I364">
        <v>281012</v>
      </c>
      <c r="J364">
        <v>4</v>
      </c>
      <c r="K364">
        <v>169</v>
      </c>
      <c r="L364">
        <v>2050</v>
      </c>
      <c r="M364">
        <v>345938</v>
      </c>
      <c r="N364">
        <v>19</v>
      </c>
      <c r="O364">
        <v>197</v>
      </c>
      <c r="P364">
        <v>1971</v>
      </c>
      <c r="Q364">
        <v>392495</v>
      </c>
      <c r="R364">
        <v>19</v>
      </c>
      <c r="S364">
        <v>243</v>
      </c>
      <c r="T364">
        <v>2124</v>
      </c>
      <c r="U364">
        <v>510681</v>
      </c>
      <c r="V364">
        <v>1</v>
      </c>
      <c r="W364">
        <v>277</v>
      </c>
      <c r="X364">
        <v>2100</v>
      </c>
      <c r="Y364">
        <v>581700</v>
      </c>
      <c r="Z364">
        <v>5</v>
      </c>
      <c r="AA364">
        <v>303</v>
      </c>
      <c r="AB364">
        <v>2133</v>
      </c>
      <c r="AC364">
        <v>652370</v>
      </c>
      <c r="AD364">
        <v>3</v>
      </c>
      <c r="AE364">
        <v>341</v>
      </c>
      <c r="AF364">
        <v>2220</v>
      </c>
      <c r="AG364">
        <v>758133</v>
      </c>
      <c r="AP364">
        <v>62</v>
      </c>
      <c r="AQ364">
        <v>390</v>
      </c>
      <c r="AR364">
        <v>2089</v>
      </c>
      <c r="AS364">
        <v>810682</v>
      </c>
      <c r="AT364">
        <v>3</v>
      </c>
      <c r="AU364">
        <v>381</v>
      </c>
      <c r="AV364">
        <v>2050</v>
      </c>
      <c r="AW364">
        <v>768750</v>
      </c>
    </row>
    <row r="365" spans="1:49" ht="15" x14ac:dyDescent="0.2">
      <c r="A365" s="79">
        <v>40826</v>
      </c>
      <c r="B365">
        <v>5</v>
      </c>
      <c r="C365">
        <v>127</v>
      </c>
      <c r="D365">
        <v>2000</v>
      </c>
      <c r="E365">
        <v>254400</v>
      </c>
      <c r="J365">
        <v>2</v>
      </c>
      <c r="K365">
        <v>164</v>
      </c>
      <c r="L365">
        <v>2095</v>
      </c>
      <c r="M365">
        <v>343005</v>
      </c>
      <c r="N365">
        <v>4</v>
      </c>
      <c r="O365">
        <v>193</v>
      </c>
      <c r="P365">
        <v>2100</v>
      </c>
      <c r="Q365">
        <v>402825</v>
      </c>
      <c r="R365">
        <v>3</v>
      </c>
      <c r="S365">
        <v>237</v>
      </c>
      <c r="T365">
        <v>1975</v>
      </c>
      <c r="U365">
        <v>481417</v>
      </c>
      <c r="V365">
        <v>9</v>
      </c>
      <c r="W365">
        <v>271</v>
      </c>
      <c r="X365">
        <v>2340</v>
      </c>
      <c r="Y365">
        <v>629567</v>
      </c>
      <c r="Z365">
        <v>13</v>
      </c>
      <c r="AA365">
        <v>304</v>
      </c>
      <c r="AB365">
        <v>2191</v>
      </c>
      <c r="AC365">
        <v>663610</v>
      </c>
      <c r="AD365">
        <v>10</v>
      </c>
      <c r="AE365">
        <v>338</v>
      </c>
      <c r="AF365">
        <v>2207</v>
      </c>
      <c r="AG365">
        <v>748878</v>
      </c>
      <c r="AH365">
        <v>4</v>
      </c>
      <c r="AI365">
        <v>371</v>
      </c>
      <c r="AJ365">
        <v>2320</v>
      </c>
      <c r="AK365">
        <v>861510</v>
      </c>
      <c r="AL365">
        <v>14</v>
      </c>
      <c r="AM365">
        <v>421</v>
      </c>
      <c r="AN365">
        <v>2284</v>
      </c>
      <c r="AO365">
        <v>942584</v>
      </c>
      <c r="AP365">
        <v>98</v>
      </c>
      <c r="AQ365">
        <v>391</v>
      </c>
      <c r="AR365">
        <v>2047</v>
      </c>
      <c r="AS365">
        <v>801893</v>
      </c>
      <c r="AT365">
        <v>15</v>
      </c>
      <c r="AU365">
        <v>432</v>
      </c>
      <c r="AV365">
        <v>2084</v>
      </c>
      <c r="AW365">
        <v>920793</v>
      </c>
    </row>
    <row r="366" spans="1:49" ht="15" x14ac:dyDescent="0.2">
      <c r="A366" s="79">
        <v>40827</v>
      </c>
      <c r="B366">
        <v>1</v>
      </c>
      <c r="C366">
        <v>104</v>
      </c>
      <c r="D366">
        <v>2150</v>
      </c>
      <c r="E366">
        <v>223600</v>
      </c>
      <c r="F366">
        <v>19</v>
      </c>
      <c r="G366">
        <v>136</v>
      </c>
      <c r="H366">
        <v>2060</v>
      </c>
      <c r="I366">
        <v>281179</v>
      </c>
      <c r="J366">
        <v>12</v>
      </c>
      <c r="K366">
        <v>171</v>
      </c>
      <c r="L366">
        <v>1917</v>
      </c>
      <c r="M366">
        <v>351004</v>
      </c>
      <c r="N366">
        <v>36</v>
      </c>
      <c r="O366">
        <v>193</v>
      </c>
      <c r="P366">
        <v>2026</v>
      </c>
      <c r="Q366">
        <v>398499</v>
      </c>
      <c r="R366">
        <v>38</v>
      </c>
      <c r="S366">
        <v>245</v>
      </c>
      <c r="T366">
        <v>2078</v>
      </c>
      <c r="U366">
        <v>517486</v>
      </c>
      <c r="V366">
        <v>1</v>
      </c>
      <c r="W366">
        <v>254</v>
      </c>
      <c r="X366">
        <v>2100</v>
      </c>
      <c r="Y366">
        <v>533400</v>
      </c>
      <c r="Z366">
        <v>9</v>
      </c>
      <c r="AA366">
        <v>309</v>
      </c>
      <c r="AB366">
        <v>2130</v>
      </c>
      <c r="AC366">
        <v>662274</v>
      </c>
      <c r="AD366">
        <v>22</v>
      </c>
      <c r="AE366">
        <v>341</v>
      </c>
      <c r="AF366">
        <v>2333</v>
      </c>
      <c r="AG366">
        <v>885050</v>
      </c>
      <c r="AH366">
        <v>6</v>
      </c>
      <c r="AI366">
        <v>388</v>
      </c>
      <c r="AJ366">
        <v>2197</v>
      </c>
      <c r="AK366">
        <v>853520</v>
      </c>
      <c r="AL366">
        <v>2</v>
      </c>
      <c r="AM366">
        <v>410</v>
      </c>
      <c r="AN366">
        <v>2250</v>
      </c>
      <c r="AO366">
        <v>923580</v>
      </c>
      <c r="AP366">
        <v>83</v>
      </c>
      <c r="AQ366">
        <v>399</v>
      </c>
      <c r="AR366">
        <v>2086</v>
      </c>
      <c r="AS366">
        <v>828370</v>
      </c>
      <c r="AT366">
        <v>2</v>
      </c>
      <c r="AU366">
        <v>509</v>
      </c>
      <c r="AV366">
        <v>2200</v>
      </c>
      <c r="AW366">
        <v>1119800</v>
      </c>
    </row>
    <row r="367" spans="1:49" ht="15" x14ac:dyDescent="0.2">
      <c r="A367" s="81">
        <v>40833</v>
      </c>
    </row>
    <row r="368" spans="1:49" ht="15" x14ac:dyDescent="0.2">
      <c r="A368" s="79">
        <v>40834</v>
      </c>
      <c r="B368">
        <v>10</v>
      </c>
      <c r="C368">
        <v>116</v>
      </c>
      <c r="D368">
        <v>2012</v>
      </c>
      <c r="E368">
        <v>237755</v>
      </c>
      <c r="F368">
        <v>15</v>
      </c>
      <c r="G368">
        <v>139</v>
      </c>
      <c r="H368">
        <v>2025</v>
      </c>
      <c r="I368">
        <v>279813</v>
      </c>
      <c r="J368">
        <v>10</v>
      </c>
      <c r="K368">
        <v>160</v>
      </c>
      <c r="L368">
        <v>2010</v>
      </c>
      <c r="M368">
        <v>322385</v>
      </c>
      <c r="N368">
        <v>17</v>
      </c>
      <c r="O368">
        <v>209</v>
      </c>
      <c r="P368">
        <v>1942</v>
      </c>
      <c r="Q368">
        <v>414006</v>
      </c>
      <c r="R368">
        <v>10</v>
      </c>
      <c r="S368">
        <v>230</v>
      </c>
      <c r="T368">
        <v>2020</v>
      </c>
      <c r="U368">
        <v>461104</v>
      </c>
      <c r="V368">
        <v>2</v>
      </c>
      <c r="W368">
        <v>272</v>
      </c>
      <c r="X368">
        <v>2040</v>
      </c>
      <c r="Y368">
        <v>553860</v>
      </c>
      <c r="Z368">
        <v>5</v>
      </c>
      <c r="AA368">
        <v>296</v>
      </c>
      <c r="AB368">
        <v>2125</v>
      </c>
      <c r="AC368">
        <v>625020</v>
      </c>
      <c r="AD368">
        <v>5</v>
      </c>
      <c r="AE368">
        <v>335</v>
      </c>
      <c r="AF368">
        <v>2150</v>
      </c>
      <c r="AG368">
        <v>717700</v>
      </c>
      <c r="AH368">
        <v>1</v>
      </c>
      <c r="AI368">
        <v>360</v>
      </c>
      <c r="AJ368">
        <v>2100</v>
      </c>
      <c r="AK368">
        <v>756000</v>
      </c>
      <c r="AP368">
        <v>48</v>
      </c>
      <c r="AQ368">
        <v>401</v>
      </c>
      <c r="AR368">
        <v>2099</v>
      </c>
      <c r="AS368">
        <v>837951</v>
      </c>
      <c r="AT368">
        <v>5</v>
      </c>
      <c r="AU368">
        <v>415</v>
      </c>
      <c r="AV368">
        <v>1983</v>
      </c>
      <c r="AW368">
        <v>848160</v>
      </c>
    </row>
    <row r="369" spans="1:49" ht="15" x14ac:dyDescent="0.2">
      <c r="A369" s="79">
        <v>40840</v>
      </c>
      <c r="B369">
        <v>7</v>
      </c>
      <c r="C369">
        <v>110</v>
      </c>
      <c r="D369">
        <v>2000</v>
      </c>
      <c r="E369">
        <v>220857</v>
      </c>
      <c r="F369">
        <v>23</v>
      </c>
      <c r="G369">
        <v>147</v>
      </c>
      <c r="H369">
        <v>2360</v>
      </c>
      <c r="I369">
        <v>347434</v>
      </c>
      <c r="J369">
        <v>77</v>
      </c>
      <c r="K369">
        <v>162</v>
      </c>
      <c r="L369">
        <v>2598</v>
      </c>
      <c r="M369">
        <v>424044</v>
      </c>
      <c r="N369">
        <v>75</v>
      </c>
      <c r="O369">
        <v>198</v>
      </c>
      <c r="P369">
        <v>2556</v>
      </c>
      <c r="Q369">
        <v>519371</v>
      </c>
      <c r="R369">
        <v>49</v>
      </c>
      <c r="S369">
        <v>229</v>
      </c>
      <c r="T369">
        <v>2228</v>
      </c>
      <c r="U369">
        <v>507852</v>
      </c>
      <c r="V369">
        <v>13</v>
      </c>
      <c r="W369">
        <v>273</v>
      </c>
      <c r="X369">
        <v>2250</v>
      </c>
      <c r="Y369">
        <v>615155</v>
      </c>
      <c r="Z369">
        <v>18</v>
      </c>
      <c r="AA369">
        <v>312</v>
      </c>
      <c r="AB369">
        <v>2267</v>
      </c>
      <c r="AC369">
        <v>696783</v>
      </c>
      <c r="AD369">
        <v>20</v>
      </c>
      <c r="AE369">
        <v>342</v>
      </c>
      <c r="AF369">
        <v>2930</v>
      </c>
      <c r="AG369">
        <v>844915</v>
      </c>
      <c r="AH369">
        <v>33</v>
      </c>
      <c r="AI369">
        <v>378</v>
      </c>
      <c r="AJ369">
        <v>2396</v>
      </c>
      <c r="AK369">
        <v>903374</v>
      </c>
      <c r="AL369">
        <v>8</v>
      </c>
      <c r="AM369">
        <v>410</v>
      </c>
      <c r="AN369">
        <v>2525</v>
      </c>
      <c r="AO369">
        <v>1112031</v>
      </c>
      <c r="AP369">
        <v>90</v>
      </c>
      <c r="AQ369">
        <v>423</v>
      </c>
      <c r="AR369">
        <v>2169</v>
      </c>
      <c r="AS369">
        <v>926573</v>
      </c>
      <c r="AT369">
        <v>56</v>
      </c>
      <c r="AU369">
        <v>478</v>
      </c>
      <c r="AV369">
        <v>2140</v>
      </c>
      <c r="AW369">
        <v>1034725</v>
      </c>
    </row>
    <row r="370" spans="1:49" ht="15" x14ac:dyDescent="0.2">
      <c r="A370" s="79">
        <v>40841</v>
      </c>
      <c r="B370">
        <v>21</v>
      </c>
      <c r="C370">
        <v>118</v>
      </c>
      <c r="D370">
        <v>1983</v>
      </c>
      <c r="E370">
        <v>237188</v>
      </c>
      <c r="J370">
        <v>10</v>
      </c>
      <c r="K370">
        <v>160</v>
      </c>
      <c r="L370">
        <v>2117</v>
      </c>
      <c r="M370">
        <v>325115</v>
      </c>
      <c r="N370">
        <v>20</v>
      </c>
      <c r="O370">
        <v>195</v>
      </c>
      <c r="P370">
        <v>2141</v>
      </c>
      <c r="Q370">
        <v>415320</v>
      </c>
      <c r="R370">
        <v>14</v>
      </c>
      <c r="S370">
        <v>228</v>
      </c>
      <c r="T370">
        <v>2243</v>
      </c>
      <c r="U370">
        <v>496386</v>
      </c>
      <c r="V370">
        <v>5</v>
      </c>
      <c r="W370">
        <v>270</v>
      </c>
      <c r="X370">
        <v>2180</v>
      </c>
      <c r="Y370">
        <v>596160</v>
      </c>
      <c r="Z370">
        <v>13</v>
      </c>
      <c r="AA370">
        <v>293</v>
      </c>
      <c r="AB370">
        <v>2045</v>
      </c>
      <c r="AC370">
        <v>615251</v>
      </c>
      <c r="AD370">
        <v>2</v>
      </c>
      <c r="AE370">
        <v>338</v>
      </c>
      <c r="AF370">
        <v>2215</v>
      </c>
      <c r="AG370">
        <v>749550</v>
      </c>
      <c r="AH370">
        <v>4</v>
      </c>
      <c r="AI370">
        <v>378</v>
      </c>
      <c r="AJ370">
        <v>2167</v>
      </c>
      <c r="AK370">
        <v>827570</v>
      </c>
      <c r="AL370">
        <v>1</v>
      </c>
      <c r="AM370">
        <v>425</v>
      </c>
      <c r="AN370">
        <v>2180</v>
      </c>
      <c r="AO370">
        <v>926500</v>
      </c>
      <c r="AP370">
        <v>70</v>
      </c>
      <c r="AQ370">
        <v>393</v>
      </c>
      <c r="AR370">
        <v>2106</v>
      </c>
      <c r="AS370">
        <v>829467</v>
      </c>
      <c r="AT370">
        <v>14</v>
      </c>
      <c r="AU370">
        <v>470</v>
      </c>
      <c r="AV370">
        <v>2017</v>
      </c>
      <c r="AW370">
        <v>915286</v>
      </c>
    </row>
    <row r="371" spans="1:49" ht="15" x14ac:dyDescent="0.2">
      <c r="A371" s="82">
        <v>40847</v>
      </c>
      <c r="B371">
        <v>28</v>
      </c>
      <c r="C371">
        <v>114</v>
      </c>
      <c r="D371">
        <v>2186</v>
      </c>
      <c r="E371">
        <v>257549</v>
      </c>
      <c r="F371">
        <v>6</v>
      </c>
      <c r="G371">
        <v>135</v>
      </c>
      <c r="H371">
        <v>2425</v>
      </c>
      <c r="I371">
        <v>334667</v>
      </c>
      <c r="J371">
        <v>7</v>
      </c>
      <c r="K371">
        <v>158</v>
      </c>
      <c r="L371">
        <v>2650</v>
      </c>
      <c r="M371">
        <v>418700</v>
      </c>
      <c r="N371">
        <v>8</v>
      </c>
      <c r="O371">
        <v>194</v>
      </c>
      <c r="P371">
        <v>2012</v>
      </c>
      <c r="Q371">
        <v>396531</v>
      </c>
      <c r="R371">
        <v>13</v>
      </c>
      <c r="S371">
        <v>229</v>
      </c>
      <c r="T371">
        <v>2187</v>
      </c>
      <c r="U371">
        <v>512933</v>
      </c>
      <c r="V371">
        <v>3</v>
      </c>
      <c r="W371">
        <v>267</v>
      </c>
      <c r="X371">
        <v>2210</v>
      </c>
      <c r="Y371">
        <v>590223</v>
      </c>
      <c r="Z371">
        <v>4</v>
      </c>
      <c r="AA371">
        <v>302</v>
      </c>
      <c r="AB371">
        <v>2187</v>
      </c>
      <c r="AC371">
        <v>661830</v>
      </c>
      <c r="AH371">
        <v>14</v>
      </c>
      <c r="AI371">
        <v>375</v>
      </c>
      <c r="AJ371">
        <v>2390</v>
      </c>
      <c r="AK371">
        <v>928439</v>
      </c>
      <c r="AL371">
        <v>3</v>
      </c>
      <c r="AM371">
        <v>410</v>
      </c>
      <c r="AN371">
        <v>2205</v>
      </c>
      <c r="AO371">
        <v>883240</v>
      </c>
      <c r="AP371">
        <v>132</v>
      </c>
      <c r="AQ371">
        <v>357</v>
      </c>
      <c r="AR371">
        <v>2015</v>
      </c>
      <c r="AS371">
        <v>720748</v>
      </c>
      <c r="AT371">
        <v>16</v>
      </c>
      <c r="AU371">
        <v>459</v>
      </c>
      <c r="AV371">
        <v>2223</v>
      </c>
      <c r="AW371">
        <v>959936</v>
      </c>
    </row>
    <row r="373" spans="1:49" ht="15" x14ac:dyDescent="0.2">
      <c r="A373" s="79">
        <v>40848</v>
      </c>
      <c r="B373">
        <v>13</v>
      </c>
      <c r="C373">
        <v>107</v>
      </c>
      <c r="D373">
        <v>2050</v>
      </c>
      <c r="E373">
        <v>218892</v>
      </c>
      <c r="F373">
        <v>65</v>
      </c>
      <c r="G373">
        <v>138</v>
      </c>
      <c r="H373">
        <v>1930</v>
      </c>
      <c r="I373">
        <v>260368</v>
      </c>
      <c r="J373">
        <v>6</v>
      </c>
      <c r="K373">
        <v>172</v>
      </c>
      <c r="L373">
        <v>2100</v>
      </c>
      <c r="M373">
        <v>360850</v>
      </c>
      <c r="N373">
        <v>14</v>
      </c>
      <c r="O373">
        <v>210</v>
      </c>
      <c r="P373">
        <v>2172</v>
      </c>
      <c r="Q373">
        <v>457201</v>
      </c>
      <c r="R373">
        <v>9</v>
      </c>
      <c r="S373">
        <v>237</v>
      </c>
      <c r="T373">
        <v>2043</v>
      </c>
      <c r="U373">
        <v>486024</v>
      </c>
      <c r="V373">
        <v>3</v>
      </c>
      <c r="W373">
        <v>266</v>
      </c>
      <c r="X373">
        <v>2227</v>
      </c>
      <c r="Y373">
        <v>591140</v>
      </c>
      <c r="Z373">
        <v>3</v>
      </c>
      <c r="AA373">
        <v>285</v>
      </c>
      <c r="AB373">
        <v>2270</v>
      </c>
      <c r="AC373">
        <v>716947</v>
      </c>
      <c r="AD373">
        <v>2</v>
      </c>
      <c r="AE373">
        <v>340</v>
      </c>
      <c r="AF373">
        <v>2175</v>
      </c>
      <c r="AG373">
        <v>740725</v>
      </c>
      <c r="AH373">
        <v>12</v>
      </c>
      <c r="AI373">
        <v>376</v>
      </c>
      <c r="AJ373">
        <v>2140</v>
      </c>
      <c r="AK373">
        <v>777747</v>
      </c>
      <c r="AP373">
        <v>56</v>
      </c>
      <c r="AQ373">
        <v>376</v>
      </c>
      <c r="AR373">
        <v>2076</v>
      </c>
      <c r="AS373">
        <v>779532</v>
      </c>
    </row>
    <row r="374" spans="1:49" ht="15" x14ac:dyDescent="0.2">
      <c r="A374" s="79">
        <v>40854</v>
      </c>
      <c r="B374">
        <v>20</v>
      </c>
      <c r="C374">
        <v>119</v>
      </c>
      <c r="D374">
        <v>1958</v>
      </c>
      <c r="E374">
        <v>229150</v>
      </c>
      <c r="F374">
        <v>6</v>
      </c>
      <c r="G374">
        <v>138</v>
      </c>
      <c r="H374">
        <v>2217</v>
      </c>
      <c r="I374">
        <v>303658</v>
      </c>
      <c r="J374">
        <v>21</v>
      </c>
      <c r="K374">
        <v>159</v>
      </c>
      <c r="L374">
        <v>2098</v>
      </c>
      <c r="M374">
        <v>340555</v>
      </c>
      <c r="N374">
        <v>80</v>
      </c>
      <c r="O374">
        <v>200</v>
      </c>
      <c r="P374">
        <v>2024</v>
      </c>
      <c r="Q374">
        <v>420091</v>
      </c>
      <c r="R374">
        <v>32</v>
      </c>
      <c r="S374">
        <v>233</v>
      </c>
      <c r="T374">
        <v>2204</v>
      </c>
      <c r="U374">
        <v>540723</v>
      </c>
      <c r="V374">
        <v>19</v>
      </c>
      <c r="W374">
        <v>261</v>
      </c>
      <c r="X374">
        <v>2148</v>
      </c>
      <c r="Y374">
        <v>542068</v>
      </c>
      <c r="Z374">
        <v>4</v>
      </c>
      <c r="AA374">
        <v>303</v>
      </c>
      <c r="AB374">
        <v>2162</v>
      </c>
      <c r="AC374">
        <v>655055</v>
      </c>
      <c r="AH374">
        <v>7</v>
      </c>
      <c r="AI374">
        <v>386</v>
      </c>
      <c r="AJ374">
        <v>2330</v>
      </c>
      <c r="AK374">
        <v>884714</v>
      </c>
      <c r="AL374">
        <v>2</v>
      </c>
      <c r="AM374">
        <v>426</v>
      </c>
      <c r="AN374">
        <v>2410</v>
      </c>
      <c r="AO374">
        <v>1027970</v>
      </c>
      <c r="AP374">
        <v>97</v>
      </c>
      <c r="AQ374">
        <v>381</v>
      </c>
      <c r="AR374">
        <v>2117</v>
      </c>
      <c r="AS374">
        <v>810431</v>
      </c>
      <c r="AT374">
        <v>19</v>
      </c>
      <c r="AU374">
        <v>469</v>
      </c>
      <c r="AV374">
        <v>2092</v>
      </c>
      <c r="AW374">
        <v>990545</v>
      </c>
    </row>
    <row r="375" spans="1:49" ht="15" x14ac:dyDescent="0.2">
      <c r="A375" s="79">
        <v>40855</v>
      </c>
      <c r="B375">
        <v>21</v>
      </c>
      <c r="C375">
        <v>115</v>
      </c>
      <c r="D375">
        <v>2032</v>
      </c>
      <c r="E375">
        <v>233155</v>
      </c>
      <c r="F375">
        <v>13</v>
      </c>
      <c r="G375">
        <v>141</v>
      </c>
      <c r="H375">
        <v>2200</v>
      </c>
      <c r="I375">
        <v>310031</v>
      </c>
      <c r="J375">
        <v>14</v>
      </c>
      <c r="K375">
        <v>159</v>
      </c>
      <c r="L375">
        <v>2000</v>
      </c>
      <c r="M375">
        <v>319396</v>
      </c>
      <c r="N375">
        <v>1</v>
      </c>
      <c r="O375">
        <v>190</v>
      </c>
      <c r="P375">
        <v>2000</v>
      </c>
      <c r="Q375">
        <v>380000</v>
      </c>
      <c r="R375">
        <v>23</v>
      </c>
      <c r="S375">
        <v>237</v>
      </c>
      <c r="T375">
        <v>2100</v>
      </c>
      <c r="U375">
        <v>497061</v>
      </c>
      <c r="V375">
        <v>4</v>
      </c>
      <c r="W375">
        <v>275</v>
      </c>
      <c r="X375">
        <v>2140</v>
      </c>
      <c r="Y375">
        <v>589035</v>
      </c>
      <c r="Z375">
        <v>14</v>
      </c>
      <c r="AA375">
        <v>296</v>
      </c>
      <c r="AB375">
        <v>2103</v>
      </c>
      <c r="AC375">
        <v>625239</v>
      </c>
      <c r="AD375">
        <v>11</v>
      </c>
      <c r="AE375">
        <v>343</v>
      </c>
      <c r="AF375">
        <v>2188</v>
      </c>
      <c r="AG375">
        <v>748725</v>
      </c>
      <c r="AH375">
        <v>2</v>
      </c>
      <c r="AI375">
        <v>395</v>
      </c>
      <c r="AJ375">
        <v>2280</v>
      </c>
      <c r="AK375">
        <v>900600</v>
      </c>
      <c r="AL375">
        <v>1</v>
      </c>
      <c r="AM375">
        <v>499</v>
      </c>
      <c r="AN375">
        <v>2360</v>
      </c>
      <c r="AO375">
        <v>1177640</v>
      </c>
      <c r="AP375">
        <v>70</v>
      </c>
      <c r="AQ375">
        <v>393</v>
      </c>
      <c r="AR375">
        <v>2147</v>
      </c>
      <c r="AS375">
        <v>844500</v>
      </c>
      <c r="AT375">
        <v>3</v>
      </c>
      <c r="AU375">
        <v>386</v>
      </c>
      <c r="AV375">
        <v>1750</v>
      </c>
      <c r="AW375">
        <v>664617</v>
      </c>
    </row>
    <row r="376" spans="1:49" ht="15" x14ac:dyDescent="0.2">
      <c r="A376" s="79">
        <v>40861</v>
      </c>
      <c r="B376">
        <v>27</v>
      </c>
      <c r="C376">
        <v>100</v>
      </c>
      <c r="D376">
        <v>1978</v>
      </c>
      <c r="E376">
        <v>206384</v>
      </c>
      <c r="F376">
        <v>50</v>
      </c>
      <c r="G376">
        <v>143</v>
      </c>
      <c r="H376">
        <v>2126</v>
      </c>
      <c r="I376">
        <v>309463</v>
      </c>
      <c r="J376">
        <v>19</v>
      </c>
      <c r="K376">
        <v>165</v>
      </c>
      <c r="L376">
        <v>2154</v>
      </c>
      <c r="M376">
        <v>369013</v>
      </c>
      <c r="N376">
        <v>26</v>
      </c>
      <c r="O376">
        <v>197</v>
      </c>
      <c r="P376">
        <v>2119</v>
      </c>
      <c r="Q376">
        <v>420080</v>
      </c>
      <c r="R376">
        <v>32</v>
      </c>
      <c r="S376">
        <v>232</v>
      </c>
      <c r="T376">
        <v>2269</v>
      </c>
      <c r="U376">
        <v>503954</v>
      </c>
      <c r="V376">
        <v>31</v>
      </c>
      <c r="W376">
        <v>263</v>
      </c>
      <c r="X376">
        <v>2246</v>
      </c>
      <c r="Y376">
        <v>648601</v>
      </c>
      <c r="Z376">
        <v>47</v>
      </c>
      <c r="AA376">
        <v>299</v>
      </c>
      <c r="AB376">
        <v>2196</v>
      </c>
      <c r="AC376">
        <v>661515</v>
      </c>
      <c r="AD376">
        <v>10</v>
      </c>
      <c r="AE376">
        <v>354</v>
      </c>
      <c r="AF376">
        <v>2230</v>
      </c>
      <c r="AG376">
        <v>780876</v>
      </c>
      <c r="AH376">
        <v>14</v>
      </c>
      <c r="AI376">
        <v>379</v>
      </c>
      <c r="AJ376">
        <v>2238</v>
      </c>
      <c r="AK376">
        <v>823208</v>
      </c>
      <c r="AL376">
        <v>1</v>
      </c>
      <c r="AM376">
        <v>412</v>
      </c>
      <c r="AN376">
        <v>2500</v>
      </c>
      <c r="AO376">
        <v>1030000</v>
      </c>
      <c r="AP376">
        <v>214</v>
      </c>
      <c r="AQ376">
        <v>365</v>
      </c>
      <c r="AR376">
        <v>2094</v>
      </c>
      <c r="AS376">
        <v>775457</v>
      </c>
      <c r="AT376">
        <v>13</v>
      </c>
      <c r="AU376">
        <v>405</v>
      </c>
      <c r="AV376">
        <v>1951</v>
      </c>
      <c r="AW376">
        <v>796392</v>
      </c>
    </row>
    <row r="377" spans="1:49" ht="15" x14ac:dyDescent="0.2">
      <c r="A377" s="81">
        <v>40862</v>
      </c>
      <c r="B377">
        <v>24</v>
      </c>
      <c r="C377">
        <v>118</v>
      </c>
      <c r="D377">
        <v>2093</v>
      </c>
      <c r="E377">
        <v>244858</v>
      </c>
      <c r="F377">
        <v>5</v>
      </c>
      <c r="G377">
        <v>138</v>
      </c>
      <c r="H377">
        <v>2050</v>
      </c>
      <c r="I377">
        <v>283720</v>
      </c>
      <c r="J377">
        <v>13</v>
      </c>
      <c r="K377">
        <v>170</v>
      </c>
      <c r="L377">
        <v>1900</v>
      </c>
      <c r="M377">
        <v>332285</v>
      </c>
      <c r="N377">
        <v>55</v>
      </c>
      <c r="O377">
        <v>193</v>
      </c>
      <c r="P377">
        <v>2048</v>
      </c>
      <c r="Q377">
        <v>397942</v>
      </c>
      <c r="R377">
        <v>15</v>
      </c>
      <c r="S377">
        <v>236</v>
      </c>
      <c r="T377">
        <v>2120</v>
      </c>
      <c r="U377">
        <v>506704</v>
      </c>
      <c r="V377">
        <v>18</v>
      </c>
      <c r="W377">
        <v>269</v>
      </c>
      <c r="X377">
        <v>2067</v>
      </c>
      <c r="Y377">
        <v>576285</v>
      </c>
      <c r="Z377">
        <v>4</v>
      </c>
      <c r="AA377">
        <v>304</v>
      </c>
      <c r="AB377">
        <v>2160</v>
      </c>
      <c r="AC377">
        <v>657810</v>
      </c>
      <c r="AD377">
        <v>17</v>
      </c>
      <c r="AE377">
        <v>344</v>
      </c>
      <c r="AF377">
        <v>2197</v>
      </c>
      <c r="AG377">
        <v>736489</v>
      </c>
      <c r="AH377">
        <v>12</v>
      </c>
      <c r="AI377">
        <v>375</v>
      </c>
      <c r="AJ377">
        <v>2233</v>
      </c>
      <c r="AK377">
        <v>852103</v>
      </c>
      <c r="AL377">
        <v>2</v>
      </c>
      <c r="AM377">
        <v>422</v>
      </c>
      <c r="AN377">
        <v>2305</v>
      </c>
      <c r="AO377">
        <v>974220</v>
      </c>
      <c r="AP377">
        <v>76</v>
      </c>
      <c r="AQ377">
        <v>377</v>
      </c>
      <c r="AR377">
        <v>2153</v>
      </c>
      <c r="AS377">
        <v>811115</v>
      </c>
      <c r="AT377">
        <v>13</v>
      </c>
      <c r="AU377">
        <v>386</v>
      </c>
      <c r="AV377">
        <v>2050</v>
      </c>
      <c r="AW377">
        <v>791931</v>
      </c>
    </row>
    <row r="378" spans="1:49" ht="15" x14ac:dyDescent="0.2">
      <c r="A378" s="79">
        <v>40868</v>
      </c>
      <c r="B378">
        <v>12</v>
      </c>
      <c r="C378">
        <v>97</v>
      </c>
      <c r="D378">
        <v>2130</v>
      </c>
      <c r="E378">
        <v>206078</v>
      </c>
      <c r="F378">
        <v>7</v>
      </c>
      <c r="G378">
        <v>142</v>
      </c>
      <c r="H378">
        <v>2085</v>
      </c>
      <c r="I378">
        <v>298896</v>
      </c>
      <c r="J378">
        <v>7</v>
      </c>
      <c r="K378">
        <v>169</v>
      </c>
      <c r="L378">
        <v>2257</v>
      </c>
      <c r="M378">
        <v>366533</v>
      </c>
      <c r="N378">
        <v>11</v>
      </c>
      <c r="O378">
        <v>191</v>
      </c>
      <c r="P378">
        <v>2033</v>
      </c>
      <c r="Q378">
        <v>400309</v>
      </c>
      <c r="R378">
        <v>7</v>
      </c>
      <c r="S378">
        <v>247</v>
      </c>
      <c r="T378">
        <v>2085</v>
      </c>
      <c r="U378">
        <v>521196</v>
      </c>
      <c r="V378">
        <v>28</v>
      </c>
      <c r="W378">
        <v>261</v>
      </c>
      <c r="X378">
        <v>2156</v>
      </c>
      <c r="Y378">
        <v>568448</v>
      </c>
      <c r="Z378">
        <v>5</v>
      </c>
      <c r="AA378">
        <v>309</v>
      </c>
      <c r="AB378">
        <v>2217</v>
      </c>
      <c r="AC378">
        <v>683990</v>
      </c>
      <c r="AD378">
        <v>22</v>
      </c>
      <c r="AE378">
        <v>232</v>
      </c>
      <c r="AF378">
        <v>2212</v>
      </c>
      <c r="AG378">
        <v>732750</v>
      </c>
      <c r="AH378">
        <v>23</v>
      </c>
      <c r="AI378">
        <v>360</v>
      </c>
      <c r="AJ378">
        <v>2237</v>
      </c>
      <c r="AK378">
        <v>810437</v>
      </c>
      <c r="AL378">
        <v>23</v>
      </c>
      <c r="AM378">
        <v>360</v>
      </c>
      <c r="AN378">
        <v>2237</v>
      </c>
      <c r="AO378">
        <v>810437</v>
      </c>
      <c r="AP378">
        <v>14</v>
      </c>
      <c r="AQ378">
        <v>432</v>
      </c>
      <c r="AR378">
        <v>2306</v>
      </c>
      <c r="AS378">
        <v>1019736</v>
      </c>
      <c r="AT378">
        <v>67</v>
      </c>
      <c r="AU378">
        <v>412</v>
      </c>
      <c r="AV378">
        <v>2150</v>
      </c>
      <c r="AW378">
        <v>899395</v>
      </c>
    </row>
    <row r="379" spans="1:49" ht="15" x14ac:dyDescent="0.2">
      <c r="A379" s="79">
        <v>40869</v>
      </c>
      <c r="B379">
        <v>9</v>
      </c>
      <c r="C379">
        <v>114</v>
      </c>
      <c r="D379">
        <v>2080</v>
      </c>
      <c r="E379">
        <v>236778</v>
      </c>
      <c r="F379">
        <v>20</v>
      </c>
      <c r="G379">
        <v>138</v>
      </c>
      <c r="H379">
        <v>2117</v>
      </c>
      <c r="I379">
        <v>289628</v>
      </c>
      <c r="N379">
        <v>26</v>
      </c>
      <c r="O379">
        <v>198</v>
      </c>
      <c r="P379">
        <v>2093</v>
      </c>
      <c r="Q379">
        <v>420429</v>
      </c>
      <c r="R379">
        <v>12</v>
      </c>
      <c r="S379">
        <v>234</v>
      </c>
      <c r="T379">
        <v>2198</v>
      </c>
      <c r="U379">
        <v>507897</v>
      </c>
      <c r="V379">
        <v>1</v>
      </c>
      <c r="W379">
        <v>254</v>
      </c>
      <c r="X379">
        <v>2150</v>
      </c>
      <c r="Y379">
        <v>546100</v>
      </c>
      <c r="Z379">
        <v>12</v>
      </c>
      <c r="AA379">
        <v>304</v>
      </c>
      <c r="AB379">
        <v>2173</v>
      </c>
      <c r="AC379">
        <v>666170</v>
      </c>
      <c r="AD379">
        <v>3</v>
      </c>
      <c r="AE379">
        <v>329</v>
      </c>
      <c r="AF379">
        <v>2130</v>
      </c>
      <c r="AG379">
        <v>704820</v>
      </c>
      <c r="AH379">
        <v>6</v>
      </c>
      <c r="AI379">
        <v>377</v>
      </c>
      <c r="AJ379">
        <v>2208</v>
      </c>
      <c r="AK379">
        <v>835830</v>
      </c>
      <c r="AP379">
        <v>120</v>
      </c>
      <c r="AQ379">
        <v>278</v>
      </c>
      <c r="AR379">
        <v>2177</v>
      </c>
      <c r="AS379">
        <v>823275</v>
      </c>
      <c r="AT379">
        <v>17</v>
      </c>
      <c r="AU379">
        <v>376</v>
      </c>
      <c r="AV379">
        <v>2027</v>
      </c>
      <c r="AW379">
        <v>769862</v>
      </c>
    </row>
    <row r="380" spans="1:49" ht="15" x14ac:dyDescent="0.2">
      <c r="A380" s="79">
        <v>40875</v>
      </c>
      <c r="B380">
        <v>36</v>
      </c>
      <c r="C380">
        <v>116</v>
      </c>
      <c r="D380">
        <v>2062</v>
      </c>
      <c r="E380">
        <v>238349</v>
      </c>
      <c r="F380">
        <v>2</v>
      </c>
      <c r="G380">
        <v>138</v>
      </c>
      <c r="H380">
        <v>2600</v>
      </c>
      <c r="I380">
        <v>357500</v>
      </c>
      <c r="J380">
        <v>8</v>
      </c>
      <c r="K380">
        <v>154</v>
      </c>
      <c r="L380">
        <v>2183</v>
      </c>
      <c r="M380">
        <v>348144</v>
      </c>
      <c r="N380">
        <v>42</v>
      </c>
      <c r="O380">
        <v>193</v>
      </c>
      <c r="P380">
        <v>2065</v>
      </c>
      <c r="Q380">
        <v>409861</v>
      </c>
      <c r="R380">
        <v>3</v>
      </c>
      <c r="S380">
        <v>225</v>
      </c>
      <c r="T380">
        <v>2150</v>
      </c>
      <c r="U380">
        <v>484467</v>
      </c>
      <c r="V380">
        <v>2</v>
      </c>
      <c r="W380">
        <v>273</v>
      </c>
      <c r="X380">
        <v>1900</v>
      </c>
      <c r="Y380">
        <v>518700</v>
      </c>
      <c r="Z380">
        <v>17</v>
      </c>
      <c r="AA380">
        <v>313</v>
      </c>
      <c r="AB380">
        <v>2212</v>
      </c>
      <c r="AC380">
        <v>704041</v>
      </c>
      <c r="AD380">
        <v>23</v>
      </c>
      <c r="AE380">
        <v>340</v>
      </c>
      <c r="AF380">
        <v>2207</v>
      </c>
      <c r="AG380">
        <v>735772</v>
      </c>
      <c r="AH380">
        <v>11</v>
      </c>
      <c r="AI380">
        <v>383</v>
      </c>
      <c r="AJ380">
        <v>2192</v>
      </c>
      <c r="AK380">
        <v>828662</v>
      </c>
      <c r="AL380">
        <v>7</v>
      </c>
      <c r="AM380">
        <v>429</v>
      </c>
      <c r="AN380">
        <v>2287</v>
      </c>
      <c r="AO380">
        <v>973814</v>
      </c>
      <c r="AP380">
        <v>137</v>
      </c>
      <c r="AQ380">
        <v>380</v>
      </c>
      <c r="AR380">
        <v>2094</v>
      </c>
      <c r="AS380">
        <v>803721</v>
      </c>
      <c r="AT380">
        <v>13</v>
      </c>
      <c r="AU380">
        <v>429</v>
      </c>
      <c r="AV380">
        <v>2069</v>
      </c>
      <c r="AW380">
        <v>907632</v>
      </c>
    </row>
    <row r="381" spans="1:49" ht="15" x14ac:dyDescent="0.2">
      <c r="A381" s="79">
        <v>40876</v>
      </c>
      <c r="B381">
        <v>15</v>
      </c>
      <c r="C381">
        <v>117</v>
      </c>
      <c r="D381">
        <v>2136</v>
      </c>
      <c r="E381">
        <v>248030</v>
      </c>
      <c r="F381">
        <v>3</v>
      </c>
      <c r="G381">
        <v>142</v>
      </c>
      <c r="H381">
        <v>2100</v>
      </c>
      <c r="I381">
        <v>297500</v>
      </c>
      <c r="J381">
        <v>7</v>
      </c>
      <c r="K381">
        <v>163</v>
      </c>
      <c r="L381">
        <v>2000</v>
      </c>
      <c r="M381">
        <v>329743</v>
      </c>
      <c r="N381">
        <v>27</v>
      </c>
      <c r="O381">
        <v>199</v>
      </c>
      <c r="P381">
        <v>2079</v>
      </c>
      <c r="Q381">
        <v>412726</v>
      </c>
      <c r="R381">
        <v>14</v>
      </c>
      <c r="S381">
        <v>236</v>
      </c>
      <c r="T381">
        <v>2098</v>
      </c>
      <c r="U381">
        <v>507996</v>
      </c>
      <c r="V381">
        <v>6</v>
      </c>
      <c r="W381">
        <v>271</v>
      </c>
      <c r="X381">
        <v>2115</v>
      </c>
      <c r="Y381">
        <v>586657</v>
      </c>
      <c r="Z381">
        <v>9</v>
      </c>
      <c r="AA381">
        <v>311</v>
      </c>
      <c r="AB381">
        <v>2158</v>
      </c>
      <c r="AC381">
        <v>667508</v>
      </c>
      <c r="AD381">
        <v>6</v>
      </c>
      <c r="AE381">
        <v>338</v>
      </c>
      <c r="AF381">
        <v>2212</v>
      </c>
      <c r="AG381">
        <v>747395</v>
      </c>
      <c r="AH381">
        <v>2</v>
      </c>
      <c r="AI381">
        <v>380</v>
      </c>
      <c r="AJ381">
        <v>2340</v>
      </c>
      <c r="AK381">
        <v>889240</v>
      </c>
      <c r="AL381">
        <v>2</v>
      </c>
      <c r="AM381">
        <v>457</v>
      </c>
      <c r="AN381">
        <v>2540</v>
      </c>
      <c r="AO381">
        <v>1160780</v>
      </c>
      <c r="AP381">
        <v>85</v>
      </c>
      <c r="AQ381">
        <v>389</v>
      </c>
      <c r="AR381">
        <v>2139</v>
      </c>
      <c r="AS381">
        <v>827510</v>
      </c>
      <c r="AT381">
        <v>2</v>
      </c>
      <c r="AU381">
        <v>430</v>
      </c>
      <c r="AV381">
        <v>1900</v>
      </c>
      <c r="AW381">
        <v>819250</v>
      </c>
    </row>
    <row r="383" spans="1:49" ht="15" x14ac:dyDescent="0.2">
      <c r="A383" s="79">
        <v>40882</v>
      </c>
      <c r="B383">
        <v>40</v>
      </c>
      <c r="C383">
        <v>119</v>
      </c>
      <c r="D383">
        <v>1920</v>
      </c>
      <c r="E383">
        <v>247999</v>
      </c>
      <c r="F383">
        <v>14</v>
      </c>
      <c r="G383">
        <v>141</v>
      </c>
      <c r="H383">
        <v>2106</v>
      </c>
      <c r="I383">
        <v>296768</v>
      </c>
      <c r="J383">
        <v>12</v>
      </c>
      <c r="K383">
        <v>162</v>
      </c>
      <c r="L383">
        <v>2033</v>
      </c>
      <c r="M383">
        <v>329358</v>
      </c>
      <c r="N383">
        <v>35</v>
      </c>
      <c r="O383">
        <v>200</v>
      </c>
      <c r="P383">
        <v>2193</v>
      </c>
      <c r="Q383">
        <v>442725</v>
      </c>
      <c r="R383">
        <v>15</v>
      </c>
      <c r="S383">
        <v>241</v>
      </c>
      <c r="T383">
        <v>2050</v>
      </c>
      <c r="U383">
        <v>521840</v>
      </c>
      <c r="V383">
        <v>17</v>
      </c>
      <c r="W383">
        <v>262</v>
      </c>
      <c r="X383">
        <v>2203</v>
      </c>
      <c r="Y383">
        <v>572653</v>
      </c>
      <c r="Z383">
        <v>8</v>
      </c>
      <c r="AA383">
        <v>311</v>
      </c>
      <c r="AB383">
        <v>2193</v>
      </c>
      <c r="AC383">
        <v>656778</v>
      </c>
      <c r="AD383">
        <v>11</v>
      </c>
      <c r="AE383">
        <v>346</v>
      </c>
      <c r="AF383">
        <v>2170</v>
      </c>
      <c r="AG383">
        <v>748784</v>
      </c>
      <c r="AH383">
        <v>7</v>
      </c>
      <c r="AI383">
        <v>368</v>
      </c>
      <c r="AJ383">
        <v>2325</v>
      </c>
      <c r="AK383">
        <v>857407</v>
      </c>
      <c r="AP383">
        <v>166</v>
      </c>
      <c r="AQ383">
        <v>355</v>
      </c>
      <c r="AR383">
        <v>2002</v>
      </c>
      <c r="AS383">
        <v>716112</v>
      </c>
      <c r="AT383">
        <v>34</v>
      </c>
      <c r="AU383">
        <v>432</v>
      </c>
      <c r="AV383">
        <v>1991</v>
      </c>
      <c r="AW383">
        <v>864929</v>
      </c>
    </row>
    <row r="384" spans="1:49" ht="15" x14ac:dyDescent="0.2">
      <c r="A384" s="79">
        <v>40883</v>
      </c>
      <c r="B384">
        <v>17</v>
      </c>
      <c r="C384">
        <v>117</v>
      </c>
      <c r="D384">
        <v>1933</v>
      </c>
      <c r="E384">
        <v>249935</v>
      </c>
      <c r="F384">
        <v>2</v>
      </c>
      <c r="G384">
        <v>134</v>
      </c>
      <c r="H384">
        <v>1700</v>
      </c>
      <c r="I384">
        <v>226950</v>
      </c>
      <c r="J384">
        <v>49</v>
      </c>
      <c r="K384">
        <v>168</v>
      </c>
      <c r="L384">
        <v>2091</v>
      </c>
      <c r="M384">
        <v>355960</v>
      </c>
      <c r="N384">
        <v>78</v>
      </c>
      <c r="O384">
        <v>190</v>
      </c>
      <c r="P384">
        <v>2034</v>
      </c>
      <c r="Q384">
        <v>392626</v>
      </c>
      <c r="R384">
        <v>48</v>
      </c>
      <c r="S384">
        <v>240</v>
      </c>
      <c r="T384">
        <v>2091</v>
      </c>
      <c r="U384">
        <v>495632</v>
      </c>
      <c r="V384">
        <v>20</v>
      </c>
      <c r="W384">
        <v>259</v>
      </c>
      <c r="X384">
        <v>2189</v>
      </c>
      <c r="Y384">
        <v>568928</v>
      </c>
      <c r="Z384">
        <v>23</v>
      </c>
      <c r="AA384">
        <v>309</v>
      </c>
      <c r="AB384">
        <v>2200</v>
      </c>
      <c r="AC384">
        <v>677975</v>
      </c>
      <c r="AD384">
        <v>9</v>
      </c>
      <c r="AE384">
        <v>334</v>
      </c>
      <c r="AF384">
        <v>2173</v>
      </c>
      <c r="AG384">
        <v>723804</v>
      </c>
      <c r="AH384">
        <v>3</v>
      </c>
      <c r="AI384">
        <v>388</v>
      </c>
      <c r="AJ384">
        <v>2240</v>
      </c>
      <c r="AK384">
        <v>868980</v>
      </c>
      <c r="AL384">
        <v>4</v>
      </c>
      <c r="AM384">
        <v>454</v>
      </c>
      <c r="AN384">
        <v>2262</v>
      </c>
      <c r="AO384">
        <v>1027480</v>
      </c>
      <c r="AP384">
        <v>116</v>
      </c>
      <c r="AQ384">
        <v>391</v>
      </c>
      <c r="AR384">
        <v>2119</v>
      </c>
      <c r="AS384">
        <v>825827</v>
      </c>
      <c r="AT384">
        <v>2</v>
      </c>
      <c r="AU384">
        <v>413</v>
      </c>
      <c r="AV384">
        <v>2060</v>
      </c>
      <c r="AW384">
        <v>850780</v>
      </c>
    </row>
    <row r="385" spans="1:49" ht="15" x14ac:dyDescent="0.2">
      <c r="A385" s="79">
        <v>40889</v>
      </c>
      <c r="B385">
        <v>17</v>
      </c>
      <c r="C385">
        <v>107</v>
      </c>
      <c r="D385">
        <v>1842</v>
      </c>
      <c r="E385">
        <v>196862</v>
      </c>
      <c r="F385">
        <v>16</v>
      </c>
      <c r="G385">
        <v>146</v>
      </c>
      <c r="H385">
        <v>2050</v>
      </c>
      <c r="I385">
        <v>294641</v>
      </c>
      <c r="J385">
        <v>9</v>
      </c>
      <c r="K385">
        <v>178</v>
      </c>
      <c r="L385">
        <v>2200</v>
      </c>
      <c r="M385">
        <v>390867</v>
      </c>
      <c r="N385">
        <v>18</v>
      </c>
      <c r="O385">
        <v>198</v>
      </c>
      <c r="P385">
        <v>2080</v>
      </c>
      <c r="Q385">
        <v>411544</v>
      </c>
      <c r="R385">
        <v>24</v>
      </c>
      <c r="S385">
        <v>239</v>
      </c>
      <c r="T385">
        <v>2188</v>
      </c>
      <c r="U385">
        <v>531203</v>
      </c>
      <c r="V385">
        <v>12</v>
      </c>
      <c r="W385">
        <v>266</v>
      </c>
      <c r="X385">
        <v>2110</v>
      </c>
      <c r="Y385">
        <v>563046</v>
      </c>
      <c r="Z385">
        <v>10</v>
      </c>
      <c r="AA385">
        <v>300</v>
      </c>
      <c r="AB385">
        <v>2112</v>
      </c>
      <c r="AC385">
        <v>640035</v>
      </c>
      <c r="AD385">
        <v>16</v>
      </c>
      <c r="AE385">
        <v>332</v>
      </c>
      <c r="AF385">
        <v>2366</v>
      </c>
      <c r="AG385">
        <v>776771</v>
      </c>
      <c r="AH385">
        <v>14</v>
      </c>
      <c r="AI385">
        <v>382</v>
      </c>
      <c r="AJ385">
        <v>2510</v>
      </c>
      <c r="AK385">
        <v>952413</v>
      </c>
      <c r="AP385">
        <v>143</v>
      </c>
      <c r="AQ385">
        <v>362</v>
      </c>
      <c r="AR385">
        <v>2049</v>
      </c>
      <c r="AS385">
        <v>744895</v>
      </c>
      <c r="AT385">
        <v>18</v>
      </c>
      <c r="AU385">
        <v>399</v>
      </c>
      <c r="AV385">
        <v>1985</v>
      </c>
      <c r="AW385">
        <v>790116</v>
      </c>
    </row>
    <row r="386" spans="1:49" ht="15" x14ac:dyDescent="0.2">
      <c r="A386" s="79">
        <v>40890</v>
      </c>
      <c r="B386">
        <v>18</v>
      </c>
      <c r="C386">
        <v>106</v>
      </c>
      <c r="D386">
        <v>1942</v>
      </c>
      <c r="E386">
        <v>213331</v>
      </c>
      <c r="F386">
        <v>15</v>
      </c>
      <c r="G386">
        <v>134</v>
      </c>
      <c r="H386">
        <v>2050</v>
      </c>
      <c r="I386">
        <v>267380</v>
      </c>
      <c r="J386">
        <v>14</v>
      </c>
      <c r="K386">
        <v>158</v>
      </c>
      <c r="L386">
        <v>2012</v>
      </c>
      <c r="M386">
        <v>318507</v>
      </c>
      <c r="N386">
        <v>20</v>
      </c>
      <c r="O386">
        <v>196</v>
      </c>
      <c r="P386">
        <v>1969</v>
      </c>
      <c r="Q386">
        <v>389308</v>
      </c>
      <c r="R386">
        <v>22</v>
      </c>
      <c r="S386">
        <v>233</v>
      </c>
      <c r="T386">
        <v>2078</v>
      </c>
      <c r="U386">
        <v>500868</v>
      </c>
      <c r="Z386">
        <v>15</v>
      </c>
      <c r="AA386">
        <v>309</v>
      </c>
      <c r="AB386">
        <v>2260</v>
      </c>
      <c r="AC386">
        <v>698792</v>
      </c>
      <c r="AD386">
        <v>2</v>
      </c>
      <c r="AE386">
        <v>334</v>
      </c>
      <c r="AF386">
        <v>2320</v>
      </c>
      <c r="AG386">
        <v>775100</v>
      </c>
      <c r="AH386">
        <v>2</v>
      </c>
      <c r="AI386">
        <v>374</v>
      </c>
      <c r="AJ386">
        <v>2320</v>
      </c>
      <c r="AK386">
        <v>867720</v>
      </c>
      <c r="AL386">
        <v>1</v>
      </c>
      <c r="AM386">
        <v>460</v>
      </c>
      <c r="AN386">
        <v>2280</v>
      </c>
      <c r="AO386">
        <v>1048800</v>
      </c>
      <c r="AP386">
        <v>125</v>
      </c>
      <c r="AQ386">
        <v>378</v>
      </c>
      <c r="AR386">
        <v>2188</v>
      </c>
      <c r="AS386">
        <v>826839</v>
      </c>
      <c r="AT386">
        <v>4</v>
      </c>
      <c r="AU386">
        <v>449</v>
      </c>
      <c r="AV386">
        <v>2038</v>
      </c>
      <c r="AW386">
        <v>913682</v>
      </c>
    </row>
    <row r="387" spans="1:49" ht="15" x14ac:dyDescent="0.2">
      <c r="A387" s="81">
        <v>40896</v>
      </c>
      <c r="B387">
        <v>18</v>
      </c>
      <c r="C387">
        <v>101</v>
      </c>
      <c r="D387">
        <v>1708</v>
      </c>
      <c r="E387">
        <v>189278</v>
      </c>
      <c r="F387">
        <v>4</v>
      </c>
      <c r="G387">
        <v>141</v>
      </c>
      <c r="H387">
        <v>2250</v>
      </c>
      <c r="I387">
        <v>308475</v>
      </c>
      <c r="J387">
        <v>23</v>
      </c>
      <c r="K387">
        <v>168</v>
      </c>
      <c r="L387">
        <v>1999</v>
      </c>
      <c r="M387">
        <v>342186</v>
      </c>
      <c r="N387">
        <v>16</v>
      </c>
      <c r="O387">
        <v>196</v>
      </c>
      <c r="P387">
        <v>1978</v>
      </c>
      <c r="Q387">
        <v>392502</v>
      </c>
      <c r="R387">
        <v>18</v>
      </c>
      <c r="S387">
        <v>223</v>
      </c>
      <c r="T387">
        <v>2225</v>
      </c>
      <c r="U387">
        <v>500103</v>
      </c>
      <c r="V387">
        <v>20</v>
      </c>
      <c r="W387">
        <v>264</v>
      </c>
      <c r="X387">
        <v>2163</v>
      </c>
      <c r="Y387">
        <v>582419</v>
      </c>
      <c r="Z387">
        <v>45</v>
      </c>
      <c r="AA387">
        <v>306</v>
      </c>
      <c r="AB387">
        <v>2190</v>
      </c>
      <c r="AC387">
        <v>694461</v>
      </c>
      <c r="AD387">
        <v>18</v>
      </c>
      <c r="AE387">
        <v>335</v>
      </c>
      <c r="AF387">
        <v>2256</v>
      </c>
      <c r="AG387">
        <v>750589</v>
      </c>
      <c r="AH387">
        <v>8</v>
      </c>
      <c r="AI387">
        <v>370</v>
      </c>
      <c r="AJ387">
        <v>2385</v>
      </c>
      <c r="AK387">
        <v>882952</v>
      </c>
      <c r="AL387">
        <v>5</v>
      </c>
      <c r="AM387">
        <v>412</v>
      </c>
      <c r="AN387">
        <v>2540</v>
      </c>
      <c r="AO387">
        <v>1022604</v>
      </c>
      <c r="AP387">
        <v>149</v>
      </c>
      <c r="AQ387">
        <v>366</v>
      </c>
      <c r="AR387">
        <v>2149</v>
      </c>
      <c r="AS387">
        <v>796928</v>
      </c>
      <c r="AT387">
        <v>15</v>
      </c>
      <c r="AU387">
        <v>408</v>
      </c>
      <c r="AV387">
        <v>2035</v>
      </c>
      <c r="AW387">
        <v>838570</v>
      </c>
    </row>
    <row r="388" spans="1:49" ht="15" x14ac:dyDescent="0.2">
      <c r="A388" s="79">
        <v>40897</v>
      </c>
      <c r="B388">
        <v>15</v>
      </c>
      <c r="C388">
        <v>117</v>
      </c>
      <c r="D388">
        <v>2136</v>
      </c>
      <c r="E388">
        <v>248030</v>
      </c>
      <c r="F388">
        <v>3</v>
      </c>
      <c r="G388">
        <v>142</v>
      </c>
      <c r="H388">
        <v>2100</v>
      </c>
      <c r="I388">
        <v>297500</v>
      </c>
      <c r="J388">
        <v>7</v>
      </c>
      <c r="K388">
        <v>163</v>
      </c>
      <c r="L388">
        <v>2000</v>
      </c>
      <c r="M388">
        <v>329743</v>
      </c>
      <c r="N388">
        <v>27</v>
      </c>
      <c r="O388">
        <v>199</v>
      </c>
      <c r="P388">
        <v>2079</v>
      </c>
      <c r="Q388">
        <v>412726</v>
      </c>
      <c r="R388">
        <v>14</v>
      </c>
      <c r="S388">
        <v>236</v>
      </c>
      <c r="T388">
        <v>2098</v>
      </c>
      <c r="U388">
        <v>507996</v>
      </c>
      <c r="V388">
        <v>6</v>
      </c>
      <c r="W388">
        <v>271</v>
      </c>
      <c r="X388">
        <v>2115</v>
      </c>
      <c r="Y388">
        <v>585657</v>
      </c>
      <c r="Z388">
        <v>9</v>
      </c>
      <c r="AA388">
        <v>311</v>
      </c>
      <c r="AB388">
        <v>2158</v>
      </c>
      <c r="AC388">
        <v>667508</v>
      </c>
      <c r="AD388">
        <v>6</v>
      </c>
      <c r="AE388">
        <v>338</v>
      </c>
      <c r="AF388">
        <v>2212</v>
      </c>
      <c r="AG388">
        <v>747395</v>
      </c>
      <c r="AH388">
        <v>2</v>
      </c>
      <c r="AI388">
        <v>380</v>
      </c>
      <c r="AJ388">
        <v>2340</v>
      </c>
      <c r="AK388">
        <v>889240</v>
      </c>
      <c r="AL388">
        <v>2</v>
      </c>
      <c r="AM388">
        <v>457</v>
      </c>
      <c r="AN388">
        <v>2540</v>
      </c>
      <c r="AO388">
        <v>1160780</v>
      </c>
      <c r="AP388">
        <v>85</v>
      </c>
      <c r="AQ388">
        <v>389</v>
      </c>
      <c r="AR388">
        <v>2139</v>
      </c>
      <c r="AS388">
        <v>827510</v>
      </c>
      <c r="AT388">
        <v>2</v>
      </c>
      <c r="AU388">
        <v>430</v>
      </c>
      <c r="AV388">
        <v>1900</v>
      </c>
      <c r="AW388">
        <v>819250</v>
      </c>
    </row>
    <row r="390" spans="1:49" ht="15" x14ac:dyDescent="0.2">
      <c r="A390" s="79">
        <v>40917</v>
      </c>
      <c r="B390">
        <v>7</v>
      </c>
      <c r="C390">
        <v>106</v>
      </c>
      <c r="D390">
        <v>1868</v>
      </c>
      <c r="E390">
        <v>204881</v>
      </c>
      <c r="F390">
        <v>1</v>
      </c>
      <c r="G390">
        <v>147</v>
      </c>
      <c r="H390">
        <v>2080</v>
      </c>
      <c r="I390">
        <v>305760</v>
      </c>
      <c r="J390">
        <v>10</v>
      </c>
      <c r="K390">
        <v>168</v>
      </c>
      <c r="L390">
        <v>2078</v>
      </c>
      <c r="M390">
        <v>335474</v>
      </c>
      <c r="N390">
        <v>31</v>
      </c>
      <c r="O390">
        <v>197</v>
      </c>
      <c r="P390">
        <v>2136</v>
      </c>
      <c r="Q390">
        <v>431148</v>
      </c>
      <c r="R390">
        <v>42</v>
      </c>
      <c r="S390">
        <v>235</v>
      </c>
      <c r="T390">
        <v>2169</v>
      </c>
      <c r="U390">
        <v>511523</v>
      </c>
      <c r="Z390">
        <v>6</v>
      </c>
      <c r="AA390">
        <v>308</v>
      </c>
      <c r="AB390">
        <v>2166</v>
      </c>
      <c r="AC390">
        <v>673535</v>
      </c>
      <c r="AD390">
        <v>11</v>
      </c>
      <c r="AE390">
        <v>330</v>
      </c>
      <c r="AF390">
        <v>2307</v>
      </c>
      <c r="AG390">
        <v>777242</v>
      </c>
      <c r="AH390">
        <v>2</v>
      </c>
      <c r="AI390">
        <v>392</v>
      </c>
      <c r="AJ390">
        <v>2620</v>
      </c>
      <c r="AK390">
        <v>1027040</v>
      </c>
      <c r="AL390">
        <v>2</v>
      </c>
      <c r="AM390">
        <v>422</v>
      </c>
      <c r="AN390">
        <v>2540</v>
      </c>
      <c r="AO390">
        <v>1070610</v>
      </c>
      <c r="AP390">
        <v>184</v>
      </c>
      <c r="AQ390">
        <v>377</v>
      </c>
      <c r="AR390">
        <v>2190</v>
      </c>
      <c r="AS390">
        <v>833292</v>
      </c>
      <c r="AT390">
        <v>11</v>
      </c>
      <c r="AU390">
        <v>393</v>
      </c>
      <c r="AV390">
        <v>2005</v>
      </c>
      <c r="AW390">
        <v>797969</v>
      </c>
    </row>
    <row r="391" spans="1:49" ht="15" x14ac:dyDescent="0.2">
      <c r="A391" s="79">
        <v>40918</v>
      </c>
      <c r="B391">
        <v>24</v>
      </c>
      <c r="C391">
        <v>98</v>
      </c>
      <c r="D391">
        <v>1758</v>
      </c>
      <c r="E391">
        <v>184658</v>
      </c>
      <c r="F391">
        <v>17</v>
      </c>
      <c r="G391">
        <v>139</v>
      </c>
      <c r="H391">
        <v>2100</v>
      </c>
      <c r="I391">
        <v>293782</v>
      </c>
      <c r="J391">
        <v>15</v>
      </c>
      <c r="K391">
        <v>170</v>
      </c>
      <c r="L391">
        <v>1850</v>
      </c>
      <c r="M391">
        <v>327197</v>
      </c>
      <c r="N391">
        <v>13</v>
      </c>
      <c r="O391">
        <v>188</v>
      </c>
      <c r="P391">
        <v>2010</v>
      </c>
      <c r="Q391">
        <v>379262</v>
      </c>
      <c r="R391">
        <v>19</v>
      </c>
      <c r="S391">
        <v>236</v>
      </c>
      <c r="T391">
        <v>2044</v>
      </c>
      <c r="U391">
        <v>476596</v>
      </c>
      <c r="V391">
        <v>13</v>
      </c>
      <c r="W391">
        <v>271</v>
      </c>
      <c r="X391">
        <v>2160</v>
      </c>
      <c r="Y391">
        <v>588365</v>
      </c>
      <c r="Z391">
        <v>9</v>
      </c>
      <c r="AA391">
        <v>306</v>
      </c>
      <c r="AB391">
        <v>2160</v>
      </c>
      <c r="AC391">
        <v>670564</v>
      </c>
      <c r="AD391">
        <v>8</v>
      </c>
      <c r="AE391">
        <v>343</v>
      </c>
      <c r="AF391">
        <v>2192</v>
      </c>
      <c r="AG391">
        <v>749100</v>
      </c>
      <c r="AH391">
        <v>10</v>
      </c>
      <c r="AI391">
        <v>377</v>
      </c>
      <c r="AJ391">
        <v>2252</v>
      </c>
      <c r="AK391">
        <v>848764</v>
      </c>
      <c r="AL391">
        <v>3</v>
      </c>
      <c r="AM391">
        <v>442</v>
      </c>
      <c r="AN391">
        <v>2400</v>
      </c>
      <c r="AO391">
        <v>1060120</v>
      </c>
      <c r="AP391">
        <v>119</v>
      </c>
      <c r="AQ391">
        <v>383</v>
      </c>
      <c r="AR391">
        <v>2205</v>
      </c>
      <c r="AS391">
        <v>843484</v>
      </c>
      <c r="AT391">
        <v>9</v>
      </c>
      <c r="AU391">
        <v>466</v>
      </c>
      <c r="AV391">
        <v>1940</v>
      </c>
      <c r="AW391">
        <v>967631</v>
      </c>
    </row>
    <row r="392" spans="1:49" ht="15" x14ac:dyDescent="0.2">
      <c r="A392" s="81">
        <v>40924</v>
      </c>
      <c r="B392">
        <v>4</v>
      </c>
      <c r="C392">
        <v>108</v>
      </c>
      <c r="D392">
        <v>2087</v>
      </c>
      <c r="E392">
        <v>225850</v>
      </c>
      <c r="F392">
        <v>24</v>
      </c>
      <c r="G392">
        <v>142</v>
      </c>
      <c r="H392">
        <v>2084</v>
      </c>
      <c r="I392">
        <v>296981</v>
      </c>
      <c r="J392">
        <v>32</v>
      </c>
      <c r="K392">
        <v>164</v>
      </c>
      <c r="L392">
        <v>2144</v>
      </c>
      <c r="M392">
        <v>352058</v>
      </c>
      <c r="N392">
        <v>17</v>
      </c>
      <c r="O392">
        <v>210</v>
      </c>
      <c r="P392">
        <v>2126</v>
      </c>
      <c r="Q392">
        <v>444456</v>
      </c>
      <c r="R392">
        <v>24</v>
      </c>
      <c r="S392">
        <v>247</v>
      </c>
      <c r="T392">
        <v>2235</v>
      </c>
      <c r="U392">
        <v>555508</v>
      </c>
      <c r="Z392">
        <v>15</v>
      </c>
      <c r="AA392">
        <v>297</v>
      </c>
      <c r="AB392">
        <v>2283</v>
      </c>
      <c r="AC392">
        <v>679092</v>
      </c>
      <c r="AD392">
        <v>9</v>
      </c>
      <c r="AE392">
        <v>333</v>
      </c>
      <c r="AF392">
        <v>2366</v>
      </c>
      <c r="AG392">
        <v>778303</v>
      </c>
      <c r="AH392">
        <v>4</v>
      </c>
      <c r="AI392">
        <v>370</v>
      </c>
      <c r="AJ392">
        <v>2480</v>
      </c>
      <c r="AK392">
        <v>894130</v>
      </c>
      <c r="AL392">
        <v>7</v>
      </c>
      <c r="AM392">
        <v>422</v>
      </c>
      <c r="AN392">
        <v>2412</v>
      </c>
      <c r="AO392">
        <v>1031120</v>
      </c>
      <c r="AP392">
        <v>164</v>
      </c>
      <c r="AQ392">
        <v>384</v>
      </c>
      <c r="AR392">
        <v>2207</v>
      </c>
      <c r="AS392">
        <v>855763</v>
      </c>
      <c r="AT392">
        <v>26</v>
      </c>
      <c r="AU392">
        <v>389</v>
      </c>
      <c r="AV392">
        <v>1955</v>
      </c>
      <c r="AW392">
        <v>785502</v>
      </c>
    </row>
    <row r="393" spans="1:49" ht="15" x14ac:dyDescent="0.2">
      <c r="A393" s="79">
        <v>40925</v>
      </c>
      <c r="B393">
        <v>25</v>
      </c>
      <c r="C393">
        <v>126</v>
      </c>
      <c r="D393">
        <v>2093</v>
      </c>
      <c r="E393">
        <v>270663</v>
      </c>
      <c r="F393">
        <v>20</v>
      </c>
      <c r="G393">
        <v>138</v>
      </c>
      <c r="H393">
        <v>2008</v>
      </c>
      <c r="I393">
        <v>285572</v>
      </c>
      <c r="J393">
        <v>28</v>
      </c>
      <c r="K393">
        <v>171</v>
      </c>
      <c r="L393">
        <v>2025</v>
      </c>
      <c r="M393">
        <v>354012</v>
      </c>
      <c r="N393">
        <v>43</v>
      </c>
      <c r="O393">
        <v>202</v>
      </c>
      <c r="P393">
        <v>2058</v>
      </c>
      <c r="Q393">
        <v>422292</v>
      </c>
      <c r="R393">
        <v>21</v>
      </c>
      <c r="S393">
        <v>242</v>
      </c>
      <c r="T393">
        <v>2215</v>
      </c>
      <c r="U393">
        <v>534948</v>
      </c>
      <c r="Z393">
        <v>13</v>
      </c>
      <c r="AA393">
        <v>294</v>
      </c>
      <c r="AB393">
        <v>2226</v>
      </c>
      <c r="AC393">
        <v>659885</v>
      </c>
      <c r="AD393">
        <v>3</v>
      </c>
      <c r="AE393">
        <v>345</v>
      </c>
      <c r="AF393">
        <v>2293</v>
      </c>
      <c r="AG393">
        <v>791547</v>
      </c>
      <c r="AP393">
        <v>87</v>
      </c>
      <c r="AQ393">
        <v>395</v>
      </c>
      <c r="AR393">
        <v>2220</v>
      </c>
      <c r="AS393">
        <v>874709</v>
      </c>
      <c r="AT393">
        <v>1</v>
      </c>
      <c r="AU393">
        <v>337</v>
      </c>
      <c r="AV393">
        <v>1950</v>
      </c>
      <c r="AW393">
        <v>657150</v>
      </c>
    </row>
    <row r="394" spans="1:49" ht="15" x14ac:dyDescent="0.2">
      <c r="A394" s="79">
        <v>40931</v>
      </c>
      <c r="B394">
        <v>10</v>
      </c>
      <c r="C394">
        <v>115</v>
      </c>
      <c r="D394">
        <v>1988</v>
      </c>
      <c r="E394">
        <v>249300</v>
      </c>
      <c r="F394">
        <v>14</v>
      </c>
      <c r="G394">
        <v>139</v>
      </c>
      <c r="H394">
        <v>2215</v>
      </c>
      <c r="I394">
        <v>316481</v>
      </c>
      <c r="J394">
        <v>10</v>
      </c>
      <c r="K394">
        <v>160</v>
      </c>
      <c r="L394">
        <v>1883</v>
      </c>
      <c r="M394">
        <v>340350</v>
      </c>
      <c r="N394">
        <v>6</v>
      </c>
      <c r="O394">
        <v>205</v>
      </c>
      <c r="P394">
        <v>2097</v>
      </c>
      <c r="Q394">
        <v>428707</v>
      </c>
      <c r="R394">
        <v>26</v>
      </c>
      <c r="S394">
        <v>238</v>
      </c>
      <c r="T394">
        <v>2226</v>
      </c>
      <c r="U394">
        <v>533056</v>
      </c>
      <c r="Z394">
        <v>4</v>
      </c>
      <c r="AA394">
        <v>306</v>
      </c>
      <c r="AB394">
        <v>2238</v>
      </c>
      <c r="AC394">
        <v>685400</v>
      </c>
      <c r="AD394">
        <v>1</v>
      </c>
      <c r="AE394">
        <v>345</v>
      </c>
      <c r="AF394">
        <v>2750</v>
      </c>
      <c r="AG394">
        <v>948750</v>
      </c>
      <c r="AH394">
        <v>3</v>
      </c>
      <c r="AI394">
        <v>377</v>
      </c>
      <c r="AJ394">
        <v>2350</v>
      </c>
      <c r="AK394">
        <v>885167</v>
      </c>
      <c r="AL394">
        <v>1</v>
      </c>
      <c r="AM394">
        <v>456</v>
      </c>
      <c r="AN394">
        <v>2400</v>
      </c>
      <c r="AO394">
        <v>1094400</v>
      </c>
      <c r="AP394">
        <v>177</v>
      </c>
      <c r="AQ394">
        <v>371</v>
      </c>
      <c r="AR394">
        <v>2099</v>
      </c>
      <c r="AS394">
        <v>780231</v>
      </c>
      <c r="AT394">
        <v>20</v>
      </c>
      <c r="AU394">
        <v>399</v>
      </c>
      <c r="AV394">
        <v>1977</v>
      </c>
      <c r="AW394">
        <v>793586</v>
      </c>
    </row>
    <row r="395" spans="1:49" ht="15" x14ac:dyDescent="0.2">
      <c r="A395" s="83">
        <v>40932</v>
      </c>
      <c r="B395" s="84">
        <v>24</v>
      </c>
      <c r="C395" s="84">
        <v>112</v>
      </c>
      <c r="D395" s="84">
        <v>2093</v>
      </c>
      <c r="E395" s="84">
        <v>231238</v>
      </c>
      <c r="F395" s="84">
        <v>38</v>
      </c>
      <c r="G395" s="84">
        <v>139</v>
      </c>
      <c r="H395" s="84">
        <v>2042</v>
      </c>
      <c r="I395" s="84">
        <v>288570</v>
      </c>
      <c r="J395" s="84">
        <v>10</v>
      </c>
      <c r="K395" s="84">
        <v>165</v>
      </c>
      <c r="L395" s="84">
        <v>2067</v>
      </c>
      <c r="M395" s="84">
        <v>341355</v>
      </c>
      <c r="N395" s="84">
        <v>22</v>
      </c>
      <c r="O395" s="84">
        <v>194</v>
      </c>
      <c r="P395" s="84">
        <v>2086</v>
      </c>
      <c r="Q395" s="84">
        <v>401379</v>
      </c>
      <c r="R395" s="84">
        <v>20</v>
      </c>
      <c r="S395" s="84">
        <v>232</v>
      </c>
      <c r="T395" s="84">
        <v>2114</v>
      </c>
      <c r="U395" s="84">
        <v>501626</v>
      </c>
      <c r="V395" s="84">
        <v>12</v>
      </c>
      <c r="W395" s="84">
        <v>259</v>
      </c>
      <c r="X395" s="84">
        <v>2170</v>
      </c>
      <c r="Y395" s="84">
        <v>563096</v>
      </c>
      <c r="Z395" s="84">
        <v>31</v>
      </c>
      <c r="AA395" s="84">
        <v>297</v>
      </c>
      <c r="AB395" s="84">
        <v>2181</v>
      </c>
      <c r="AC395" s="84">
        <v>662760</v>
      </c>
      <c r="AD395" s="84">
        <v>3</v>
      </c>
      <c r="AE395" s="84">
        <v>331</v>
      </c>
      <c r="AF395" s="84">
        <v>2173</v>
      </c>
      <c r="AG395" s="84">
        <v>720937</v>
      </c>
      <c r="AH395" s="84">
        <v>3</v>
      </c>
      <c r="AI395" s="84">
        <v>374</v>
      </c>
      <c r="AJ395" s="84">
        <v>2233</v>
      </c>
      <c r="AK395" s="84">
        <v>835987</v>
      </c>
      <c r="AL395" s="84">
        <v>2</v>
      </c>
      <c r="AM395" s="84">
        <v>427</v>
      </c>
      <c r="AN395" s="84">
        <v>2440</v>
      </c>
      <c r="AO395" s="84">
        <v>1042360</v>
      </c>
      <c r="AP395" s="84">
        <v>93</v>
      </c>
      <c r="AQ395" s="84">
        <v>388</v>
      </c>
      <c r="AR395" s="84">
        <v>2182</v>
      </c>
      <c r="AS395" s="84">
        <v>845295</v>
      </c>
      <c r="AT395" s="84">
        <v>11</v>
      </c>
      <c r="AU395" s="84">
        <v>357</v>
      </c>
      <c r="AV395" s="84">
        <v>2000</v>
      </c>
      <c r="AW395" s="84">
        <v>706582</v>
      </c>
    </row>
    <row r="396" spans="1:49" ht="15" x14ac:dyDescent="0.2">
      <c r="A396" s="79">
        <v>40938</v>
      </c>
      <c r="B396">
        <v>28</v>
      </c>
      <c r="C396">
        <v>109</v>
      </c>
      <c r="D396">
        <v>2013</v>
      </c>
      <c r="E396">
        <v>230966</v>
      </c>
      <c r="F396">
        <v>22</v>
      </c>
      <c r="G396">
        <v>140</v>
      </c>
      <c r="H396">
        <v>2090</v>
      </c>
      <c r="I396">
        <v>300131</v>
      </c>
      <c r="J396">
        <v>24</v>
      </c>
      <c r="K396">
        <v>157</v>
      </c>
      <c r="L396">
        <v>2154</v>
      </c>
      <c r="M396">
        <v>346110</v>
      </c>
      <c r="N396">
        <v>12</v>
      </c>
      <c r="O396">
        <v>201</v>
      </c>
      <c r="P396">
        <v>2132</v>
      </c>
      <c r="Q396">
        <v>428591</v>
      </c>
      <c r="R396">
        <v>9</v>
      </c>
      <c r="S396">
        <v>241</v>
      </c>
      <c r="T396">
        <v>2060</v>
      </c>
      <c r="U396">
        <v>498476</v>
      </c>
      <c r="V396">
        <v>10</v>
      </c>
      <c r="W396">
        <v>264</v>
      </c>
      <c r="X396">
        <v>2117</v>
      </c>
      <c r="Y396">
        <v>567505</v>
      </c>
      <c r="Z396">
        <v>16</v>
      </c>
      <c r="AA396">
        <v>311</v>
      </c>
      <c r="AB396">
        <v>2191</v>
      </c>
      <c r="AC396">
        <v>667694</v>
      </c>
      <c r="AD396">
        <v>4</v>
      </c>
      <c r="AE396">
        <v>340</v>
      </c>
      <c r="AF396">
        <v>2402</v>
      </c>
      <c r="AG396">
        <v>818418</v>
      </c>
      <c r="AH396">
        <v>6</v>
      </c>
      <c r="AI396">
        <v>389</v>
      </c>
      <c r="AJ396">
        <v>2670</v>
      </c>
      <c r="AK396">
        <v>993773</v>
      </c>
      <c r="AL396">
        <v>8</v>
      </c>
      <c r="AM396">
        <v>457</v>
      </c>
      <c r="AN396">
        <v>2616</v>
      </c>
      <c r="AO396">
        <v>1246682</v>
      </c>
      <c r="AP396">
        <v>124</v>
      </c>
      <c r="AQ396">
        <v>356</v>
      </c>
      <c r="AR396">
        <v>2050</v>
      </c>
      <c r="AS396">
        <v>724309</v>
      </c>
      <c r="AT396">
        <v>23</v>
      </c>
      <c r="AU396">
        <v>420</v>
      </c>
      <c r="AV396">
        <v>1866</v>
      </c>
      <c r="AW396">
        <v>780427</v>
      </c>
    </row>
    <row r="397" spans="1:49" ht="15" x14ac:dyDescent="0.2">
      <c r="A397" s="79">
        <v>40939</v>
      </c>
      <c r="B397">
        <v>9</v>
      </c>
      <c r="C397">
        <v>113</v>
      </c>
      <c r="D397">
        <v>1950</v>
      </c>
      <c r="E397">
        <v>219156</v>
      </c>
      <c r="F397">
        <v>7</v>
      </c>
      <c r="G397">
        <v>136</v>
      </c>
      <c r="H397">
        <v>2083</v>
      </c>
      <c r="I397">
        <v>283664</v>
      </c>
      <c r="J397">
        <v>5</v>
      </c>
      <c r="K397">
        <v>160</v>
      </c>
      <c r="L397">
        <v>2075</v>
      </c>
      <c r="M397">
        <v>339720</v>
      </c>
      <c r="N397">
        <v>20</v>
      </c>
      <c r="O397">
        <v>198</v>
      </c>
      <c r="P397">
        <v>2081</v>
      </c>
      <c r="Q397">
        <v>409982</v>
      </c>
      <c r="R397">
        <v>22</v>
      </c>
      <c r="S397">
        <v>232</v>
      </c>
      <c r="T397">
        <v>2144</v>
      </c>
      <c r="U397">
        <v>504365</v>
      </c>
      <c r="V397">
        <v>12</v>
      </c>
      <c r="W397">
        <v>262</v>
      </c>
      <c r="X397">
        <v>2215</v>
      </c>
      <c r="Y397">
        <v>587208</v>
      </c>
      <c r="Z397">
        <v>10</v>
      </c>
      <c r="AA397">
        <v>289</v>
      </c>
      <c r="AB397">
        <v>2154</v>
      </c>
      <c r="AC397">
        <v>621869</v>
      </c>
      <c r="AD397">
        <v>6</v>
      </c>
      <c r="AE397">
        <v>336</v>
      </c>
      <c r="AF397">
        <v>2180</v>
      </c>
      <c r="AG397">
        <v>732563</v>
      </c>
      <c r="AH397">
        <v>2</v>
      </c>
      <c r="AI397">
        <v>390</v>
      </c>
      <c r="AJ397">
        <v>2270</v>
      </c>
      <c r="AK397">
        <v>886370</v>
      </c>
      <c r="AL397">
        <v>3</v>
      </c>
      <c r="AM397">
        <v>434</v>
      </c>
      <c r="AN397">
        <v>2180</v>
      </c>
      <c r="AO397">
        <v>947127</v>
      </c>
      <c r="AP397">
        <v>82</v>
      </c>
      <c r="AQ397">
        <v>372</v>
      </c>
      <c r="AR397">
        <v>2114</v>
      </c>
      <c r="AS397">
        <v>790298</v>
      </c>
      <c r="AT397">
        <v>4</v>
      </c>
      <c r="AU397">
        <v>408</v>
      </c>
      <c r="AV397">
        <v>2225</v>
      </c>
      <c r="AW397">
        <v>912338</v>
      </c>
    </row>
    <row r="399" spans="1:49" ht="15" x14ac:dyDescent="0.2">
      <c r="A399" s="79">
        <v>40945</v>
      </c>
      <c r="B399">
        <v>8</v>
      </c>
      <c r="C399">
        <v>104</v>
      </c>
      <c r="D399">
        <v>1950</v>
      </c>
      <c r="E399">
        <v>204069</v>
      </c>
      <c r="F399">
        <v>15</v>
      </c>
      <c r="G399">
        <v>135</v>
      </c>
      <c r="H399">
        <v>2090</v>
      </c>
      <c r="I399">
        <v>281954</v>
      </c>
      <c r="N399">
        <v>56</v>
      </c>
      <c r="O399">
        <v>196</v>
      </c>
      <c r="P399">
        <v>2208</v>
      </c>
      <c r="Q399">
        <v>435615</v>
      </c>
      <c r="R399">
        <v>6</v>
      </c>
      <c r="S399">
        <v>223</v>
      </c>
      <c r="T399">
        <v>2060</v>
      </c>
      <c r="U399">
        <v>465917</v>
      </c>
      <c r="V399">
        <v>7</v>
      </c>
      <c r="W399">
        <v>270</v>
      </c>
      <c r="X399">
        <v>2210</v>
      </c>
      <c r="Y399">
        <v>618054</v>
      </c>
      <c r="Z399">
        <v>11</v>
      </c>
      <c r="AA399">
        <v>299</v>
      </c>
      <c r="AB399">
        <v>2146</v>
      </c>
      <c r="AC399">
        <v>642169</v>
      </c>
      <c r="AD399">
        <v>19</v>
      </c>
      <c r="AE399">
        <v>330</v>
      </c>
      <c r="AF399">
        <v>2288</v>
      </c>
      <c r="AG399">
        <v>713106</v>
      </c>
      <c r="AH399">
        <v>1</v>
      </c>
      <c r="AI399">
        <v>391</v>
      </c>
      <c r="AJ399">
        <v>2360</v>
      </c>
      <c r="AK399">
        <v>922760</v>
      </c>
      <c r="AL399">
        <v>5</v>
      </c>
      <c r="AM399">
        <v>451</v>
      </c>
      <c r="AN399">
        <v>2404</v>
      </c>
      <c r="AO399">
        <v>1084980</v>
      </c>
      <c r="AP399">
        <v>101</v>
      </c>
      <c r="AQ399">
        <v>365</v>
      </c>
      <c r="AR399">
        <v>2123</v>
      </c>
      <c r="AS399">
        <v>758291</v>
      </c>
      <c r="AT399">
        <v>17</v>
      </c>
      <c r="AU399">
        <v>421</v>
      </c>
      <c r="AV399">
        <v>2066</v>
      </c>
      <c r="AW399">
        <v>840418</v>
      </c>
    </row>
    <row r="400" spans="1:49" ht="15" x14ac:dyDescent="0.2">
      <c r="A400" s="79">
        <v>40946</v>
      </c>
      <c r="B400">
        <v>11</v>
      </c>
      <c r="C400">
        <v>104</v>
      </c>
      <c r="D400">
        <v>1600</v>
      </c>
      <c r="E400">
        <v>178614</v>
      </c>
      <c r="F400">
        <v>2</v>
      </c>
      <c r="G400">
        <v>142</v>
      </c>
      <c r="H400">
        <v>2200</v>
      </c>
      <c r="I400">
        <v>311425</v>
      </c>
      <c r="J400">
        <v>10</v>
      </c>
      <c r="K400">
        <v>165</v>
      </c>
      <c r="L400">
        <v>1950</v>
      </c>
      <c r="M400">
        <v>322035</v>
      </c>
      <c r="N400">
        <v>12</v>
      </c>
      <c r="O400">
        <v>203</v>
      </c>
      <c r="P400">
        <v>2120</v>
      </c>
      <c r="Q400">
        <v>430062</v>
      </c>
      <c r="R400">
        <v>12</v>
      </c>
      <c r="S400">
        <v>237</v>
      </c>
      <c r="T400">
        <v>2175</v>
      </c>
      <c r="U400">
        <v>519443</v>
      </c>
      <c r="V400">
        <v>1</v>
      </c>
      <c r="W400">
        <v>278</v>
      </c>
      <c r="X400">
        <v>2050</v>
      </c>
      <c r="Y400">
        <v>569900</v>
      </c>
      <c r="Z400">
        <v>6</v>
      </c>
      <c r="AA400">
        <v>302</v>
      </c>
      <c r="AB400">
        <v>2275</v>
      </c>
      <c r="AC400">
        <v>685620</v>
      </c>
      <c r="AD400">
        <v>1</v>
      </c>
      <c r="AE400">
        <v>350</v>
      </c>
      <c r="AF400">
        <v>2280</v>
      </c>
      <c r="AG400">
        <v>798000</v>
      </c>
      <c r="AP400">
        <v>37</v>
      </c>
      <c r="AQ400">
        <v>402</v>
      </c>
      <c r="AR400">
        <v>2234</v>
      </c>
      <c r="AS400">
        <v>898430</v>
      </c>
      <c r="AT400">
        <v>5</v>
      </c>
      <c r="AU400">
        <v>472</v>
      </c>
      <c r="AV400">
        <v>2000</v>
      </c>
      <c r="AW400">
        <v>927920</v>
      </c>
    </row>
    <row r="401" spans="1:49" ht="15" x14ac:dyDescent="0.2">
      <c r="A401" s="79">
        <v>40952</v>
      </c>
      <c r="B401">
        <v>25</v>
      </c>
      <c r="C401">
        <v>112</v>
      </c>
      <c r="D401">
        <v>2181</v>
      </c>
      <c r="E401">
        <v>234316</v>
      </c>
      <c r="F401">
        <v>12</v>
      </c>
      <c r="G401">
        <v>148</v>
      </c>
      <c r="H401">
        <v>2150</v>
      </c>
      <c r="I401">
        <v>319096</v>
      </c>
      <c r="J401">
        <v>20</v>
      </c>
      <c r="K401">
        <v>164</v>
      </c>
      <c r="L401">
        <v>2025</v>
      </c>
      <c r="M401">
        <v>331825</v>
      </c>
      <c r="N401">
        <v>11</v>
      </c>
      <c r="O401">
        <v>193</v>
      </c>
      <c r="P401">
        <v>2074</v>
      </c>
      <c r="Q401">
        <v>406755</v>
      </c>
      <c r="R401">
        <v>2</v>
      </c>
      <c r="S401">
        <v>240</v>
      </c>
      <c r="T401">
        <v>2000</v>
      </c>
      <c r="U401">
        <v>478600</v>
      </c>
      <c r="V401">
        <v>7</v>
      </c>
      <c r="W401">
        <v>265</v>
      </c>
      <c r="X401">
        <v>2084</v>
      </c>
      <c r="Y401">
        <v>545760</v>
      </c>
      <c r="Z401">
        <v>2</v>
      </c>
      <c r="AA401">
        <v>308</v>
      </c>
      <c r="AB401">
        <v>2075</v>
      </c>
      <c r="AC401">
        <v>637575</v>
      </c>
      <c r="AD401">
        <v>8</v>
      </c>
      <c r="AE401">
        <v>346</v>
      </c>
      <c r="AF401">
        <v>2052</v>
      </c>
      <c r="AG401">
        <v>706696</v>
      </c>
      <c r="AH401">
        <v>11</v>
      </c>
      <c r="AI401">
        <v>385</v>
      </c>
      <c r="AJ401">
        <v>2300</v>
      </c>
      <c r="AK401">
        <v>887778</v>
      </c>
      <c r="AL401">
        <v>6</v>
      </c>
      <c r="AM401">
        <v>425</v>
      </c>
      <c r="AN401">
        <v>2413</v>
      </c>
      <c r="AO401">
        <v>1025353</v>
      </c>
      <c r="AP401">
        <v>166</v>
      </c>
      <c r="AQ401">
        <v>360</v>
      </c>
      <c r="AR401">
        <v>2093</v>
      </c>
      <c r="AS401">
        <v>738965</v>
      </c>
      <c r="AT401">
        <v>27</v>
      </c>
      <c r="AU401">
        <v>410</v>
      </c>
      <c r="AV401">
        <v>1979</v>
      </c>
      <c r="AW401">
        <v>833686</v>
      </c>
    </row>
    <row r="402" spans="1:49" ht="15" x14ac:dyDescent="0.2">
      <c r="A402" s="79">
        <v>40953</v>
      </c>
      <c r="B402">
        <v>48</v>
      </c>
      <c r="C402">
        <v>112</v>
      </c>
      <c r="D402">
        <v>1991</v>
      </c>
      <c r="E402">
        <v>215520</v>
      </c>
      <c r="F402">
        <v>2</v>
      </c>
      <c r="G402">
        <v>132</v>
      </c>
      <c r="H402">
        <v>2050</v>
      </c>
      <c r="I402">
        <v>269575</v>
      </c>
      <c r="J402">
        <v>13</v>
      </c>
      <c r="K402">
        <v>169</v>
      </c>
      <c r="L402">
        <v>2107</v>
      </c>
      <c r="M402">
        <v>355038</v>
      </c>
      <c r="N402">
        <v>3</v>
      </c>
      <c r="O402">
        <v>203</v>
      </c>
      <c r="P402">
        <v>2035</v>
      </c>
      <c r="Q402">
        <v>407213</v>
      </c>
      <c r="R402">
        <v>25</v>
      </c>
      <c r="S402">
        <v>299</v>
      </c>
      <c r="T402">
        <v>2089</v>
      </c>
      <c r="U402">
        <v>478036</v>
      </c>
      <c r="V402">
        <v>15</v>
      </c>
      <c r="W402">
        <v>258</v>
      </c>
      <c r="X402">
        <v>2147</v>
      </c>
      <c r="Y402">
        <v>577853</v>
      </c>
      <c r="Z402">
        <v>15</v>
      </c>
      <c r="AA402">
        <v>287</v>
      </c>
      <c r="AB402">
        <v>2147</v>
      </c>
      <c r="AC402">
        <v>622011</v>
      </c>
      <c r="AD402">
        <v>15</v>
      </c>
      <c r="AE402">
        <v>335</v>
      </c>
      <c r="AF402">
        <v>2173</v>
      </c>
      <c r="AG402">
        <v>727633</v>
      </c>
      <c r="AH402">
        <v>2</v>
      </c>
      <c r="AI402">
        <v>370</v>
      </c>
      <c r="AJ402">
        <v>2300</v>
      </c>
      <c r="AK402">
        <v>850290</v>
      </c>
      <c r="AP402">
        <v>81</v>
      </c>
      <c r="AQ402">
        <v>374</v>
      </c>
      <c r="AR402">
        <v>2176</v>
      </c>
      <c r="AS402">
        <v>818182</v>
      </c>
      <c r="AT402">
        <v>4</v>
      </c>
      <c r="AU402">
        <v>336</v>
      </c>
      <c r="AV402">
        <v>1825</v>
      </c>
      <c r="AW402">
        <v>615112</v>
      </c>
    </row>
    <row r="403" spans="1:49" ht="15" x14ac:dyDescent="0.2">
      <c r="A403" s="81">
        <v>40959</v>
      </c>
      <c r="B403">
        <v>19</v>
      </c>
      <c r="C403">
        <v>120</v>
      </c>
      <c r="D403">
        <v>2035</v>
      </c>
      <c r="E403">
        <v>263693</v>
      </c>
      <c r="F403">
        <v>6</v>
      </c>
      <c r="G403">
        <v>144</v>
      </c>
      <c r="H403">
        <v>1960</v>
      </c>
      <c r="I403">
        <v>281293</v>
      </c>
      <c r="J403">
        <v>10</v>
      </c>
      <c r="K403">
        <v>172</v>
      </c>
      <c r="L403">
        <v>2027</v>
      </c>
      <c r="M403">
        <v>351716</v>
      </c>
      <c r="N403">
        <v>12</v>
      </c>
      <c r="O403">
        <v>193</v>
      </c>
      <c r="P403">
        <v>2048</v>
      </c>
      <c r="Q403">
        <v>393307</v>
      </c>
      <c r="R403">
        <v>68</v>
      </c>
      <c r="S403">
        <v>231</v>
      </c>
      <c r="T403">
        <v>2382</v>
      </c>
      <c r="U403">
        <v>580171</v>
      </c>
      <c r="V403">
        <v>9</v>
      </c>
      <c r="W403">
        <v>270</v>
      </c>
      <c r="X403">
        <v>2245</v>
      </c>
      <c r="Y403">
        <v>606711</v>
      </c>
      <c r="Z403">
        <v>5</v>
      </c>
      <c r="AA403">
        <v>295</v>
      </c>
      <c r="AB403">
        <v>2100</v>
      </c>
      <c r="AC403">
        <v>618660</v>
      </c>
      <c r="AD403">
        <v>11</v>
      </c>
      <c r="AE403">
        <v>339</v>
      </c>
      <c r="AF403">
        <v>2274</v>
      </c>
      <c r="AG403">
        <v>762723</v>
      </c>
      <c r="AH403">
        <v>6</v>
      </c>
      <c r="AI403">
        <v>366</v>
      </c>
      <c r="AJ403">
        <v>2433</v>
      </c>
      <c r="AK403">
        <v>912700</v>
      </c>
      <c r="AL403">
        <v>1</v>
      </c>
      <c r="AM403">
        <v>409</v>
      </c>
      <c r="AN403">
        <v>2480</v>
      </c>
      <c r="AO403">
        <v>1014320</v>
      </c>
      <c r="AP403">
        <v>90</v>
      </c>
      <c r="AQ403">
        <v>352</v>
      </c>
      <c r="AR403">
        <v>1946</v>
      </c>
      <c r="AS403">
        <v>680362</v>
      </c>
      <c r="AT403">
        <v>17</v>
      </c>
      <c r="AU403">
        <v>431</v>
      </c>
      <c r="AV403">
        <v>1931</v>
      </c>
      <c r="AW403">
        <v>858786</v>
      </c>
    </row>
    <row r="404" spans="1:49" ht="15" x14ac:dyDescent="0.2">
      <c r="A404" s="79">
        <v>40960</v>
      </c>
      <c r="B404">
        <v>17</v>
      </c>
      <c r="C404">
        <v>120</v>
      </c>
      <c r="D404">
        <v>2050</v>
      </c>
      <c r="E404">
        <v>245109</v>
      </c>
      <c r="N404">
        <v>50</v>
      </c>
      <c r="O404">
        <v>201</v>
      </c>
      <c r="P404">
        <v>2070</v>
      </c>
      <c r="Q404">
        <v>418104</v>
      </c>
      <c r="R404">
        <v>14</v>
      </c>
      <c r="S404">
        <v>227</v>
      </c>
      <c r="T404">
        <v>2113</v>
      </c>
      <c r="U404">
        <v>484639</v>
      </c>
      <c r="V404">
        <v>2</v>
      </c>
      <c r="W404">
        <v>264</v>
      </c>
      <c r="X404">
        <v>2260</v>
      </c>
      <c r="Y404">
        <v>595510</v>
      </c>
      <c r="Z404">
        <v>4</v>
      </c>
      <c r="AA404">
        <v>298</v>
      </c>
      <c r="AB404">
        <v>2143</v>
      </c>
      <c r="AC404">
        <v>647405</v>
      </c>
      <c r="AD404">
        <v>18</v>
      </c>
      <c r="AE404">
        <v>350</v>
      </c>
      <c r="AF404">
        <v>2347</v>
      </c>
      <c r="AG404">
        <v>804188</v>
      </c>
      <c r="AH404">
        <v>7</v>
      </c>
      <c r="AI404">
        <v>374</v>
      </c>
      <c r="AJ404">
        <v>2357</v>
      </c>
      <c r="AK404">
        <v>876269</v>
      </c>
      <c r="AL404">
        <v>1</v>
      </c>
      <c r="AM404">
        <v>434</v>
      </c>
      <c r="AN404">
        <v>2340</v>
      </c>
      <c r="AO404">
        <v>1015560</v>
      </c>
      <c r="AP404">
        <v>60</v>
      </c>
      <c r="AQ404">
        <v>369</v>
      </c>
      <c r="AR404">
        <v>2175</v>
      </c>
      <c r="AS404">
        <v>792591</v>
      </c>
      <c r="AT404">
        <v>2</v>
      </c>
      <c r="AU404">
        <v>323</v>
      </c>
      <c r="AV404">
        <v>2050</v>
      </c>
      <c r="AW404">
        <v>662150</v>
      </c>
    </row>
    <row r="405" spans="1:49" ht="15" x14ac:dyDescent="0.2">
      <c r="A405" s="79">
        <v>40966</v>
      </c>
      <c r="B405">
        <v>4</v>
      </c>
      <c r="C405">
        <v>90</v>
      </c>
      <c r="D405">
        <v>1800</v>
      </c>
      <c r="E405">
        <v>162450</v>
      </c>
      <c r="F405">
        <v>5</v>
      </c>
      <c r="G405">
        <v>145</v>
      </c>
      <c r="H405">
        <v>2000</v>
      </c>
      <c r="I405">
        <v>295330</v>
      </c>
      <c r="J405">
        <v>15</v>
      </c>
      <c r="K405">
        <v>154</v>
      </c>
      <c r="L405">
        <v>1932</v>
      </c>
      <c r="M405">
        <v>304778</v>
      </c>
      <c r="N405">
        <v>27</v>
      </c>
      <c r="O405">
        <v>194</v>
      </c>
      <c r="P405">
        <v>1959</v>
      </c>
      <c r="Q405">
        <v>390643</v>
      </c>
      <c r="R405">
        <v>4</v>
      </c>
      <c r="S405">
        <v>231</v>
      </c>
      <c r="T405">
        <v>2150</v>
      </c>
      <c r="U405">
        <v>485850</v>
      </c>
      <c r="V405">
        <v>5</v>
      </c>
      <c r="W405">
        <v>271</v>
      </c>
      <c r="X405">
        <v>2180</v>
      </c>
      <c r="Y405">
        <v>588752</v>
      </c>
      <c r="Z405">
        <v>12</v>
      </c>
      <c r="AA405">
        <v>298</v>
      </c>
      <c r="AB405">
        <v>2197</v>
      </c>
      <c r="AC405">
        <v>652229</v>
      </c>
      <c r="AD405">
        <v>20</v>
      </c>
      <c r="AE405">
        <v>343</v>
      </c>
      <c r="AF405">
        <v>2264</v>
      </c>
      <c r="AG405">
        <v>766480</v>
      </c>
      <c r="AH405">
        <v>2</v>
      </c>
      <c r="AI405">
        <v>382</v>
      </c>
      <c r="AJ405">
        <v>2410</v>
      </c>
      <c r="AK405">
        <v>921810</v>
      </c>
      <c r="AL405">
        <v>2</v>
      </c>
      <c r="AM405">
        <v>426</v>
      </c>
      <c r="AN405">
        <v>2500</v>
      </c>
      <c r="AO405">
        <v>1065000</v>
      </c>
      <c r="AP405">
        <v>82</v>
      </c>
      <c r="AQ405">
        <v>350</v>
      </c>
      <c r="AR405">
        <v>2120</v>
      </c>
      <c r="AS405">
        <v>733232</v>
      </c>
      <c r="AT405">
        <v>14</v>
      </c>
      <c r="AU405">
        <v>444</v>
      </c>
      <c r="AV405">
        <v>2167</v>
      </c>
      <c r="AW405">
        <v>1032447</v>
      </c>
    </row>
    <row r="406" spans="1:49" ht="15" x14ac:dyDescent="0.2">
      <c r="A406" s="79">
        <v>40967</v>
      </c>
      <c r="B406">
        <v>5</v>
      </c>
      <c r="C406">
        <v>100</v>
      </c>
      <c r="D406">
        <v>1933</v>
      </c>
      <c r="E406">
        <v>192040</v>
      </c>
      <c r="F406">
        <v>4</v>
      </c>
      <c r="G406">
        <v>143</v>
      </c>
      <c r="H406">
        <v>2000</v>
      </c>
      <c r="I406">
        <v>289525</v>
      </c>
      <c r="J406">
        <v>8</v>
      </c>
      <c r="K406">
        <v>166</v>
      </c>
      <c r="L406">
        <v>2050</v>
      </c>
      <c r="M406">
        <v>341325</v>
      </c>
      <c r="N406">
        <v>12</v>
      </c>
      <c r="O406">
        <v>197</v>
      </c>
      <c r="P406">
        <v>2064</v>
      </c>
      <c r="Q406">
        <v>406421</v>
      </c>
      <c r="R406">
        <v>13</v>
      </c>
      <c r="S406">
        <v>234</v>
      </c>
      <c r="T406">
        <v>2090</v>
      </c>
      <c r="U406">
        <v>485395</v>
      </c>
      <c r="Z406">
        <v>8</v>
      </c>
      <c r="AA406">
        <v>298</v>
      </c>
      <c r="AB406">
        <v>2180</v>
      </c>
      <c r="AC406">
        <v>652002</v>
      </c>
      <c r="AD406">
        <v>9</v>
      </c>
      <c r="AE406">
        <v>347</v>
      </c>
      <c r="AF406">
        <v>2288</v>
      </c>
      <c r="AG406">
        <v>799709</v>
      </c>
      <c r="AH406">
        <v>4</v>
      </c>
      <c r="AI406">
        <v>390</v>
      </c>
      <c r="AJ406">
        <v>2300</v>
      </c>
      <c r="AK406">
        <v>896255</v>
      </c>
      <c r="AL406">
        <v>1</v>
      </c>
      <c r="AM406">
        <v>431</v>
      </c>
      <c r="AN406">
        <v>2260</v>
      </c>
      <c r="AO406">
        <v>974060</v>
      </c>
      <c r="AP406">
        <v>56</v>
      </c>
      <c r="AQ406">
        <v>382</v>
      </c>
      <c r="AR406">
        <v>2193</v>
      </c>
      <c r="AS406">
        <v>851871</v>
      </c>
    </row>
    <row r="408" spans="1:49" ht="15" x14ac:dyDescent="0.2">
      <c r="A408" s="79">
        <v>40973</v>
      </c>
      <c r="B408">
        <v>9</v>
      </c>
      <c r="C408">
        <v>105</v>
      </c>
      <c r="D408">
        <v>1954</v>
      </c>
      <c r="E408">
        <v>203971</v>
      </c>
      <c r="F408">
        <v>6</v>
      </c>
      <c r="G408">
        <v>138</v>
      </c>
      <c r="H408">
        <v>2080</v>
      </c>
      <c r="I408">
        <v>287733</v>
      </c>
      <c r="J408">
        <v>10</v>
      </c>
      <c r="K408">
        <v>161</v>
      </c>
      <c r="L408">
        <v>2600</v>
      </c>
      <c r="M408">
        <v>418340</v>
      </c>
      <c r="N408">
        <v>15</v>
      </c>
      <c r="O408">
        <v>200</v>
      </c>
      <c r="P408">
        <v>2122</v>
      </c>
      <c r="Q408">
        <v>469005</v>
      </c>
      <c r="R408">
        <v>4</v>
      </c>
      <c r="S408">
        <v>233</v>
      </c>
      <c r="T408">
        <v>2350</v>
      </c>
      <c r="U408">
        <v>546962</v>
      </c>
      <c r="V408">
        <v>45</v>
      </c>
      <c r="W408">
        <v>262</v>
      </c>
      <c r="X408">
        <v>2211</v>
      </c>
      <c r="Y408">
        <v>601400</v>
      </c>
      <c r="Z408">
        <v>8</v>
      </c>
      <c r="AA408">
        <v>299</v>
      </c>
      <c r="AB408">
        <v>2169</v>
      </c>
      <c r="AC408">
        <v>649032</v>
      </c>
      <c r="AD408">
        <v>3</v>
      </c>
      <c r="AE408">
        <v>341</v>
      </c>
      <c r="AF408">
        <v>2300</v>
      </c>
      <c r="AG408">
        <v>783533</v>
      </c>
      <c r="AH408">
        <v>1</v>
      </c>
      <c r="AI408">
        <v>366</v>
      </c>
      <c r="AJ408">
        <v>2350</v>
      </c>
      <c r="AK408">
        <v>860100</v>
      </c>
      <c r="AP408">
        <v>94</v>
      </c>
      <c r="AQ408">
        <v>362</v>
      </c>
      <c r="AR408">
        <v>2062</v>
      </c>
      <c r="AS408">
        <v>751661</v>
      </c>
      <c r="AT408">
        <v>4</v>
      </c>
      <c r="AU408">
        <v>333</v>
      </c>
      <c r="AV408">
        <v>1380</v>
      </c>
      <c r="AW408">
        <v>447285</v>
      </c>
    </row>
    <row r="409" spans="1:49" ht="15" x14ac:dyDescent="0.2">
      <c r="A409" s="79">
        <v>40974</v>
      </c>
      <c r="B409">
        <v>3</v>
      </c>
      <c r="C409">
        <v>122</v>
      </c>
      <c r="D409">
        <v>2250</v>
      </c>
      <c r="E409">
        <v>275250</v>
      </c>
      <c r="F409">
        <v>18</v>
      </c>
      <c r="G409">
        <v>139</v>
      </c>
      <c r="H409">
        <v>2138</v>
      </c>
      <c r="I409">
        <v>297633</v>
      </c>
      <c r="J409">
        <v>10</v>
      </c>
      <c r="K409">
        <v>160</v>
      </c>
      <c r="L409">
        <v>2150</v>
      </c>
      <c r="M409">
        <v>338040</v>
      </c>
      <c r="N409">
        <v>11</v>
      </c>
      <c r="O409">
        <v>198</v>
      </c>
      <c r="P409">
        <v>2126</v>
      </c>
      <c r="Q409">
        <v>418662</v>
      </c>
      <c r="R409">
        <v>14</v>
      </c>
      <c r="S409">
        <v>238</v>
      </c>
      <c r="T409">
        <v>2148</v>
      </c>
      <c r="U409">
        <v>517969</v>
      </c>
      <c r="V409">
        <v>3</v>
      </c>
      <c r="W409">
        <v>272</v>
      </c>
      <c r="X409">
        <v>2000</v>
      </c>
      <c r="Y409">
        <v>543333</v>
      </c>
      <c r="Z409">
        <v>9</v>
      </c>
      <c r="AA409">
        <v>293</v>
      </c>
      <c r="AB409">
        <v>2197</v>
      </c>
      <c r="AC409">
        <v>646991</v>
      </c>
      <c r="AD409">
        <v>12</v>
      </c>
      <c r="AE409">
        <v>320</v>
      </c>
      <c r="AF409">
        <v>2200</v>
      </c>
      <c r="AG409">
        <v>705100</v>
      </c>
      <c r="AH409">
        <v>2</v>
      </c>
      <c r="AI409">
        <v>374</v>
      </c>
      <c r="AJ409">
        <v>2335</v>
      </c>
      <c r="AK409">
        <v>873230</v>
      </c>
      <c r="AP409">
        <v>40</v>
      </c>
      <c r="AQ409">
        <v>376</v>
      </c>
      <c r="AR409">
        <v>2251</v>
      </c>
      <c r="AS409">
        <v>834734</v>
      </c>
    </row>
    <row r="410" spans="1:49" ht="15" x14ac:dyDescent="0.2">
      <c r="A410" s="79">
        <v>40980</v>
      </c>
      <c r="B410">
        <v>9</v>
      </c>
      <c r="C410">
        <v>105</v>
      </c>
      <c r="D410">
        <v>1954</v>
      </c>
      <c r="E410">
        <v>203971</v>
      </c>
      <c r="F410">
        <v>6</v>
      </c>
      <c r="G410">
        <v>138</v>
      </c>
      <c r="H410">
        <v>2080</v>
      </c>
      <c r="I410">
        <v>287733</v>
      </c>
      <c r="J410">
        <v>10</v>
      </c>
      <c r="K410">
        <v>161</v>
      </c>
      <c r="L410">
        <v>2600</v>
      </c>
      <c r="M410">
        <v>418340</v>
      </c>
      <c r="N410">
        <v>15</v>
      </c>
      <c r="O410">
        <v>200</v>
      </c>
      <c r="P410">
        <v>2122</v>
      </c>
      <c r="Q410">
        <v>469005</v>
      </c>
      <c r="R410">
        <v>4</v>
      </c>
      <c r="S410">
        <v>233</v>
      </c>
      <c r="T410">
        <v>2350</v>
      </c>
      <c r="U410">
        <v>546962</v>
      </c>
      <c r="V410">
        <v>45</v>
      </c>
      <c r="W410">
        <v>262</v>
      </c>
      <c r="X410">
        <v>2211</v>
      </c>
      <c r="Y410">
        <v>601400</v>
      </c>
      <c r="Z410">
        <v>8</v>
      </c>
      <c r="AA410">
        <v>299</v>
      </c>
      <c r="AB410">
        <v>2169</v>
      </c>
      <c r="AC410">
        <v>649032</v>
      </c>
      <c r="AD410">
        <v>3</v>
      </c>
      <c r="AE410">
        <v>341</v>
      </c>
      <c r="AF410">
        <v>2300</v>
      </c>
      <c r="AG410">
        <v>783533</v>
      </c>
      <c r="AH410">
        <v>1</v>
      </c>
      <c r="AI410">
        <v>366</v>
      </c>
      <c r="AJ410">
        <v>2350</v>
      </c>
      <c r="AK410">
        <v>860100</v>
      </c>
      <c r="AP410">
        <v>94</v>
      </c>
      <c r="AQ410">
        <v>362</v>
      </c>
      <c r="AR410">
        <v>2062</v>
      </c>
      <c r="AS410">
        <v>751661</v>
      </c>
      <c r="AT410">
        <v>4</v>
      </c>
      <c r="AU410">
        <v>333</v>
      </c>
      <c r="AV410">
        <v>1380</v>
      </c>
      <c r="AW410">
        <v>447285</v>
      </c>
    </row>
    <row r="411" spans="1:49" ht="15" x14ac:dyDescent="0.2">
      <c r="A411" s="79">
        <v>40981</v>
      </c>
      <c r="F411">
        <v>13</v>
      </c>
      <c r="G411">
        <v>146</v>
      </c>
      <c r="H411">
        <v>2100</v>
      </c>
      <c r="I411">
        <v>305062</v>
      </c>
      <c r="J411">
        <v>4</v>
      </c>
      <c r="K411">
        <v>163</v>
      </c>
      <c r="L411">
        <v>2033</v>
      </c>
      <c r="M411">
        <v>332750</v>
      </c>
      <c r="N411">
        <v>29</v>
      </c>
      <c r="O411">
        <v>188</v>
      </c>
      <c r="P411">
        <v>2071</v>
      </c>
      <c r="Q411">
        <v>388924</v>
      </c>
      <c r="R411">
        <v>6</v>
      </c>
      <c r="S411">
        <v>237</v>
      </c>
      <c r="T411">
        <v>2213</v>
      </c>
      <c r="U411">
        <v>525870</v>
      </c>
      <c r="V411">
        <v>9</v>
      </c>
      <c r="W411">
        <v>271</v>
      </c>
      <c r="X411">
        <v>2210</v>
      </c>
      <c r="Y411">
        <v>598389</v>
      </c>
      <c r="Z411">
        <v>6</v>
      </c>
      <c r="AA411">
        <v>296</v>
      </c>
      <c r="AB411">
        <v>2270</v>
      </c>
      <c r="AC411">
        <v>668910</v>
      </c>
      <c r="AD411">
        <v>2</v>
      </c>
      <c r="AE411">
        <v>338</v>
      </c>
      <c r="AF411">
        <v>2270</v>
      </c>
      <c r="AG411">
        <v>766150</v>
      </c>
      <c r="AH411">
        <v>3</v>
      </c>
      <c r="AI411">
        <v>383</v>
      </c>
      <c r="AJ411">
        <v>2373</v>
      </c>
      <c r="AK411">
        <v>909240</v>
      </c>
      <c r="AP411">
        <v>35</v>
      </c>
      <c r="AQ411">
        <v>385</v>
      </c>
      <c r="AR411">
        <v>2264</v>
      </c>
      <c r="AS411">
        <v>868492</v>
      </c>
      <c r="AT411">
        <v>1</v>
      </c>
      <c r="AU411">
        <v>389</v>
      </c>
      <c r="AV411">
        <v>2050</v>
      </c>
      <c r="AW411">
        <v>797450</v>
      </c>
    </row>
    <row r="412" spans="1:49" ht="15" x14ac:dyDescent="0.2">
      <c r="A412" s="81">
        <v>40987</v>
      </c>
      <c r="B412">
        <v>10</v>
      </c>
      <c r="C412">
        <v>111</v>
      </c>
      <c r="D412">
        <v>2050</v>
      </c>
      <c r="E412">
        <v>235670</v>
      </c>
      <c r="F412">
        <v>1</v>
      </c>
      <c r="G412">
        <v>133</v>
      </c>
      <c r="H412">
        <v>2160</v>
      </c>
      <c r="I412">
        <v>287280</v>
      </c>
      <c r="J412">
        <v>16</v>
      </c>
      <c r="K412">
        <v>151</v>
      </c>
      <c r="L412">
        <v>2525</v>
      </c>
      <c r="M412">
        <v>379994</v>
      </c>
      <c r="N412">
        <v>25</v>
      </c>
      <c r="O412">
        <v>202</v>
      </c>
      <c r="P412">
        <v>2262</v>
      </c>
      <c r="Q412">
        <v>494950</v>
      </c>
      <c r="R412">
        <v>6</v>
      </c>
      <c r="S412">
        <v>229</v>
      </c>
      <c r="T412">
        <v>2368</v>
      </c>
      <c r="U412">
        <v>558912</v>
      </c>
      <c r="V412">
        <v>2</v>
      </c>
      <c r="W412">
        <v>254</v>
      </c>
      <c r="X412">
        <v>2350</v>
      </c>
      <c r="Y412">
        <v>595725</v>
      </c>
      <c r="Z412">
        <v>2</v>
      </c>
      <c r="AA412">
        <v>302</v>
      </c>
      <c r="AB412">
        <v>2140</v>
      </c>
      <c r="AC412">
        <v>646160</v>
      </c>
      <c r="AH412">
        <v>2</v>
      </c>
      <c r="AI412">
        <v>394</v>
      </c>
      <c r="AJ412">
        <v>2280</v>
      </c>
      <c r="AK412">
        <v>899460</v>
      </c>
      <c r="AL412">
        <v>1</v>
      </c>
      <c r="AM412">
        <v>450</v>
      </c>
      <c r="AN412">
        <v>2300</v>
      </c>
      <c r="AO412">
        <v>1035000</v>
      </c>
      <c r="AP412">
        <v>22</v>
      </c>
      <c r="AQ412">
        <v>366</v>
      </c>
      <c r="AR412">
        <v>2105</v>
      </c>
      <c r="AS412">
        <v>765170</v>
      </c>
      <c r="AT412">
        <v>4</v>
      </c>
      <c r="AU412">
        <v>406</v>
      </c>
      <c r="AV412">
        <v>2195</v>
      </c>
      <c r="AW412">
        <v>968222</v>
      </c>
    </row>
    <row r="413" spans="1:49" ht="15" x14ac:dyDescent="0.2">
      <c r="A413" s="79">
        <v>40988</v>
      </c>
      <c r="B413">
        <v>36</v>
      </c>
      <c r="C413">
        <v>126</v>
      </c>
      <c r="D413">
        <v>2050</v>
      </c>
      <c r="E413">
        <v>257958</v>
      </c>
      <c r="F413">
        <v>6</v>
      </c>
      <c r="G413">
        <v>143</v>
      </c>
      <c r="H413">
        <v>2067</v>
      </c>
      <c r="I413">
        <v>297342</v>
      </c>
      <c r="J413">
        <v>9</v>
      </c>
      <c r="K413">
        <v>171</v>
      </c>
      <c r="L413">
        <v>2067</v>
      </c>
      <c r="M413">
        <v>355078</v>
      </c>
      <c r="N413">
        <v>6</v>
      </c>
      <c r="O413">
        <v>203</v>
      </c>
      <c r="P413">
        <v>2095</v>
      </c>
      <c r="Q413">
        <v>425927</v>
      </c>
      <c r="R413">
        <v>4</v>
      </c>
      <c r="S413">
        <v>233</v>
      </c>
      <c r="T413">
        <v>2150</v>
      </c>
      <c r="U413">
        <v>500355</v>
      </c>
      <c r="V413">
        <v>6</v>
      </c>
      <c r="W413">
        <v>273</v>
      </c>
      <c r="X413">
        <v>2187</v>
      </c>
      <c r="Y413">
        <v>599700</v>
      </c>
      <c r="Z413">
        <v>6</v>
      </c>
      <c r="AA413">
        <v>296</v>
      </c>
      <c r="AB413">
        <v>2220</v>
      </c>
      <c r="AC413">
        <v>657197</v>
      </c>
      <c r="AD413">
        <v>2</v>
      </c>
      <c r="AE413">
        <v>338</v>
      </c>
      <c r="AF413">
        <v>2180</v>
      </c>
      <c r="AG413">
        <v>736840</v>
      </c>
      <c r="AH413">
        <v>1</v>
      </c>
      <c r="AI413">
        <v>391</v>
      </c>
      <c r="AJ413">
        <v>2300</v>
      </c>
      <c r="AK413">
        <v>899300</v>
      </c>
      <c r="AP413">
        <v>38</v>
      </c>
      <c r="AQ413">
        <v>368</v>
      </c>
      <c r="AR413">
        <v>2239</v>
      </c>
      <c r="AS413">
        <v>822582</v>
      </c>
    </row>
    <row r="414" spans="1:49" ht="15" x14ac:dyDescent="0.2">
      <c r="A414" s="79">
        <v>40994</v>
      </c>
      <c r="B414">
        <v>19</v>
      </c>
      <c r="C414">
        <v>113</v>
      </c>
      <c r="D414">
        <v>2142</v>
      </c>
      <c r="E414">
        <v>240756</v>
      </c>
      <c r="F414">
        <v>3</v>
      </c>
      <c r="G414">
        <v>138</v>
      </c>
      <c r="H414">
        <v>2200</v>
      </c>
      <c r="I414">
        <v>296300</v>
      </c>
      <c r="J414">
        <v>1</v>
      </c>
      <c r="K414">
        <v>172</v>
      </c>
      <c r="L414">
        <v>2180</v>
      </c>
      <c r="M414">
        <v>374960</v>
      </c>
      <c r="N414">
        <v>3</v>
      </c>
      <c r="O414">
        <v>208</v>
      </c>
      <c r="P414">
        <v>2217</v>
      </c>
      <c r="Q414">
        <v>461013</v>
      </c>
      <c r="R414">
        <v>3</v>
      </c>
      <c r="S414">
        <v>228</v>
      </c>
      <c r="T414">
        <v>2120</v>
      </c>
      <c r="U414">
        <v>491633</v>
      </c>
      <c r="Z414">
        <v>7</v>
      </c>
      <c r="AA414">
        <v>293</v>
      </c>
      <c r="AB414">
        <v>2263</v>
      </c>
      <c r="AC414">
        <v>666683</v>
      </c>
      <c r="AD414">
        <v>1</v>
      </c>
      <c r="AE414">
        <v>322</v>
      </c>
      <c r="AF414">
        <v>2220</v>
      </c>
      <c r="AG414">
        <v>714840</v>
      </c>
      <c r="AH414">
        <v>2</v>
      </c>
      <c r="AI414">
        <v>370</v>
      </c>
      <c r="AJ414">
        <v>2260</v>
      </c>
      <c r="AK414">
        <v>837510</v>
      </c>
      <c r="AL414">
        <v>1</v>
      </c>
      <c r="AM414">
        <v>439</v>
      </c>
      <c r="AN414">
        <v>2520</v>
      </c>
      <c r="AO414">
        <v>1106280</v>
      </c>
      <c r="AP414">
        <v>60</v>
      </c>
      <c r="AQ414">
        <v>357</v>
      </c>
      <c r="AR414">
        <v>2174</v>
      </c>
      <c r="AS414">
        <v>782197</v>
      </c>
      <c r="AT414">
        <v>6</v>
      </c>
      <c r="AU414">
        <v>385</v>
      </c>
      <c r="AV414">
        <v>2095</v>
      </c>
      <c r="AW414">
        <v>791767</v>
      </c>
    </row>
    <row r="415" spans="1:49" ht="15" x14ac:dyDescent="0.2">
      <c r="A415" s="79">
        <v>40995</v>
      </c>
      <c r="B415">
        <v>16</v>
      </c>
      <c r="C415">
        <v>108</v>
      </c>
      <c r="D415">
        <v>2036</v>
      </c>
      <c r="E415">
        <v>219922</v>
      </c>
      <c r="F415">
        <v>30</v>
      </c>
      <c r="G415">
        <v>139</v>
      </c>
      <c r="H415">
        <v>2162</v>
      </c>
      <c r="I415">
        <v>308077</v>
      </c>
      <c r="J415">
        <v>23</v>
      </c>
      <c r="K415">
        <v>159</v>
      </c>
      <c r="L415">
        <v>1933</v>
      </c>
      <c r="M415">
        <v>305798</v>
      </c>
      <c r="N415">
        <v>20</v>
      </c>
      <c r="O415">
        <v>202</v>
      </c>
      <c r="P415">
        <v>1984</v>
      </c>
      <c r="Q415">
        <v>395820</v>
      </c>
      <c r="R415">
        <v>8</v>
      </c>
      <c r="S415">
        <v>234</v>
      </c>
      <c r="T415">
        <v>2190</v>
      </c>
      <c r="U415">
        <v>508245</v>
      </c>
      <c r="V415">
        <v>13</v>
      </c>
      <c r="W415">
        <v>261</v>
      </c>
      <c r="X415">
        <v>2164</v>
      </c>
      <c r="Y415">
        <v>575501</v>
      </c>
      <c r="Z415">
        <v>12</v>
      </c>
      <c r="AA415">
        <v>303</v>
      </c>
      <c r="AB415">
        <v>2278</v>
      </c>
      <c r="AC415">
        <v>676528</v>
      </c>
      <c r="AD415">
        <v>3</v>
      </c>
      <c r="AE415">
        <v>341</v>
      </c>
      <c r="AF415">
        <v>2410</v>
      </c>
      <c r="AG415">
        <v>824387</v>
      </c>
      <c r="AH415">
        <v>2</v>
      </c>
      <c r="AI415">
        <v>378</v>
      </c>
      <c r="AJ415">
        <v>2470</v>
      </c>
      <c r="AK415">
        <v>933150</v>
      </c>
      <c r="AL415">
        <v>1</v>
      </c>
      <c r="AM415">
        <v>478</v>
      </c>
      <c r="AN415">
        <v>3040</v>
      </c>
      <c r="AO415">
        <v>1453120</v>
      </c>
      <c r="AP415">
        <v>57</v>
      </c>
      <c r="AQ415">
        <v>373</v>
      </c>
      <c r="AR415">
        <v>2240</v>
      </c>
      <c r="AS415">
        <v>826432</v>
      </c>
      <c r="AT415">
        <v>1</v>
      </c>
      <c r="AU415">
        <v>527</v>
      </c>
      <c r="AV415">
        <v>2250</v>
      </c>
      <c r="AW415">
        <v>1185750</v>
      </c>
    </row>
    <row r="417" spans="1:49" ht="15" x14ac:dyDescent="0.2">
      <c r="A417" s="79">
        <v>41001</v>
      </c>
    </row>
    <row r="418" spans="1:49" ht="15" x14ac:dyDescent="0.2">
      <c r="A418" s="79">
        <v>41002</v>
      </c>
      <c r="B418">
        <v>8</v>
      </c>
      <c r="C418">
        <v>116</v>
      </c>
      <c r="D418">
        <v>2100</v>
      </c>
      <c r="E418">
        <v>245431</v>
      </c>
      <c r="F418">
        <v>24</v>
      </c>
      <c r="G418">
        <v>142</v>
      </c>
      <c r="H418">
        <v>2092</v>
      </c>
      <c r="I418">
        <v>298219</v>
      </c>
      <c r="J418">
        <v>3</v>
      </c>
      <c r="K418">
        <v>169</v>
      </c>
      <c r="L418">
        <v>2050</v>
      </c>
      <c r="M418">
        <v>345717</v>
      </c>
      <c r="N418">
        <v>2</v>
      </c>
      <c r="O418">
        <v>204</v>
      </c>
      <c r="P418">
        <v>1975</v>
      </c>
      <c r="Q418">
        <v>403800</v>
      </c>
      <c r="R418">
        <v>3</v>
      </c>
      <c r="S418">
        <v>246</v>
      </c>
      <c r="T418">
        <v>2100</v>
      </c>
      <c r="U418">
        <v>515900</v>
      </c>
      <c r="V418">
        <v>9</v>
      </c>
      <c r="W418">
        <v>263</v>
      </c>
      <c r="X418">
        <v>2128</v>
      </c>
      <c r="Y418">
        <v>558893</v>
      </c>
      <c r="Z418">
        <v>6</v>
      </c>
      <c r="AA418">
        <v>307</v>
      </c>
      <c r="AB418">
        <v>2140</v>
      </c>
      <c r="AC418">
        <v>665313</v>
      </c>
      <c r="AD418">
        <v>8</v>
      </c>
      <c r="AE418">
        <v>343</v>
      </c>
      <c r="AF418">
        <v>2280</v>
      </c>
      <c r="AG418">
        <v>791390</v>
      </c>
      <c r="AH418">
        <v>6</v>
      </c>
      <c r="AI418">
        <v>381</v>
      </c>
      <c r="AJ418">
        <v>2357</v>
      </c>
      <c r="AK418">
        <v>898150</v>
      </c>
      <c r="AP418">
        <v>72</v>
      </c>
      <c r="AQ418">
        <v>358</v>
      </c>
      <c r="AR418">
        <v>2284</v>
      </c>
      <c r="AS418">
        <v>814309</v>
      </c>
      <c r="AT418">
        <v>1</v>
      </c>
      <c r="AU418">
        <v>424</v>
      </c>
      <c r="AV418">
        <v>2050</v>
      </c>
      <c r="AW418">
        <v>869200</v>
      </c>
    </row>
    <row r="419" spans="1:49" ht="15" x14ac:dyDescent="0.2">
      <c r="A419" s="79">
        <v>41008</v>
      </c>
      <c r="J419">
        <v>6</v>
      </c>
      <c r="K419">
        <v>175</v>
      </c>
      <c r="L419">
        <v>2300</v>
      </c>
      <c r="M419">
        <v>402500</v>
      </c>
      <c r="N419">
        <v>11</v>
      </c>
      <c r="O419">
        <v>200</v>
      </c>
      <c r="P419">
        <v>2307</v>
      </c>
      <c r="Q419">
        <v>484955</v>
      </c>
      <c r="R419">
        <v>6</v>
      </c>
      <c r="S419">
        <v>244</v>
      </c>
      <c r="T419">
        <v>2130</v>
      </c>
      <c r="U419">
        <v>522220</v>
      </c>
      <c r="V419">
        <v>2</v>
      </c>
      <c r="W419">
        <v>266</v>
      </c>
      <c r="X419">
        <v>2185</v>
      </c>
      <c r="Y419">
        <v>581900</v>
      </c>
      <c r="Z419">
        <v>1</v>
      </c>
      <c r="AA419">
        <v>302</v>
      </c>
      <c r="AB419">
        <v>2300</v>
      </c>
      <c r="AC419">
        <v>694600</v>
      </c>
      <c r="AD419">
        <v>1</v>
      </c>
      <c r="AE419">
        <v>325</v>
      </c>
      <c r="AF419">
        <v>2340</v>
      </c>
      <c r="AG419">
        <v>760500</v>
      </c>
      <c r="AL419">
        <v>1</v>
      </c>
      <c r="AM419">
        <v>460</v>
      </c>
      <c r="AN419">
        <v>2450</v>
      </c>
      <c r="AO419">
        <v>1127000</v>
      </c>
      <c r="AP419">
        <v>20</v>
      </c>
      <c r="AQ419">
        <v>298</v>
      </c>
      <c r="AR419">
        <v>2066</v>
      </c>
      <c r="AS419">
        <v>623923</v>
      </c>
      <c r="AT419">
        <v>2</v>
      </c>
      <c r="AU419">
        <v>394</v>
      </c>
      <c r="AV419">
        <v>2565</v>
      </c>
      <c r="AW419">
        <v>1001855</v>
      </c>
    </row>
    <row r="420" spans="1:49" ht="15" x14ac:dyDescent="0.2">
      <c r="A420" s="79">
        <v>41009</v>
      </c>
      <c r="B420">
        <v>11</v>
      </c>
      <c r="C420">
        <v>110</v>
      </c>
      <c r="D420">
        <v>2100</v>
      </c>
      <c r="E420">
        <v>231000</v>
      </c>
      <c r="F420">
        <v>9</v>
      </c>
      <c r="G420">
        <v>141</v>
      </c>
      <c r="H420">
        <v>2117</v>
      </c>
      <c r="I420">
        <v>299122</v>
      </c>
      <c r="J420">
        <v>3</v>
      </c>
      <c r="K420">
        <v>156</v>
      </c>
      <c r="L420">
        <v>2000</v>
      </c>
      <c r="M420">
        <v>308750</v>
      </c>
      <c r="N420">
        <v>15</v>
      </c>
      <c r="O420">
        <v>197</v>
      </c>
      <c r="P420">
        <v>2082</v>
      </c>
      <c r="Q420">
        <v>409831</v>
      </c>
      <c r="R420">
        <v>18</v>
      </c>
      <c r="S420">
        <v>221</v>
      </c>
      <c r="T420">
        <v>2193</v>
      </c>
      <c r="U420">
        <v>490163</v>
      </c>
      <c r="V420">
        <v>4</v>
      </c>
      <c r="W420">
        <v>274</v>
      </c>
      <c r="X420">
        <v>2290</v>
      </c>
      <c r="Y420">
        <v>627700</v>
      </c>
      <c r="Z420">
        <v>25</v>
      </c>
      <c r="AA420">
        <v>292</v>
      </c>
      <c r="AB420">
        <v>2207</v>
      </c>
      <c r="AC420">
        <v>659590</v>
      </c>
      <c r="AD420">
        <v>5</v>
      </c>
      <c r="AE420">
        <v>347</v>
      </c>
      <c r="AF420">
        <v>2420</v>
      </c>
      <c r="AG420">
        <v>847448</v>
      </c>
      <c r="AH420">
        <v>1</v>
      </c>
      <c r="AI420">
        <v>383</v>
      </c>
      <c r="AJ420">
        <v>2320</v>
      </c>
      <c r="AK420">
        <v>888560</v>
      </c>
      <c r="AP420">
        <v>47</v>
      </c>
      <c r="AQ420">
        <v>370</v>
      </c>
      <c r="AR420">
        <v>2306</v>
      </c>
      <c r="AS420">
        <v>855423</v>
      </c>
    </row>
    <row r="421" spans="1:49" ht="15" x14ac:dyDescent="0.2">
      <c r="A421" s="81">
        <v>41015</v>
      </c>
      <c r="B421">
        <v>9</v>
      </c>
      <c r="C421">
        <v>115</v>
      </c>
      <c r="D421">
        <v>2037</v>
      </c>
      <c r="E421">
        <v>237990</v>
      </c>
      <c r="J421">
        <v>15</v>
      </c>
      <c r="K421">
        <v>169</v>
      </c>
      <c r="L421">
        <v>2170</v>
      </c>
      <c r="M421">
        <v>378804</v>
      </c>
      <c r="N421">
        <v>29</v>
      </c>
      <c r="O421">
        <v>195</v>
      </c>
      <c r="P421">
        <v>2255</v>
      </c>
      <c r="Q421">
        <v>454767</v>
      </c>
      <c r="R421">
        <v>6</v>
      </c>
      <c r="S421">
        <v>231</v>
      </c>
      <c r="T421">
        <v>2197</v>
      </c>
      <c r="U421">
        <v>513178</v>
      </c>
      <c r="Z421">
        <v>11</v>
      </c>
      <c r="AA421">
        <v>311</v>
      </c>
      <c r="AB421">
        <v>2525</v>
      </c>
      <c r="AC421">
        <v>790477</v>
      </c>
      <c r="AL421">
        <v>2</v>
      </c>
      <c r="AM421">
        <v>408</v>
      </c>
      <c r="AN421">
        <v>2900</v>
      </c>
      <c r="AO421">
        <v>1181750</v>
      </c>
      <c r="AP421">
        <v>43</v>
      </c>
      <c r="AQ421">
        <v>359</v>
      </c>
      <c r="AR421">
        <v>2328</v>
      </c>
      <c r="AS421">
        <v>839105</v>
      </c>
      <c r="AT421">
        <v>4</v>
      </c>
      <c r="AU421">
        <v>356</v>
      </c>
      <c r="AV421">
        <v>2135</v>
      </c>
      <c r="AW421">
        <v>765495</v>
      </c>
    </row>
    <row r="422" spans="1:49" ht="15" x14ac:dyDescent="0.2">
      <c r="A422" s="79">
        <v>41016</v>
      </c>
      <c r="B422">
        <v>3</v>
      </c>
      <c r="C422">
        <v>119</v>
      </c>
      <c r="D422">
        <v>1950</v>
      </c>
      <c r="E422">
        <v>228617</v>
      </c>
      <c r="F422">
        <v>4</v>
      </c>
      <c r="G422">
        <v>133</v>
      </c>
      <c r="H422">
        <v>2050</v>
      </c>
      <c r="I422">
        <v>272650</v>
      </c>
      <c r="J422">
        <v>1</v>
      </c>
      <c r="K422">
        <v>158</v>
      </c>
      <c r="L422">
        <v>2260</v>
      </c>
      <c r="M422">
        <v>357080</v>
      </c>
      <c r="N422">
        <v>4</v>
      </c>
      <c r="O422">
        <v>189</v>
      </c>
      <c r="P422">
        <v>2053</v>
      </c>
      <c r="Q422">
        <v>390095</v>
      </c>
      <c r="R422">
        <v>9</v>
      </c>
      <c r="S422">
        <v>231</v>
      </c>
      <c r="T422">
        <v>2070</v>
      </c>
      <c r="U422">
        <v>480678</v>
      </c>
      <c r="V422">
        <v>7</v>
      </c>
      <c r="W422">
        <v>268</v>
      </c>
      <c r="X422">
        <v>2258</v>
      </c>
      <c r="Y422">
        <v>607451</v>
      </c>
      <c r="Z422">
        <v>8</v>
      </c>
      <c r="AA422">
        <v>288</v>
      </c>
      <c r="AB422">
        <v>2320</v>
      </c>
      <c r="AC422">
        <v>664740</v>
      </c>
      <c r="AD422">
        <v>6</v>
      </c>
      <c r="AE422">
        <v>328</v>
      </c>
      <c r="AF422">
        <v>2400</v>
      </c>
      <c r="AG422">
        <v>774390</v>
      </c>
      <c r="AH422">
        <v>1</v>
      </c>
      <c r="AI422">
        <v>365</v>
      </c>
      <c r="AJ422">
        <v>2480</v>
      </c>
      <c r="AK422">
        <v>905200</v>
      </c>
      <c r="AP422">
        <v>16</v>
      </c>
      <c r="AQ422">
        <v>350</v>
      </c>
      <c r="AR422">
        <v>2363</v>
      </c>
      <c r="AS422">
        <v>832324</v>
      </c>
    </row>
    <row r="423" spans="1:49" ht="15" x14ac:dyDescent="0.2">
      <c r="A423" s="79">
        <v>41022</v>
      </c>
      <c r="B423">
        <v>12</v>
      </c>
      <c r="C423">
        <v>103</v>
      </c>
      <c r="D423">
        <v>2067</v>
      </c>
      <c r="E423">
        <v>219383</v>
      </c>
      <c r="F423">
        <v>7</v>
      </c>
      <c r="G423">
        <v>144</v>
      </c>
      <c r="H423">
        <v>2250</v>
      </c>
      <c r="I423">
        <v>327930</v>
      </c>
      <c r="J423">
        <v>39</v>
      </c>
      <c r="K423">
        <v>159</v>
      </c>
      <c r="L423">
        <v>2237</v>
      </c>
      <c r="M423">
        <v>354946</v>
      </c>
      <c r="N423">
        <v>22</v>
      </c>
      <c r="O423">
        <v>198</v>
      </c>
      <c r="P423">
        <v>2207</v>
      </c>
      <c r="Q423">
        <v>451705</v>
      </c>
      <c r="R423">
        <v>16</v>
      </c>
      <c r="S423">
        <v>234</v>
      </c>
      <c r="T423">
        <v>2268</v>
      </c>
      <c r="U423">
        <v>530414</v>
      </c>
      <c r="V423">
        <v>26</v>
      </c>
      <c r="W423">
        <v>263</v>
      </c>
      <c r="X423">
        <v>2295</v>
      </c>
      <c r="Y423">
        <v>608326</v>
      </c>
      <c r="Z423">
        <v>22</v>
      </c>
      <c r="AA423">
        <v>298</v>
      </c>
      <c r="AB423">
        <v>2484</v>
      </c>
      <c r="AC423">
        <v>739930</v>
      </c>
      <c r="AD423">
        <v>5</v>
      </c>
      <c r="AE423">
        <v>347</v>
      </c>
      <c r="AF423">
        <v>2475</v>
      </c>
      <c r="AG423">
        <v>859550</v>
      </c>
      <c r="AH423">
        <v>1</v>
      </c>
      <c r="AI423">
        <v>379</v>
      </c>
      <c r="AJ423">
        <v>2600</v>
      </c>
      <c r="AK423">
        <v>985400</v>
      </c>
      <c r="AP423">
        <v>60</v>
      </c>
      <c r="AQ423">
        <v>333</v>
      </c>
      <c r="AR423">
        <v>2323</v>
      </c>
      <c r="AS423">
        <v>779638</v>
      </c>
      <c r="AT423">
        <v>1</v>
      </c>
      <c r="AU423">
        <v>330</v>
      </c>
      <c r="AV423">
        <v>2100</v>
      </c>
      <c r="AW423">
        <v>693000</v>
      </c>
    </row>
    <row r="424" spans="1:49" ht="15" x14ac:dyDescent="0.2">
      <c r="A424" s="79">
        <v>41023</v>
      </c>
      <c r="B424">
        <v>8</v>
      </c>
      <c r="C424">
        <v>111</v>
      </c>
      <c r="D424">
        <v>2083</v>
      </c>
      <c r="E424">
        <v>232156</v>
      </c>
      <c r="F424">
        <v>14</v>
      </c>
      <c r="G424">
        <v>138</v>
      </c>
      <c r="H424">
        <v>2140</v>
      </c>
      <c r="I424">
        <v>295844</v>
      </c>
      <c r="J424">
        <v>7</v>
      </c>
      <c r="K424">
        <v>170</v>
      </c>
      <c r="L424">
        <v>2150</v>
      </c>
      <c r="M424">
        <v>363357</v>
      </c>
      <c r="N424">
        <v>8</v>
      </c>
      <c r="O424">
        <v>200</v>
      </c>
      <c r="P424">
        <v>2125</v>
      </c>
      <c r="Q424">
        <v>426031</v>
      </c>
      <c r="R424">
        <v>16</v>
      </c>
      <c r="S424">
        <v>228</v>
      </c>
      <c r="T424">
        <v>2174</v>
      </c>
      <c r="U424">
        <v>505652</v>
      </c>
      <c r="V424">
        <v>25</v>
      </c>
      <c r="W424">
        <v>264</v>
      </c>
      <c r="X424">
        <v>2303</v>
      </c>
      <c r="Y424">
        <v>604618</v>
      </c>
      <c r="Z424">
        <v>22</v>
      </c>
      <c r="AA424">
        <v>287</v>
      </c>
      <c r="AB424">
        <v>2456</v>
      </c>
      <c r="AC424">
        <v>692166</v>
      </c>
      <c r="AD424">
        <v>7</v>
      </c>
      <c r="AE424">
        <v>336</v>
      </c>
      <c r="AF424">
        <v>3547</v>
      </c>
      <c r="AG424">
        <v>853680</v>
      </c>
      <c r="AH424">
        <v>8</v>
      </c>
      <c r="AI424">
        <v>380</v>
      </c>
      <c r="AJ424">
        <v>2577</v>
      </c>
      <c r="AK424">
        <v>980022</v>
      </c>
      <c r="AL424">
        <v>1</v>
      </c>
      <c r="AM424">
        <v>430</v>
      </c>
      <c r="AN424">
        <v>2620</v>
      </c>
      <c r="AO424">
        <v>1126600</v>
      </c>
      <c r="AP424">
        <v>37</v>
      </c>
      <c r="AQ424">
        <v>362</v>
      </c>
      <c r="AR424">
        <v>2496</v>
      </c>
      <c r="AS424">
        <v>895268</v>
      </c>
    </row>
    <row r="425" spans="1:49" ht="15" x14ac:dyDescent="0.2">
      <c r="A425" s="79">
        <v>41029</v>
      </c>
      <c r="B425">
        <v>4</v>
      </c>
      <c r="C425">
        <v>115</v>
      </c>
      <c r="D425">
        <v>2053</v>
      </c>
      <c r="E425">
        <v>236480</v>
      </c>
      <c r="F425">
        <v>4</v>
      </c>
      <c r="G425">
        <v>146</v>
      </c>
      <c r="H425">
        <v>2425</v>
      </c>
      <c r="I425">
        <v>389938</v>
      </c>
      <c r="J425">
        <v>10</v>
      </c>
      <c r="K425">
        <v>176</v>
      </c>
      <c r="L425">
        <v>2210</v>
      </c>
      <c r="M425">
        <v>390786</v>
      </c>
      <c r="N425">
        <v>5</v>
      </c>
      <c r="O425">
        <v>201</v>
      </c>
      <c r="P425">
        <v>2227</v>
      </c>
      <c r="Q425">
        <v>448376</v>
      </c>
      <c r="R425">
        <v>20</v>
      </c>
      <c r="S425">
        <v>237</v>
      </c>
      <c r="T425">
        <v>2285</v>
      </c>
      <c r="U425">
        <v>551596</v>
      </c>
      <c r="V425">
        <v>9</v>
      </c>
      <c r="W425">
        <v>257</v>
      </c>
      <c r="X425">
        <v>2236</v>
      </c>
      <c r="Y425">
        <v>561298</v>
      </c>
      <c r="Z425">
        <v>8</v>
      </c>
      <c r="AA425">
        <v>294</v>
      </c>
      <c r="AB425">
        <v>2530</v>
      </c>
      <c r="AC425">
        <v>737192</v>
      </c>
      <c r="AH425">
        <v>1</v>
      </c>
      <c r="AI425">
        <v>377</v>
      </c>
      <c r="AJ425">
        <v>2520</v>
      </c>
      <c r="AK425">
        <v>950040</v>
      </c>
      <c r="AP425">
        <v>54</v>
      </c>
      <c r="AQ425">
        <v>337</v>
      </c>
      <c r="AR425">
        <v>2238</v>
      </c>
      <c r="AS425">
        <v>750637</v>
      </c>
      <c r="AT425">
        <v>2</v>
      </c>
      <c r="AU425">
        <v>482</v>
      </c>
      <c r="AV425">
        <v>1970</v>
      </c>
      <c r="AW425">
        <v>959620</v>
      </c>
    </row>
    <row r="427" spans="1:49" ht="15" x14ac:dyDescent="0.2">
      <c r="A427" s="79">
        <v>41030</v>
      </c>
      <c r="B427">
        <v>22</v>
      </c>
      <c r="C427">
        <v>116</v>
      </c>
      <c r="D427">
        <v>2158</v>
      </c>
      <c r="E427">
        <v>248082</v>
      </c>
      <c r="F427">
        <v>8</v>
      </c>
      <c r="G427">
        <v>139</v>
      </c>
      <c r="H427">
        <v>2062</v>
      </c>
      <c r="I427">
        <v>285138</v>
      </c>
      <c r="J427">
        <v>26</v>
      </c>
      <c r="K427">
        <v>165</v>
      </c>
      <c r="L427">
        <v>2100</v>
      </c>
      <c r="M427">
        <v>346271</v>
      </c>
      <c r="N427">
        <v>17</v>
      </c>
      <c r="O427">
        <v>196</v>
      </c>
      <c r="P427">
        <v>2100</v>
      </c>
      <c r="Q427">
        <v>417809</v>
      </c>
      <c r="R427">
        <v>31</v>
      </c>
      <c r="S427">
        <v>229</v>
      </c>
      <c r="T427">
        <v>2153</v>
      </c>
      <c r="U427">
        <v>487311</v>
      </c>
      <c r="V427">
        <v>14</v>
      </c>
      <c r="W427">
        <v>268</v>
      </c>
      <c r="X427">
        <v>2318</v>
      </c>
      <c r="Y427">
        <v>612929</v>
      </c>
      <c r="Z427">
        <v>25</v>
      </c>
      <c r="AA427">
        <v>303</v>
      </c>
      <c r="AB427">
        <v>2328</v>
      </c>
      <c r="AC427">
        <v>709537</v>
      </c>
      <c r="AD427">
        <v>7</v>
      </c>
      <c r="AE427">
        <v>339</v>
      </c>
      <c r="AF427">
        <v>2510</v>
      </c>
      <c r="AG427">
        <v>852900</v>
      </c>
      <c r="AH427">
        <v>5</v>
      </c>
      <c r="AI427">
        <v>377</v>
      </c>
      <c r="AJ427">
        <v>2575</v>
      </c>
      <c r="AK427">
        <v>981012</v>
      </c>
      <c r="AL427">
        <v>3</v>
      </c>
      <c r="AM427">
        <v>418</v>
      </c>
      <c r="AN427">
        <v>2687</v>
      </c>
      <c r="AO427">
        <v>1122813</v>
      </c>
      <c r="AP427">
        <v>108</v>
      </c>
      <c r="AQ427">
        <v>358</v>
      </c>
      <c r="AR427">
        <v>2412</v>
      </c>
      <c r="AS427">
        <v>865349</v>
      </c>
    </row>
    <row r="428" spans="1:49" ht="15" x14ac:dyDescent="0.2">
      <c r="A428" s="79">
        <v>41036</v>
      </c>
      <c r="B428">
        <v>9</v>
      </c>
      <c r="C428">
        <v>111</v>
      </c>
      <c r="D428">
        <v>2233</v>
      </c>
      <c r="E428">
        <v>262111</v>
      </c>
      <c r="F428">
        <v>5</v>
      </c>
      <c r="G428">
        <v>145</v>
      </c>
      <c r="H428">
        <v>2120</v>
      </c>
      <c r="I428">
        <v>306552</v>
      </c>
      <c r="J428">
        <v>7</v>
      </c>
      <c r="K428">
        <v>162</v>
      </c>
      <c r="L428">
        <v>2195</v>
      </c>
      <c r="M428">
        <v>356506</v>
      </c>
      <c r="R428">
        <v>4</v>
      </c>
      <c r="S428">
        <v>238</v>
      </c>
      <c r="T428">
        <v>2308</v>
      </c>
      <c r="U428">
        <v>549368</v>
      </c>
      <c r="V428">
        <v>3</v>
      </c>
      <c r="W428">
        <v>255</v>
      </c>
      <c r="X428">
        <v>2235</v>
      </c>
      <c r="Y428">
        <v>571250</v>
      </c>
      <c r="Z428">
        <v>3</v>
      </c>
      <c r="AA428">
        <v>297</v>
      </c>
      <c r="AB428">
        <v>2493</v>
      </c>
      <c r="AC428">
        <v>741800</v>
      </c>
      <c r="AD428">
        <v>1</v>
      </c>
      <c r="AE428">
        <v>343</v>
      </c>
      <c r="AF428">
        <v>2340</v>
      </c>
      <c r="AG428">
        <v>802620</v>
      </c>
      <c r="AH428">
        <v>1</v>
      </c>
      <c r="AI428">
        <v>398</v>
      </c>
      <c r="AJ428">
        <v>2660</v>
      </c>
      <c r="AK428">
        <v>1058680</v>
      </c>
      <c r="AL428">
        <v>1</v>
      </c>
      <c r="AM428">
        <v>402</v>
      </c>
      <c r="AN428">
        <v>2720</v>
      </c>
      <c r="AO428">
        <v>1093440</v>
      </c>
      <c r="AP428">
        <v>54</v>
      </c>
      <c r="AQ428">
        <v>361</v>
      </c>
      <c r="AR428">
        <v>2312</v>
      </c>
      <c r="AS428">
        <v>848568</v>
      </c>
      <c r="AT428">
        <v>1</v>
      </c>
      <c r="AU428">
        <v>344</v>
      </c>
      <c r="AV428">
        <v>2100</v>
      </c>
      <c r="AW428">
        <v>722400</v>
      </c>
    </row>
    <row r="429" spans="1:49" ht="15" x14ac:dyDescent="0.2">
      <c r="A429" s="79">
        <v>41037</v>
      </c>
      <c r="B429">
        <v>22</v>
      </c>
      <c r="C429">
        <v>110</v>
      </c>
      <c r="D429">
        <v>2073</v>
      </c>
      <c r="E429">
        <v>232420</v>
      </c>
      <c r="F429">
        <v>11</v>
      </c>
      <c r="G429">
        <v>142</v>
      </c>
      <c r="H429">
        <v>2150</v>
      </c>
      <c r="I429">
        <v>308214</v>
      </c>
      <c r="J429">
        <v>53</v>
      </c>
      <c r="K429">
        <v>156</v>
      </c>
      <c r="L429">
        <v>2140</v>
      </c>
      <c r="M429">
        <v>334742</v>
      </c>
      <c r="N429">
        <v>17</v>
      </c>
      <c r="O429">
        <v>199</v>
      </c>
      <c r="P429">
        <v>2163</v>
      </c>
      <c r="Q429">
        <v>427225</v>
      </c>
      <c r="R429">
        <v>20</v>
      </c>
      <c r="S429">
        <v>232</v>
      </c>
      <c r="T429">
        <v>2209</v>
      </c>
      <c r="U429">
        <v>509309</v>
      </c>
      <c r="V429">
        <v>17</v>
      </c>
      <c r="W429">
        <v>265</v>
      </c>
      <c r="X429">
        <v>2238</v>
      </c>
      <c r="Y429">
        <v>591033</v>
      </c>
      <c r="Z429">
        <v>27</v>
      </c>
      <c r="AA429">
        <v>297</v>
      </c>
      <c r="AB429">
        <v>2373</v>
      </c>
      <c r="AC429">
        <v>693964</v>
      </c>
      <c r="AD429">
        <v>16</v>
      </c>
      <c r="AE429">
        <v>343</v>
      </c>
      <c r="AF429">
        <v>2545</v>
      </c>
      <c r="AG429">
        <v>870422</v>
      </c>
      <c r="AH429">
        <v>10</v>
      </c>
      <c r="AI429">
        <v>376</v>
      </c>
      <c r="AJ429">
        <v>2538</v>
      </c>
      <c r="AK429">
        <v>951296</v>
      </c>
      <c r="AL429">
        <v>2</v>
      </c>
      <c r="AM429">
        <v>411</v>
      </c>
      <c r="AN429">
        <v>2490</v>
      </c>
      <c r="AO429">
        <v>1023590</v>
      </c>
      <c r="AP429">
        <v>101</v>
      </c>
      <c r="AQ429">
        <v>385</v>
      </c>
      <c r="AR429">
        <v>2425</v>
      </c>
      <c r="AS429">
        <v>933325</v>
      </c>
    </row>
    <row r="430" spans="1:49" ht="15" x14ac:dyDescent="0.2">
      <c r="A430" s="81">
        <v>41043</v>
      </c>
      <c r="B430">
        <v>8</v>
      </c>
      <c r="C430">
        <v>125</v>
      </c>
      <c r="D430">
        <v>2070</v>
      </c>
      <c r="E430">
        <v>251925</v>
      </c>
      <c r="F430">
        <v>16</v>
      </c>
      <c r="G430">
        <v>147</v>
      </c>
      <c r="H430">
        <v>2215</v>
      </c>
      <c r="I430">
        <v>318281</v>
      </c>
      <c r="J430">
        <v>41</v>
      </c>
      <c r="K430">
        <v>176</v>
      </c>
      <c r="L430">
        <v>2263</v>
      </c>
      <c r="M430">
        <v>402190</v>
      </c>
      <c r="N430">
        <v>37</v>
      </c>
      <c r="O430">
        <v>195</v>
      </c>
      <c r="P430">
        <v>2287</v>
      </c>
      <c r="Q430">
        <v>462816</v>
      </c>
      <c r="R430">
        <v>5</v>
      </c>
      <c r="S430">
        <v>235</v>
      </c>
      <c r="T430">
        <v>2340</v>
      </c>
      <c r="U430">
        <v>555304</v>
      </c>
      <c r="V430">
        <v>12</v>
      </c>
      <c r="W430">
        <v>260</v>
      </c>
      <c r="X430">
        <v>2298</v>
      </c>
      <c r="Y430">
        <v>595277</v>
      </c>
      <c r="Z430">
        <v>19</v>
      </c>
      <c r="AA430">
        <v>298</v>
      </c>
      <c r="AB430">
        <v>2436</v>
      </c>
      <c r="AC430">
        <v>743470</v>
      </c>
      <c r="AD430">
        <v>1</v>
      </c>
      <c r="AE430">
        <v>337</v>
      </c>
      <c r="AF430">
        <v>2520</v>
      </c>
      <c r="AG430">
        <v>849240</v>
      </c>
      <c r="AH430">
        <v>4</v>
      </c>
      <c r="AI430">
        <v>370</v>
      </c>
      <c r="AJ430">
        <v>2590</v>
      </c>
      <c r="AK430">
        <v>955205</v>
      </c>
      <c r="AL430">
        <v>2</v>
      </c>
      <c r="AM430">
        <v>436</v>
      </c>
      <c r="AN430">
        <v>2570</v>
      </c>
      <c r="AO430">
        <v>1120540</v>
      </c>
      <c r="AP430">
        <v>26</v>
      </c>
      <c r="AQ430">
        <v>238</v>
      </c>
      <c r="AR430">
        <v>2315</v>
      </c>
      <c r="AS430">
        <v>760464</v>
      </c>
      <c r="AT430">
        <v>16</v>
      </c>
      <c r="AU430">
        <v>448</v>
      </c>
      <c r="AV430">
        <v>2250</v>
      </c>
      <c r="AW430">
        <v>1064381</v>
      </c>
    </row>
    <row r="431" spans="1:49" ht="15" x14ac:dyDescent="0.2">
      <c r="A431" s="79">
        <v>41044</v>
      </c>
      <c r="B431">
        <v>16</v>
      </c>
      <c r="C431">
        <v>122</v>
      </c>
      <c r="D431">
        <v>2016</v>
      </c>
      <c r="E431">
        <v>247189</v>
      </c>
      <c r="F431">
        <v>15</v>
      </c>
      <c r="G431">
        <v>140</v>
      </c>
      <c r="H431">
        <v>2138</v>
      </c>
      <c r="I431">
        <v>299777</v>
      </c>
      <c r="J431">
        <v>15</v>
      </c>
      <c r="K431">
        <v>140</v>
      </c>
      <c r="L431">
        <v>2080</v>
      </c>
      <c r="M431">
        <v>339058</v>
      </c>
      <c r="N431">
        <v>21</v>
      </c>
      <c r="O431">
        <v>191</v>
      </c>
      <c r="P431">
        <v>2126</v>
      </c>
      <c r="Q431">
        <v>408644</v>
      </c>
      <c r="R431">
        <v>8</v>
      </c>
      <c r="S431">
        <v>243</v>
      </c>
      <c r="T431">
        <v>2178</v>
      </c>
      <c r="U431">
        <v>541942</v>
      </c>
      <c r="V431">
        <v>5</v>
      </c>
      <c r="W431">
        <v>273</v>
      </c>
      <c r="X431">
        <v>2293</v>
      </c>
      <c r="Y431">
        <v>621840</v>
      </c>
      <c r="Z431">
        <v>15</v>
      </c>
      <c r="AA431">
        <v>294</v>
      </c>
      <c r="AB431">
        <v>2361</v>
      </c>
      <c r="AC431">
        <v>691949</v>
      </c>
      <c r="AD431">
        <v>29</v>
      </c>
      <c r="AE431">
        <v>342</v>
      </c>
      <c r="AF431">
        <v>2422</v>
      </c>
      <c r="AG431">
        <v>820544</v>
      </c>
      <c r="AH431">
        <v>10</v>
      </c>
      <c r="AI431">
        <v>382</v>
      </c>
      <c r="AJ431">
        <v>2525</v>
      </c>
      <c r="AK431">
        <v>941908</v>
      </c>
      <c r="AL431">
        <v>8</v>
      </c>
      <c r="AM431">
        <v>407</v>
      </c>
      <c r="AN431">
        <v>2650</v>
      </c>
      <c r="AO431">
        <v>1077840</v>
      </c>
      <c r="AP431">
        <v>87</v>
      </c>
      <c r="AQ431">
        <v>375</v>
      </c>
      <c r="AR431">
        <v>2414</v>
      </c>
      <c r="AS431">
        <v>904322</v>
      </c>
      <c r="AT431">
        <v>6</v>
      </c>
      <c r="AU431">
        <v>490</v>
      </c>
      <c r="AV431">
        <v>2560</v>
      </c>
      <c r="AW431">
        <v>1255680</v>
      </c>
    </row>
    <row r="432" spans="1:49" ht="15" x14ac:dyDescent="0.2">
      <c r="A432" s="79">
        <v>41050</v>
      </c>
      <c r="B432">
        <v>4</v>
      </c>
      <c r="C432">
        <v>117</v>
      </c>
      <c r="D432">
        <v>2175</v>
      </c>
      <c r="E432">
        <v>253452</v>
      </c>
      <c r="F432">
        <v>3</v>
      </c>
      <c r="G432">
        <v>146</v>
      </c>
      <c r="H432">
        <v>2110</v>
      </c>
      <c r="I432">
        <v>309267</v>
      </c>
      <c r="J432">
        <v>12</v>
      </c>
      <c r="K432">
        <v>164</v>
      </c>
      <c r="L432">
        <v>2225</v>
      </c>
      <c r="M432">
        <v>359992</v>
      </c>
      <c r="N432">
        <v>11</v>
      </c>
      <c r="O432">
        <v>192</v>
      </c>
      <c r="P432">
        <v>2232</v>
      </c>
      <c r="Q432">
        <v>439071</v>
      </c>
      <c r="R432">
        <v>14</v>
      </c>
      <c r="S432">
        <v>233</v>
      </c>
      <c r="T432">
        <v>2318</v>
      </c>
      <c r="U432">
        <v>542265</v>
      </c>
      <c r="V432">
        <v>5</v>
      </c>
      <c r="W432">
        <v>257</v>
      </c>
      <c r="X432">
        <v>2290</v>
      </c>
      <c r="Y432">
        <v>590460</v>
      </c>
      <c r="Z432">
        <v>7</v>
      </c>
      <c r="AA432">
        <v>303</v>
      </c>
      <c r="AB432">
        <v>2420</v>
      </c>
      <c r="AC432">
        <v>734829</v>
      </c>
      <c r="AD432">
        <v>10</v>
      </c>
      <c r="AE432">
        <v>339</v>
      </c>
      <c r="AF432">
        <v>2620</v>
      </c>
      <c r="AG432">
        <v>866676</v>
      </c>
      <c r="AP432">
        <v>51</v>
      </c>
      <c r="AQ432">
        <v>384</v>
      </c>
      <c r="AR432">
        <v>2334</v>
      </c>
      <c r="AS432">
        <v>888685</v>
      </c>
      <c r="AT432">
        <v>1</v>
      </c>
      <c r="AU432">
        <v>352</v>
      </c>
      <c r="AV432">
        <v>2360</v>
      </c>
      <c r="AW432">
        <v>830720</v>
      </c>
    </row>
    <row r="433" spans="1:49" ht="15" x14ac:dyDescent="0.2">
      <c r="A433" s="79">
        <v>41051</v>
      </c>
      <c r="F433">
        <v>22</v>
      </c>
      <c r="G433">
        <v>138</v>
      </c>
      <c r="H433">
        <v>2162</v>
      </c>
      <c r="I433">
        <v>297382</v>
      </c>
      <c r="J433">
        <v>16</v>
      </c>
      <c r="K433">
        <v>158</v>
      </c>
      <c r="L433">
        <v>2167</v>
      </c>
      <c r="M433">
        <v>342231</v>
      </c>
      <c r="N433">
        <v>50</v>
      </c>
      <c r="O433">
        <v>190</v>
      </c>
      <c r="P433">
        <v>2130</v>
      </c>
      <c r="Q433">
        <v>422380</v>
      </c>
      <c r="R433">
        <v>34</v>
      </c>
      <c r="S433">
        <v>226</v>
      </c>
      <c r="T433">
        <v>2215</v>
      </c>
      <c r="U433">
        <v>525832</v>
      </c>
      <c r="V433">
        <v>11</v>
      </c>
      <c r="W433">
        <v>271</v>
      </c>
      <c r="X433">
        <v>2305</v>
      </c>
      <c r="Y433">
        <v>617764</v>
      </c>
      <c r="Z433">
        <v>40</v>
      </c>
      <c r="AA433">
        <v>298</v>
      </c>
      <c r="AB433">
        <v>2379</v>
      </c>
      <c r="AC433">
        <v>705459</v>
      </c>
      <c r="AD433">
        <v>6</v>
      </c>
      <c r="AE433">
        <v>346</v>
      </c>
      <c r="AF433">
        <v>2436</v>
      </c>
      <c r="AG433">
        <v>842960</v>
      </c>
      <c r="AH433">
        <v>1</v>
      </c>
      <c r="AI433">
        <v>370</v>
      </c>
      <c r="AJ433">
        <v>2440</v>
      </c>
      <c r="AK433">
        <v>902800</v>
      </c>
      <c r="AL433">
        <v>4</v>
      </c>
      <c r="AM433">
        <v>405</v>
      </c>
      <c r="AN433">
        <v>2610</v>
      </c>
      <c r="AO433">
        <v>1056555</v>
      </c>
      <c r="AP433">
        <v>92</v>
      </c>
      <c r="AQ433">
        <v>376</v>
      </c>
      <c r="AR433">
        <v>2415</v>
      </c>
      <c r="AS433">
        <v>910758</v>
      </c>
    </row>
    <row r="434" spans="1:49" ht="15" x14ac:dyDescent="0.2">
      <c r="A434" s="79">
        <v>41057</v>
      </c>
      <c r="B434">
        <v>18</v>
      </c>
      <c r="C434">
        <v>117</v>
      </c>
      <c r="D434">
        <v>2105</v>
      </c>
      <c r="E434">
        <v>254551</v>
      </c>
      <c r="J434">
        <v>14</v>
      </c>
      <c r="K434">
        <v>172</v>
      </c>
      <c r="L434">
        <v>2274</v>
      </c>
      <c r="M434">
        <v>254551</v>
      </c>
      <c r="N434">
        <v>7</v>
      </c>
      <c r="O434">
        <v>207</v>
      </c>
      <c r="P434">
        <v>2178</v>
      </c>
      <c r="Q434">
        <v>453500</v>
      </c>
      <c r="R434">
        <v>12</v>
      </c>
      <c r="S434">
        <v>244</v>
      </c>
      <c r="T434">
        <v>2300</v>
      </c>
      <c r="U434">
        <v>554308</v>
      </c>
      <c r="V434">
        <v>4</v>
      </c>
      <c r="W434">
        <v>264</v>
      </c>
      <c r="X434">
        <v>2265</v>
      </c>
      <c r="Y434">
        <v>597278</v>
      </c>
      <c r="Z434">
        <v>7</v>
      </c>
      <c r="AA434">
        <v>308</v>
      </c>
      <c r="AB434">
        <v>2425</v>
      </c>
      <c r="AC434">
        <v>762980</v>
      </c>
      <c r="AD434">
        <v>2</v>
      </c>
      <c r="AE434">
        <v>344</v>
      </c>
      <c r="AF434">
        <v>2565</v>
      </c>
      <c r="AG434">
        <v>882165</v>
      </c>
      <c r="AH434">
        <v>1</v>
      </c>
      <c r="AI434">
        <v>369</v>
      </c>
      <c r="AJ434">
        <v>2600</v>
      </c>
      <c r="AK434">
        <v>959400</v>
      </c>
      <c r="AP434">
        <v>62</v>
      </c>
      <c r="AQ434">
        <v>351</v>
      </c>
      <c r="AR434">
        <v>2280</v>
      </c>
      <c r="AS434">
        <v>795244</v>
      </c>
      <c r="AT434">
        <v>12</v>
      </c>
      <c r="AU434">
        <v>428</v>
      </c>
      <c r="AV434">
        <v>2217</v>
      </c>
      <c r="AW434">
        <v>941182</v>
      </c>
    </row>
    <row r="435" spans="1:49" ht="15" x14ac:dyDescent="0.2">
      <c r="A435" s="79">
        <v>41058</v>
      </c>
      <c r="B435">
        <v>10</v>
      </c>
      <c r="C435">
        <v>113</v>
      </c>
      <c r="D435">
        <v>2150</v>
      </c>
      <c r="E435">
        <v>242305</v>
      </c>
      <c r="F435">
        <v>3</v>
      </c>
      <c r="G435">
        <v>140</v>
      </c>
      <c r="H435">
        <v>22125</v>
      </c>
      <c r="I435">
        <v>297133</v>
      </c>
      <c r="J435">
        <v>20</v>
      </c>
      <c r="K435">
        <v>156</v>
      </c>
      <c r="L435">
        <v>2150</v>
      </c>
      <c r="M435">
        <v>335900</v>
      </c>
      <c r="N435">
        <v>13</v>
      </c>
      <c r="O435">
        <v>201</v>
      </c>
      <c r="P435">
        <v>2120</v>
      </c>
      <c r="Q435">
        <v>435241</v>
      </c>
      <c r="R435">
        <v>4</v>
      </c>
      <c r="S435">
        <v>238</v>
      </c>
      <c r="T435">
        <v>2213</v>
      </c>
      <c r="U435">
        <v>519595</v>
      </c>
      <c r="V435">
        <v>8</v>
      </c>
      <c r="W435">
        <v>272</v>
      </c>
      <c r="X435">
        <v>2255</v>
      </c>
      <c r="Y435">
        <v>619068</v>
      </c>
      <c r="Z435">
        <v>9</v>
      </c>
      <c r="AA435">
        <v>292</v>
      </c>
      <c r="AB435">
        <v>2390</v>
      </c>
      <c r="AC435">
        <v>698780</v>
      </c>
      <c r="AD435">
        <v>11</v>
      </c>
      <c r="AE435">
        <v>329</v>
      </c>
      <c r="AF435">
        <v>2495</v>
      </c>
      <c r="AG435">
        <v>823929</v>
      </c>
      <c r="AH435">
        <v>2</v>
      </c>
      <c r="AI435">
        <v>375</v>
      </c>
      <c r="AJ435">
        <v>2560</v>
      </c>
      <c r="AK435">
        <v>960220</v>
      </c>
      <c r="AL435">
        <v>2</v>
      </c>
      <c r="AM435">
        <v>429</v>
      </c>
      <c r="AN435">
        <v>2600</v>
      </c>
      <c r="AO435">
        <v>1116280</v>
      </c>
      <c r="AP435">
        <v>107</v>
      </c>
      <c r="AQ435">
        <v>376</v>
      </c>
      <c r="AR435">
        <v>2403</v>
      </c>
      <c r="AS435">
        <v>890093</v>
      </c>
      <c r="AT435">
        <v>2</v>
      </c>
      <c r="AU435">
        <v>398</v>
      </c>
      <c r="AV435">
        <v>2200</v>
      </c>
      <c r="AW435">
        <v>875275</v>
      </c>
    </row>
    <row r="437" spans="1:49" ht="15" x14ac:dyDescent="0.2">
      <c r="A437" s="79">
        <v>41064</v>
      </c>
      <c r="B437">
        <v>5</v>
      </c>
      <c r="C437">
        <v>119</v>
      </c>
      <c r="D437">
        <v>2200</v>
      </c>
      <c r="E437">
        <v>258860</v>
      </c>
      <c r="F437">
        <v>4</v>
      </c>
      <c r="G437">
        <v>138</v>
      </c>
      <c r="H437">
        <v>2370</v>
      </c>
      <c r="I437">
        <v>331930</v>
      </c>
      <c r="J437">
        <v>6</v>
      </c>
      <c r="K437">
        <v>155</v>
      </c>
      <c r="L437">
        <v>2130</v>
      </c>
      <c r="M437">
        <v>334470</v>
      </c>
      <c r="N437">
        <v>13</v>
      </c>
      <c r="O437">
        <v>197</v>
      </c>
      <c r="P437">
        <v>2283</v>
      </c>
      <c r="Q437">
        <v>461805</v>
      </c>
      <c r="R437">
        <v>9</v>
      </c>
      <c r="S437">
        <v>233</v>
      </c>
      <c r="T437">
        <v>2283</v>
      </c>
      <c r="U437">
        <v>527600</v>
      </c>
      <c r="V437">
        <v>1</v>
      </c>
      <c r="W437">
        <v>279</v>
      </c>
      <c r="X437">
        <v>2380</v>
      </c>
      <c r="Y437">
        <v>664020</v>
      </c>
      <c r="Z437">
        <v>8</v>
      </c>
      <c r="AA437">
        <v>292</v>
      </c>
      <c r="AB437">
        <v>2540</v>
      </c>
      <c r="AC437">
        <v>740612</v>
      </c>
      <c r="AD437">
        <v>6</v>
      </c>
      <c r="AE437">
        <v>338</v>
      </c>
      <c r="AF437">
        <v>2648</v>
      </c>
      <c r="AG437">
        <v>895813</v>
      </c>
      <c r="AH437">
        <v>3</v>
      </c>
      <c r="AI437">
        <v>380</v>
      </c>
      <c r="AJ437">
        <v>2607</v>
      </c>
      <c r="AK437">
        <v>989940</v>
      </c>
      <c r="AL437">
        <v>1</v>
      </c>
      <c r="AM437">
        <v>413</v>
      </c>
      <c r="AN437">
        <v>2720</v>
      </c>
      <c r="AO437">
        <v>1123360</v>
      </c>
      <c r="AP437">
        <v>59</v>
      </c>
      <c r="AQ437">
        <v>360</v>
      </c>
      <c r="AR437">
        <v>2384</v>
      </c>
      <c r="AS437">
        <v>854173</v>
      </c>
    </row>
    <row r="438" spans="1:49" ht="15" x14ac:dyDescent="0.2">
      <c r="A438" s="79">
        <v>41065</v>
      </c>
      <c r="B438">
        <v>16</v>
      </c>
      <c r="C438">
        <v>116</v>
      </c>
      <c r="D438">
        <v>2160</v>
      </c>
      <c r="E438">
        <v>250700</v>
      </c>
      <c r="F438">
        <v>10</v>
      </c>
      <c r="G438">
        <v>134</v>
      </c>
      <c r="H438">
        <v>2233</v>
      </c>
      <c r="I438">
        <v>294240</v>
      </c>
      <c r="J438">
        <v>26</v>
      </c>
      <c r="K438">
        <v>164</v>
      </c>
      <c r="L438">
        <v>2219</v>
      </c>
      <c r="M438">
        <v>437450</v>
      </c>
      <c r="N438">
        <v>4</v>
      </c>
      <c r="O438">
        <v>242</v>
      </c>
      <c r="P438">
        <v>2290</v>
      </c>
      <c r="Q438">
        <v>555205</v>
      </c>
      <c r="R438">
        <v>7</v>
      </c>
      <c r="S438">
        <v>268</v>
      </c>
      <c r="T438">
        <v>2292</v>
      </c>
      <c r="U438">
        <v>612960</v>
      </c>
      <c r="V438">
        <v>4</v>
      </c>
      <c r="W438">
        <v>292</v>
      </c>
      <c r="X438">
        <v>2380</v>
      </c>
      <c r="Y438">
        <v>686650</v>
      </c>
      <c r="Z438">
        <v>4</v>
      </c>
      <c r="AA438">
        <v>339</v>
      </c>
      <c r="AB438">
        <v>2440</v>
      </c>
      <c r="AC438">
        <v>826755</v>
      </c>
      <c r="AD438">
        <v>2</v>
      </c>
      <c r="AE438">
        <v>376</v>
      </c>
      <c r="AF438">
        <v>2440</v>
      </c>
      <c r="AG438">
        <v>917520</v>
      </c>
      <c r="AL438">
        <v>85</v>
      </c>
      <c r="AM438">
        <v>384</v>
      </c>
      <c r="AN438">
        <v>2394</v>
      </c>
      <c r="AO438">
        <v>923048</v>
      </c>
      <c r="AP438">
        <v>4</v>
      </c>
      <c r="AQ438">
        <v>387</v>
      </c>
      <c r="AR438">
        <v>2100</v>
      </c>
      <c r="AS438">
        <v>812175</v>
      </c>
    </row>
    <row r="439" spans="1:49" ht="15" x14ac:dyDescent="0.2">
      <c r="A439" s="79">
        <v>41071</v>
      </c>
      <c r="B439">
        <v>5</v>
      </c>
      <c r="C439">
        <v>107</v>
      </c>
      <c r="D439">
        <v>2753</v>
      </c>
      <c r="E439">
        <v>272544</v>
      </c>
      <c r="F439">
        <v>4</v>
      </c>
      <c r="G439">
        <v>147</v>
      </c>
      <c r="H439">
        <v>2200</v>
      </c>
      <c r="I439">
        <v>322850</v>
      </c>
      <c r="J439">
        <v>3</v>
      </c>
      <c r="K439">
        <v>160</v>
      </c>
      <c r="L439">
        <v>2280</v>
      </c>
      <c r="M439">
        <v>364540</v>
      </c>
      <c r="N439">
        <v>17</v>
      </c>
      <c r="O439">
        <v>203</v>
      </c>
      <c r="P439">
        <v>2380</v>
      </c>
      <c r="Q439">
        <v>491546</v>
      </c>
      <c r="R439">
        <v>2</v>
      </c>
      <c r="S439">
        <v>237</v>
      </c>
      <c r="T439">
        <v>2455</v>
      </c>
      <c r="U439">
        <v>581055</v>
      </c>
      <c r="V439">
        <v>1</v>
      </c>
      <c r="W439">
        <v>273</v>
      </c>
      <c r="X439">
        <v>2500</v>
      </c>
      <c r="Y439">
        <v>682500</v>
      </c>
      <c r="Z439">
        <v>11</v>
      </c>
      <c r="AA439">
        <v>304</v>
      </c>
      <c r="AB439">
        <v>2430</v>
      </c>
      <c r="AC439">
        <v>741476</v>
      </c>
      <c r="AD439">
        <v>9</v>
      </c>
      <c r="AE439">
        <v>343</v>
      </c>
      <c r="AF439">
        <v>2550</v>
      </c>
      <c r="AG439">
        <v>872918</v>
      </c>
      <c r="AH439">
        <v>5</v>
      </c>
      <c r="AI439">
        <v>374</v>
      </c>
      <c r="AJ439">
        <v>2643</v>
      </c>
      <c r="AK439">
        <v>961952</v>
      </c>
      <c r="AL439">
        <v>3</v>
      </c>
      <c r="AM439">
        <v>436</v>
      </c>
      <c r="AN439">
        <v>2710</v>
      </c>
      <c r="AO439">
        <v>1183460</v>
      </c>
      <c r="AP439">
        <v>73</v>
      </c>
      <c r="AQ439">
        <v>353</v>
      </c>
      <c r="AR439">
        <v>2341</v>
      </c>
      <c r="AS439">
        <v>826604</v>
      </c>
      <c r="AT439">
        <v>31</v>
      </c>
      <c r="AU439">
        <v>380</v>
      </c>
      <c r="AV439">
        <v>2202</v>
      </c>
      <c r="AW439">
        <v>831966</v>
      </c>
    </row>
    <row r="440" spans="1:49" ht="15" x14ac:dyDescent="0.2">
      <c r="A440" s="81">
        <v>41072</v>
      </c>
      <c r="B440">
        <v>10</v>
      </c>
      <c r="C440">
        <v>122</v>
      </c>
      <c r="D440">
        <v>2233</v>
      </c>
      <c r="E440">
        <v>271820</v>
      </c>
      <c r="F440">
        <v>11</v>
      </c>
      <c r="G440">
        <v>139</v>
      </c>
      <c r="H440">
        <v>2220</v>
      </c>
      <c r="I440">
        <v>311915</v>
      </c>
      <c r="J440">
        <v>5</v>
      </c>
      <c r="K440">
        <v>169</v>
      </c>
      <c r="L440">
        <v>2170</v>
      </c>
      <c r="M440">
        <v>370214</v>
      </c>
      <c r="N440">
        <v>5</v>
      </c>
      <c r="O440">
        <v>202</v>
      </c>
      <c r="P440">
        <v>2215</v>
      </c>
      <c r="Q440">
        <v>445678</v>
      </c>
      <c r="R440">
        <v>5</v>
      </c>
      <c r="S440">
        <v>235</v>
      </c>
      <c r="T440">
        <v>2335</v>
      </c>
      <c r="U440">
        <v>545748</v>
      </c>
      <c r="V440">
        <v>14</v>
      </c>
      <c r="W440">
        <v>267</v>
      </c>
      <c r="X440">
        <v>2324</v>
      </c>
      <c r="Y440">
        <v>620137</v>
      </c>
      <c r="Z440">
        <v>17</v>
      </c>
      <c r="AA440">
        <v>288</v>
      </c>
      <c r="AB440">
        <v>2344</v>
      </c>
      <c r="AC440">
        <v>679945</v>
      </c>
      <c r="AD440">
        <v>6</v>
      </c>
      <c r="AE440">
        <v>350</v>
      </c>
      <c r="AF440">
        <v>2395</v>
      </c>
      <c r="AG440">
        <v>837270</v>
      </c>
      <c r="AH440">
        <v>8</v>
      </c>
      <c r="AI440">
        <v>380</v>
      </c>
      <c r="AJ440">
        <v>2375</v>
      </c>
      <c r="AK440">
        <v>900092</v>
      </c>
      <c r="AL440">
        <v>4</v>
      </c>
      <c r="AM440">
        <v>427</v>
      </c>
      <c r="AN440">
        <v>2580</v>
      </c>
      <c r="AO440">
        <v>1105160</v>
      </c>
      <c r="AP440">
        <v>60</v>
      </c>
      <c r="AQ440">
        <v>393</v>
      </c>
      <c r="AR440">
        <v>2321</v>
      </c>
      <c r="AS440">
        <v>912772</v>
      </c>
    </row>
    <row r="441" spans="1:49" ht="15" x14ac:dyDescent="0.2">
      <c r="A441" s="79">
        <v>41078</v>
      </c>
      <c r="B441">
        <v>12</v>
      </c>
      <c r="C441">
        <v>111</v>
      </c>
      <c r="D441">
        <v>2080</v>
      </c>
      <c r="E441">
        <v>235513</v>
      </c>
      <c r="F441">
        <v>14</v>
      </c>
      <c r="G441">
        <v>140</v>
      </c>
      <c r="H441">
        <v>2150</v>
      </c>
      <c r="I441">
        <v>305504</v>
      </c>
      <c r="J441">
        <v>4</v>
      </c>
      <c r="K441">
        <v>158</v>
      </c>
      <c r="L441">
        <v>2260</v>
      </c>
      <c r="M441">
        <v>356000</v>
      </c>
      <c r="N441">
        <v>11</v>
      </c>
      <c r="O441">
        <v>200</v>
      </c>
      <c r="P441">
        <v>2263</v>
      </c>
      <c r="Q441">
        <v>452173</v>
      </c>
      <c r="R441">
        <v>12</v>
      </c>
      <c r="S441">
        <v>234</v>
      </c>
      <c r="T441">
        <v>2266</v>
      </c>
      <c r="U441">
        <v>537649</v>
      </c>
      <c r="V441">
        <v>3</v>
      </c>
      <c r="W441">
        <v>273</v>
      </c>
      <c r="X441">
        <v>2310</v>
      </c>
      <c r="Y441">
        <v>628780</v>
      </c>
      <c r="Z441">
        <v>15</v>
      </c>
      <c r="AA441">
        <v>302</v>
      </c>
      <c r="AB441">
        <v>2311</v>
      </c>
      <c r="AC441">
        <v>698851</v>
      </c>
      <c r="AD441">
        <v>15</v>
      </c>
      <c r="AE441">
        <v>339</v>
      </c>
      <c r="AF441">
        <v>2494</v>
      </c>
      <c r="AG441">
        <v>843303</v>
      </c>
      <c r="AH441">
        <v>3</v>
      </c>
      <c r="AI441">
        <v>377</v>
      </c>
      <c r="AJ441">
        <v>2750</v>
      </c>
      <c r="AK441">
        <v>1040120</v>
      </c>
      <c r="AL441">
        <v>3</v>
      </c>
      <c r="AM441">
        <v>454</v>
      </c>
      <c r="AN441">
        <v>2923</v>
      </c>
      <c r="AO441">
        <v>1326760</v>
      </c>
      <c r="AP441">
        <v>136</v>
      </c>
      <c r="AQ441">
        <v>360</v>
      </c>
      <c r="AR441">
        <v>2274</v>
      </c>
      <c r="AS441">
        <v>817508</v>
      </c>
      <c r="AT441">
        <v>20</v>
      </c>
      <c r="AU441">
        <v>392</v>
      </c>
      <c r="AV441">
        <v>2111</v>
      </c>
      <c r="AW441">
        <v>813011</v>
      </c>
    </row>
    <row r="442" spans="1:49" ht="15" x14ac:dyDescent="0.2">
      <c r="A442" s="79">
        <v>41079</v>
      </c>
      <c r="B442">
        <v>2</v>
      </c>
      <c r="C442">
        <v>124</v>
      </c>
      <c r="D442">
        <v>2150</v>
      </c>
      <c r="E442">
        <v>265525</v>
      </c>
      <c r="F442">
        <v>12</v>
      </c>
      <c r="G442">
        <v>145</v>
      </c>
      <c r="H442">
        <v>2117</v>
      </c>
      <c r="I442">
        <v>309717</v>
      </c>
      <c r="J442">
        <v>30</v>
      </c>
      <c r="K442">
        <v>161</v>
      </c>
      <c r="L442">
        <v>2175</v>
      </c>
      <c r="M442">
        <v>358637</v>
      </c>
      <c r="N442">
        <v>15</v>
      </c>
      <c r="O442">
        <v>197</v>
      </c>
      <c r="P442">
        <v>2160</v>
      </c>
      <c r="Q442">
        <v>433965</v>
      </c>
      <c r="R442">
        <v>13</v>
      </c>
      <c r="S442">
        <v>232</v>
      </c>
      <c r="T442">
        <v>2265</v>
      </c>
      <c r="U442">
        <v>519178</v>
      </c>
      <c r="V442">
        <v>3</v>
      </c>
      <c r="W442">
        <v>264</v>
      </c>
      <c r="X442">
        <v>2313</v>
      </c>
      <c r="Y442">
        <v>609953</v>
      </c>
      <c r="Z442">
        <v>10</v>
      </c>
      <c r="AA442">
        <v>303</v>
      </c>
      <c r="AB442">
        <v>2335</v>
      </c>
      <c r="AC442">
        <v>709984</v>
      </c>
      <c r="AD442">
        <v>3</v>
      </c>
      <c r="AE442">
        <v>323</v>
      </c>
      <c r="AF442">
        <v>2313</v>
      </c>
      <c r="AG442">
        <v>747947</v>
      </c>
      <c r="AH442">
        <v>1</v>
      </c>
      <c r="AI442">
        <v>366</v>
      </c>
      <c r="AJ442">
        <v>2460</v>
      </c>
      <c r="AK442">
        <v>900360</v>
      </c>
      <c r="AL442">
        <v>1</v>
      </c>
      <c r="AM442">
        <v>405</v>
      </c>
      <c r="AN442">
        <v>2440</v>
      </c>
      <c r="AO442">
        <v>988200</v>
      </c>
      <c r="AP442">
        <v>91</v>
      </c>
      <c r="AQ442">
        <v>381</v>
      </c>
      <c r="AR442">
        <v>2329</v>
      </c>
      <c r="AS442">
        <v>885203</v>
      </c>
      <c r="AT442">
        <v>11</v>
      </c>
      <c r="AU442">
        <v>398</v>
      </c>
      <c r="AV442">
        <v>2125</v>
      </c>
      <c r="AW442">
        <v>827355</v>
      </c>
    </row>
    <row r="443" spans="1:49" ht="15" x14ac:dyDescent="0.2">
      <c r="A443" s="79">
        <v>41085</v>
      </c>
      <c r="B443">
        <v>6</v>
      </c>
      <c r="C443">
        <v>112</v>
      </c>
      <c r="D443">
        <v>2403</v>
      </c>
      <c r="E443">
        <v>249178</v>
      </c>
      <c r="F443">
        <v>3</v>
      </c>
      <c r="G443">
        <v>135</v>
      </c>
      <c r="H443">
        <v>2075</v>
      </c>
      <c r="I443">
        <v>283600</v>
      </c>
      <c r="J443">
        <v>13</v>
      </c>
      <c r="K443">
        <v>166</v>
      </c>
      <c r="L443">
        <v>2278</v>
      </c>
      <c r="M443">
        <v>421281</v>
      </c>
      <c r="N443">
        <v>42</v>
      </c>
      <c r="O443">
        <v>192</v>
      </c>
      <c r="P443">
        <v>2427</v>
      </c>
      <c r="Q443">
        <v>507499</v>
      </c>
      <c r="R443">
        <v>25</v>
      </c>
      <c r="S443">
        <v>224</v>
      </c>
      <c r="T443">
        <v>2396</v>
      </c>
      <c r="U443">
        <v>554870</v>
      </c>
      <c r="V443">
        <v>1</v>
      </c>
      <c r="W443">
        <v>272</v>
      </c>
      <c r="X443">
        <v>2450</v>
      </c>
      <c r="Y443">
        <v>666400</v>
      </c>
      <c r="Z443">
        <v>26</v>
      </c>
      <c r="AA443">
        <v>303</v>
      </c>
      <c r="AB443">
        <v>2374</v>
      </c>
      <c r="AC443">
        <v>730573</v>
      </c>
      <c r="AD443">
        <v>18</v>
      </c>
      <c r="AE443">
        <v>337</v>
      </c>
      <c r="AF443">
        <v>2548</v>
      </c>
      <c r="AG443">
        <v>873877</v>
      </c>
      <c r="AH443">
        <v>10</v>
      </c>
      <c r="AI443">
        <v>376</v>
      </c>
      <c r="AJ443">
        <v>2480</v>
      </c>
      <c r="AK443">
        <v>930457</v>
      </c>
      <c r="AL443">
        <v>3</v>
      </c>
      <c r="AM443">
        <v>425</v>
      </c>
      <c r="AN443">
        <v>2533</v>
      </c>
      <c r="AO443">
        <v>1079593</v>
      </c>
      <c r="AP443">
        <v>82</v>
      </c>
      <c r="AQ443">
        <v>371</v>
      </c>
      <c r="AR443">
        <v>2336</v>
      </c>
      <c r="AS443">
        <v>864657</v>
      </c>
      <c r="AT443">
        <v>9</v>
      </c>
      <c r="AU443">
        <v>399</v>
      </c>
      <c r="AV443">
        <v>2226</v>
      </c>
      <c r="AW443">
        <v>918088</v>
      </c>
    </row>
    <row r="444" spans="1:49" ht="15" x14ac:dyDescent="0.2">
      <c r="A444" s="79">
        <v>41086</v>
      </c>
      <c r="B444">
        <v>2</v>
      </c>
      <c r="C444">
        <v>115</v>
      </c>
      <c r="D444">
        <v>2200</v>
      </c>
      <c r="E444">
        <v>253000</v>
      </c>
      <c r="J444">
        <v>17</v>
      </c>
      <c r="K444">
        <v>167</v>
      </c>
      <c r="L444">
        <v>2200</v>
      </c>
      <c r="M444">
        <v>367788</v>
      </c>
      <c r="N444">
        <v>13</v>
      </c>
      <c r="O444">
        <v>203</v>
      </c>
      <c r="P444">
        <v>2230</v>
      </c>
      <c r="Q444">
        <v>456777</v>
      </c>
      <c r="R444">
        <v>3</v>
      </c>
      <c r="S444">
        <v>234</v>
      </c>
      <c r="T444">
        <v>2200</v>
      </c>
      <c r="U444">
        <v>514067</v>
      </c>
      <c r="V444">
        <v>1</v>
      </c>
      <c r="W444">
        <v>277</v>
      </c>
      <c r="X444">
        <v>2300</v>
      </c>
      <c r="Y444">
        <v>637100</v>
      </c>
      <c r="Z444">
        <v>13</v>
      </c>
      <c r="AA444">
        <v>299</v>
      </c>
      <c r="AB444">
        <v>2327</v>
      </c>
      <c r="AC444">
        <v>699345</v>
      </c>
      <c r="AD444">
        <v>10</v>
      </c>
      <c r="AE444">
        <v>323</v>
      </c>
      <c r="AF444">
        <v>2460</v>
      </c>
      <c r="AG444">
        <v>789184</v>
      </c>
      <c r="AH444">
        <v>8</v>
      </c>
      <c r="AI444">
        <v>368</v>
      </c>
      <c r="AJ444">
        <v>2300</v>
      </c>
      <c r="AK444">
        <v>848765</v>
      </c>
      <c r="AP444">
        <v>83</v>
      </c>
      <c r="AQ444">
        <v>385</v>
      </c>
      <c r="AR444">
        <v>2311</v>
      </c>
      <c r="AS444">
        <v>888125</v>
      </c>
    </row>
    <row r="446" spans="1:49" ht="15" x14ac:dyDescent="0.2">
      <c r="A446" s="79">
        <v>41092</v>
      </c>
      <c r="B446">
        <v>7</v>
      </c>
      <c r="C446">
        <v>102</v>
      </c>
      <c r="D446">
        <v>2088</v>
      </c>
      <c r="E446">
        <v>205700</v>
      </c>
      <c r="F446">
        <v>4</v>
      </c>
      <c r="G446">
        <v>142</v>
      </c>
      <c r="H446">
        <v>2210</v>
      </c>
      <c r="I446">
        <v>313825</v>
      </c>
      <c r="J446">
        <v>14</v>
      </c>
      <c r="K446">
        <v>171</v>
      </c>
      <c r="L446">
        <v>2258</v>
      </c>
      <c r="M446">
        <v>390817</v>
      </c>
      <c r="N446">
        <v>44</v>
      </c>
      <c r="O446">
        <v>189</v>
      </c>
      <c r="P446">
        <v>2269</v>
      </c>
      <c r="Q446">
        <v>432015</v>
      </c>
      <c r="R446">
        <v>1</v>
      </c>
      <c r="S446">
        <v>225</v>
      </c>
      <c r="T446">
        <v>2240</v>
      </c>
      <c r="U446">
        <v>504000</v>
      </c>
      <c r="V446">
        <v>9</v>
      </c>
      <c r="W446">
        <v>257</v>
      </c>
      <c r="X446">
        <v>2427</v>
      </c>
      <c r="Y446">
        <v>636222</v>
      </c>
      <c r="Z446">
        <v>36</v>
      </c>
      <c r="AA446">
        <v>307</v>
      </c>
      <c r="AB446">
        <v>2395</v>
      </c>
      <c r="AC446">
        <v>738081</v>
      </c>
      <c r="AD446">
        <v>13</v>
      </c>
      <c r="AE446">
        <v>338</v>
      </c>
      <c r="AF446">
        <v>2549</v>
      </c>
      <c r="AG446">
        <v>867718</v>
      </c>
      <c r="AH446">
        <v>10</v>
      </c>
      <c r="AI446">
        <v>380</v>
      </c>
      <c r="AJ446">
        <v>3002</v>
      </c>
      <c r="AK446">
        <v>1200118</v>
      </c>
      <c r="AL446">
        <v>3</v>
      </c>
      <c r="AM446">
        <v>435</v>
      </c>
      <c r="AN446">
        <v>2667</v>
      </c>
      <c r="AO446">
        <v>1160960</v>
      </c>
      <c r="AP446">
        <v>100</v>
      </c>
      <c r="AQ446">
        <v>373</v>
      </c>
      <c r="AR446">
        <v>2327</v>
      </c>
      <c r="AS446">
        <v>867644</v>
      </c>
      <c r="AT446">
        <v>9</v>
      </c>
      <c r="AU446">
        <v>370</v>
      </c>
      <c r="AV446">
        <v>2132</v>
      </c>
      <c r="AW446">
        <v>786003</v>
      </c>
    </row>
    <row r="447" spans="1:49" ht="15" x14ac:dyDescent="0.2">
      <c r="A447" s="79">
        <v>41093</v>
      </c>
      <c r="B447">
        <v>18</v>
      </c>
      <c r="C447">
        <v>123</v>
      </c>
      <c r="D447">
        <v>2200</v>
      </c>
      <c r="E447">
        <v>273179</v>
      </c>
      <c r="F447">
        <v>11</v>
      </c>
      <c r="G447">
        <v>144</v>
      </c>
      <c r="H447">
        <v>2183</v>
      </c>
      <c r="I447">
        <v>319914</v>
      </c>
      <c r="J447">
        <v>31</v>
      </c>
      <c r="K447">
        <v>170</v>
      </c>
      <c r="L447">
        <v>2190</v>
      </c>
      <c r="M447">
        <v>375102</v>
      </c>
      <c r="N447">
        <v>30</v>
      </c>
      <c r="O447">
        <v>198</v>
      </c>
      <c r="P447">
        <v>2182</v>
      </c>
      <c r="Q447">
        <v>428684</v>
      </c>
      <c r="R447">
        <v>20</v>
      </c>
      <c r="S447">
        <v>234</v>
      </c>
      <c r="T447">
        <v>2190</v>
      </c>
      <c r="U447">
        <v>509622</v>
      </c>
      <c r="V447">
        <v>9</v>
      </c>
      <c r="W447">
        <v>267</v>
      </c>
      <c r="X447">
        <v>2247</v>
      </c>
      <c r="Y447">
        <v>599629</v>
      </c>
      <c r="Z447">
        <v>37</v>
      </c>
      <c r="AA447">
        <v>297</v>
      </c>
      <c r="AB447">
        <v>2265</v>
      </c>
      <c r="AC447">
        <v>682133</v>
      </c>
      <c r="AD447">
        <v>17</v>
      </c>
      <c r="AE447">
        <v>336</v>
      </c>
      <c r="AF447">
        <v>2298</v>
      </c>
      <c r="AG447">
        <v>769139</v>
      </c>
      <c r="AH447">
        <v>8</v>
      </c>
      <c r="AI447">
        <v>375</v>
      </c>
      <c r="AJ447">
        <v>2330</v>
      </c>
      <c r="AK447">
        <v>875358</v>
      </c>
      <c r="AL447">
        <v>2</v>
      </c>
      <c r="AM447">
        <v>402</v>
      </c>
      <c r="AN447">
        <v>2420</v>
      </c>
      <c r="AO447">
        <v>972840</v>
      </c>
      <c r="AP447">
        <v>104</v>
      </c>
      <c r="AQ447">
        <v>398</v>
      </c>
      <c r="AR447">
        <v>2245</v>
      </c>
      <c r="AS447">
        <v>894323</v>
      </c>
      <c r="AT447">
        <v>7</v>
      </c>
      <c r="AU447">
        <v>428</v>
      </c>
      <c r="AV447">
        <v>2050</v>
      </c>
      <c r="AW447">
        <v>878279</v>
      </c>
    </row>
    <row r="448" spans="1:49" ht="15" x14ac:dyDescent="0.2">
      <c r="A448" s="79">
        <v>41099</v>
      </c>
      <c r="B448">
        <v>6</v>
      </c>
      <c r="C448">
        <v>114</v>
      </c>
      <c r="D448">
        <v>2230</v>
      </c>
      <c r="E448">
        <v>245400</v>
      </c>
      <c r="F448">
        <v>6</v>
      </c>
      <c r="G448">
        <v>147</v>
      </c>
      <c r="H448">
        <v>2133</v>
      </c>
      <c r="I448">
        <v>317800</v>
      </c>
      <c r="J448">
        <v>24</v>
      </c>
      <c r="K448">
        <v>158</v>
      </c>
      <c r="L448">
        <v>2242</v>
      </c>
      <c r="M448">
        <v>359411</v>
      </c>
      <c r="N448">
        <v>15</v>
      </c>
      <c r="O448">
        <v>188</v>
      </c>
      <c r="P448">
        <v>2298</v>
      </c>
      <c r="Q448">
        <v>430989</v>
      </c>
      <c r="R448">
        <v>27</v>
      </c>
      <c r="S448">
        <v>239</v>
      </c>
      <c r="T448">
        <v>2365</v>
      </c>
      <c r="U448">
        <v>575836</v>
      </c>
      <c r="V448">
        <v>1</v>
      </c>
      <c r="W448">
        <v>279</v>
      </c>
      <c r="X448">
        <v>2300</v>
      </c>
      <c r="Y448">
        <v>641700</v>
      </c>
      <c r="Z448">
        <v>5</v>
      </c>
      <c r="AA448">
        <v>291</v>
      </c>
      <c r="AB448">
        <v>2633</v>
      </c>
      <c r="AC448">
        <v>748160</v>
      </c>
      <c r="AD448">
        <v>4</v>
      </c>
      <c r="AE448">
        <v>336</v>
      </c>
      <c r="AF448">
        <v>2580</v>
      </c>
      <c r="AG448">
        <v>859275</v>
      </c>
      <c r="AH448">
        <v>1</v>
      </c>
      <c r="AI448">
        <v>386</v>
      </c>
      <c r="AJ448">
        <v>2620</v>
      </c>
      <c r="AK448">
        <v>1011320</v>
      </c>
      <c r="AP448">
        <v>32</v>
      </c>
      <c r="AQ448">
        <v>381</v>
      </c>
      <c r="AR448">
        <v>2374</v>
      </c>
      <c r="AS448">
        <v>901164</v>
      </c>
      <c r="AT448">
        <v>13</v>
      </c>
      <c r="AU448">
        <v>427</v>
      </c>
      <c r="AV448">
        <v>2762</v>
      </c>
      <c r="AW448">
        <v>1061584</v>
      </c>
    </row>
    <row r="449" spans="1:49" ht="15" x14ac:dyDescent="0.2">
      <c r="A449" s="81">
        <v>41100</v>
      </c>
      <c r="B449">
        <v>7</v>
      </c>
      <c r="C449">
        <v>112</v>
      </c>
      <c r="D449">
        <v>2350</v>
      </c>
      <c r="E449">
        <v>265293</v>
      </c>
      <c r="F449">
        <v>6</v>
      </c>
      <c r="G449">
        <v>140</v>
      </c>
      <c r="H449">
        <v>2100</v>
      </c>
      <c r="I449">
        <v>309900</v>
      </c>
      <c r="J449">
        <v>8</v>
      </c>
      <c r="K449">
        <v>172</v>
      </c>
      <c r="L449">
        <v>2280</v>
      </c>
      <c r="M449">
        <v>399794</v>
      </c>
      <c r="N449">
        <v>13</v>
      </c>
      <c r="O449">
        <v>189</v>
      </c>
      <c r="P449">
        <v>2267</v>
      </c>
      <c r="Q449">
        <v>426723</v>
      </c>
      <c r="R449">
        <v>9</v>
      </c>
      <c r="S449">
        <v>236</v>
      </c>
      <c r="T449">
        <v>2245</v>
      </c>
      <c r="U449">
        <v>526527</v>
      </c>
      <c r="V449">
        <v>31</v>
      </c>
      <c r="W449">
        <v>269</v>
      </c>
      <c r="X449">
        <v>2289</v>
      </c>
      <c r="Y449">
        <v>603606</v>
      </c>
      <c r="Z449">
        <v>8</v>
      </c>
      <c r="AA449">
        <v>303</v>
      </c>
      <c r="AB449">
        <v>2235</v>
      </c>
      <c r="AC449">
        <v>677172</v>
      </c>
      <c r="AD449">
        <v>9</v>
      </c>
      <c r="AE449">
        <v>345</v>
      </c>
      <c r="AF449">
        <v>2320</v>
      </c>
      <c r="AG449">
        <v>806078</v>
      </c>
      <c r="AH449">
        <v>4</v>
      </c>
      <c r="AI449">
        <v>372</v>
      </c>
      <c r="AJ449">
        <v>2333</v>
      </c>
      <c r="AK449">
        <v>865740</v>
      </c>
      <c r="AL449">
        <v>2</v>
      </c>
      <c r="AM449">
        <v>414</v>
      </c>
      <c r="AN449">
        <v>2520</v>
      </c>
      <c r="AO449">
        <v>1043520</v>
      </c>
      <c r="AP449">
        <v>103</v>
      </c>
      <c r="AQ449">
        <v>399</v>
      </c>
      <c r="AR449">
        <v>2238</v>
      </c>
      <c r="AS449">
        <v>897586</v>
      </c>
      <c r="AT449">
        <v>4</v>
      </c>
      <c r="AU449">
        <v>476</v>
      </c>
      <c r="AV449">
        <v>2200</v>
      </c>
      <c r="AW449">
        <v>1046650</v>
      </c>
    </row>
    <row r="450" spans="1:49" ht="15" x14ac:dyDescent="0.2">
      <c r="A450" s="79">
        <v>41106</v>
      </c>
      <c r="B450">
        <v>8</v>
      </c>
      <c r="C450">
        <v>114</v>
      </c>
      <c r="D450">
        <v>2027</v>
      </c>
      <c r="E450">
        <v>243782</v>
      </c>
      <c r="F450">
        <v>11</v>
      </c>
      <c r="G450">
        <v>146</v>
      </c>
      <c r="H450">
        <v>2208</v>
      </c>
      <c r="I450">
        <v>321325</v>
      </c>
      <c r="J450">
        <v>13</v>
      </c>
      <c r="K450">
        <v>171</v>
      </c>
      <c r="L450">
        <v>2288</v>
      </c>
      <c r="M450">
        <v>384866</v>
      </c>
      <c r="N450">
        <v>19</v>
      </c>
      <c r="O450">
        <v>192</v>
      </c>
      <c r="P450">
        <v>2243</v>
      </c>
      <c r="Q450">
        <v>431251</v>
      </c>
      <c r="R450">
        <v>8</v>
      </c>
      <c r="S450">
        <v>233</v>
      </c>
      <c r="T450">
        <v>2267</v>
      </c>
      <c r="U450">
        <v>529672</v>
      </c>
      <c r="V450">
        <v>22</v>
      </c>
      <c r="W450">
        <v>260</v>
      </c>
      <c r="X450">
        <v>2280</v>
      </c>
      <c r="Y450">
        <v>609374</v>
      </c>
      <c r="Z450">
        <v>27</v>
      </c>
      <c r="AA450">
        <v>294</v>
      </c>
      <c r="AB450">
        <v>2314</v>
      </c>
      <c r="AC450">
        <v>693654</v>
      </c>
      <c r="AD450">
        <v>5</v>
      </c>
      <c r="AE450">
        <v>346</v>
      </c>
      <c r="AF450">
        <v>2440</v>
      </c>
      <c r="AG450">
        <v>853104</v>
      </c>
      <c r="AH450">
        <v>1</v>
      </c>
      <c r="AI450">
        <v>368</v>
      </c>
      <c r="AJ450">
        <v>2440</v>
      </c>
      <c r="AK450">
        <v>897920</v>
      </c>
      <c r="AP450">
        <v>84</v>
      </c>
      <c r="AQ450">
        <v>372</v>
      </c>
      <c r="AR450">
        <v>2333</v>
      </c>
      <c r="AS450">
        <v>867195</v>
      </c>
      <c r="AT450">
        <v>5</v>
      </c>
      <c r="AU450">
        <v>401</v>
      </c>
      <c r="AV450">
        <v>2255</v>
      </c>
      <c r="AW450">
        <v>900104</v>
      </c>
    </row>
    <row r="451" spans="1:49" ht="15" x14ac:dyDescent="0.2">
      <c r="A451" s="79">
        <v>41107</v>
      </c>
      <c r="B451">
        <v>6</v>
      </c>
      <c r="C451">
        <v>122</v>
      </c>
      <c r="D451">
        <v>2200</v>
      </c>
      <c r="E451">
        <v>269883</v>
      </c>
      <c r="F451">
        <v>3</v>
      </c>
      <c r="G451">
        <v>147</v>
      </c>
      <c r="H451">
        <v>2150</v>
      </c>
      <c r="I451">
        <v>316050</v>
      </c>
      <c r="J451">
        <v>40</v>
      </c>
      <c r="K451">
        <v>164</v>
      </c>
      <c r="L451">
        <v>2226</v>
      </c>
      <c r="M451">
        <v>369030</v>
      </c>
      <c r="N451">
        <v>6</v>
      </c>
      <c r="O451">
        <v>212</v>
      </c>
      <c r="P451">
        <v>2160</v>
      </c>
      <c r="Q451">
        <v>458280</v>
      </c>
      <c r="R451">
        <v>8</v>
      </c>
      <c r="S451">
        <v>229</v>
      </c>
      <c r="T451">
        <v>2266</v>
      </c>
      <c r="U451">
        <v>519799</v>
      </c>
      <c r="V451">
        <v>13</v>
      </c>
      <c r="W451">
        <v>263</v>
      </c>
      <c r="X451">
        <v>2277</v>
      </c>
      <c r="Y451">
        <v>606017</v>
      </c>
      <c r="Z451">
        <v>25</v>
      </c>
      <c r="AA451">
        <v>298</v>
      </c>
      <c r="AB451">
        <v>2301</v>
      </c>
      <c r="AC451">
        <v>707407</v>
      </c>
      <c r="AD451">
        <v>21</v>
      </c>
      <c r="AE451">
        <v>345</v>
      </c>
      <c r="AF451">
        <v>2314</v>
      </c>
      <c r="AG451">
        <v>781880</v>
      </c>
      <c r="AH451">
        <v>7</v>
      </c>
      <c r="AI451">
        <v>374</v>
      </c>
      <c r="AJ451">
        <v>2280</v>
      </c>
      <c r="AK451">
        <v>852189</v>
      </c>
      <c r="AL451">
        <v>3</v>
      </c>
      <c r="AM451">
        <v>455</v>
      </c>
      <c r="AN451">
        <v>2407</v>
      </c>
      <c r="AO451">
        <v>1098660</v>
      </c>
      <c r="AP451">
        <v>129</v>
      </c>
      <c r="AQ451">
        <v>402</v>
      </c>
      <c r="AR451">
        <v>2205</v>
      </c>
      <c r="AS451">
        <v>883870</v>
      </c>
      <c r="AT451">
        <v>1</v>
      </c>
      <c r="AU451">
        <v>527</v>
      </c>
      <c r="AV451">
        <v>2000</v>
      </c>
      <c r="AW451">
        <v>1054000</v>
      </c>
    </row>
    <row r="452" spans="1:49" ht="15" x14ac:dyDescent="0.2">
      <c r="A452" s="79">
        <v>41113</v>
      </c>
      <c r="B452">
        <v>6</v>
      </c>
      <c r="C452">
        <v>126</v>
      </c>
      <c r="D452">
        <v>2240</v>
      </c>
      <c r="E452">
        <v>282987</v>
      </c>
      <c r="F452">
        <v>18</v>
      </c>
      <c r="G452">
        <v>141</v>
      </c>
      <c r="H452">
        <v>2200</v>
      </c>
      <c r="I452">
        <v>310077</v>
      </c>
      <c r="J452">
        <v>18</v>
      </c>
      <c r="K452">
        <v>161</v>
      </c>
      <c r="L452">
        <v>2198</v>
      </c>
      <c r="M452">
        <v>373159</v>
      </c>
      <c r="N452">
        <v>9</v>
      </c>
      <c r="O452">
        <v>200</v>
      </c>
      <c r="P452">
        <v>2233</v>
      </c>
      <c r="Q452">
        <v>443850</v>
      </c>
      <c r="R452">
        <v>11</v>
      </c>
      <c r="S452">
        <v>243</v>
      </c>
      <c r="T452">
        <v>2200</v>
      </c>
      <c r="U452">
        <v>541507</v>
      </c>
      <c r="V452">
        <v>12</v>
      </c>
      <c r="W452">
        <v>267</v>
      </c>
      <c r="X452">
        <v>2304</v>
      </c>
      <c r="Y452">
        <v>616385</v>
      </c>
      <c r="Z452">
        <v>16</v>
      </c>
      <c r="AA452">
        <v>303</v>
      </c>
      <c r="AB452">
        <v>2360</v>
      </c>
      <c r="AC452">
        <v>714666</v>
      </c>
      <c r="AD452">
        <v>23</v>
      </c>
      <c r="AE452">
        <v>332</v>
      </c>
      <c r="AF452">
        <v>2389</v>
      </c>
      <c r="AG452">
        <v>799137</v>
      </c>
      <c r="AH452">
        <v>9</v>
      </c>
      <c r="AI452">
        <v>382</v>
      </c>
      <c r="AJ452">
        <v>2520</v>
      </c>
      <c r="AK452">
        <v>1017591</v>
      </c>
      <c r="AL452">
        <v>3</v>
      </c>
      <c r="AM452">
        <v>442</v>
      </c>
      <c r="AN452">
        <v>2687</v>
      </c>
      <c r="AO452">
        <v>1187220</v>
      </c>
      <c r="AP452">
        <v>120</v>
      </c>
      <c r="AQ452">
        <v>389</v>
      </c>
      <c r="AR452">
        <v>2215</v>
      </c>
      <c r="AS452">
        <v>863999</v>
      </c>
      <c r="AT452">
        <v>8</v>
      </c>
      <c r="AU452">
        <v>431</v>
      </c>
      <c r="AV452">
        <v>2204</v>
      </c>
      <c r="AW452">
        <v>945464</v>
      </c>
    </row>
    <row r="453" spans="1:49" ht="15" x14ac:dyDescent="0.2">
      <c r="A453" s="79">
        <v>41114</v>
      </c>
      <c r="B453">
        <v>3</v>
      </c>
      <c r="C453">
        <v>94</v>
      </c>
      <c r="D453">
        <v>2050</v>
      </c>
      <c r="E453">
        <v>192700</v>
      </c>
      <c r="F453">
        <v>23</v>
      </c>
      <c r="G453">
        <v>139</v>
      </c>
      <c r="H453">
        <v>2286</v>
      </c>
      <c r="I453">
        <v>317687</v>
      </c>
      <c r="J453">
        <v>9</v>
      </c>
      <c r="K453">
        <v>177</v>
      </c>
      <c r="L453">
        <v>2253</v>
      </c>
      <c r="M453">
        <v>401322</v>
      </c>
      <c r="N453">
        <v>38</v>
      </c>
      <c r="O453">
        <v>200</v>
      </c>
      <c r="P453">
        <v>2296</v>
      </c>
      <c r="Q453">
        <v>460084</v>
      </c>
      <c r="R453">
        <v>10</v>
      </c>
      <c r="S453">
        <v>242</v>
      </c>
      <c r="T453">
        <v>2247</v>
      </c>
      <c r="U453">
        <v>556844</v>
      </c>
      <c r="V453">
        <v>21</v>
      </c>
      <c r="W453">
        <v>259</v>
      </c>
      <c r="X453">
        <v>2330</v>
      </c>
      <c r="Y453">
        <v>606737</v>
      </c>
      <c r="Z453">
        <v>18</v>
      </c>
      <c r="AA453">
        <v>290</v>
      </c>
      <c r="AB453">
        <v>2380</v>
      </c>
      <c r="AC453">
        <v>690322</v>
      </c>
      <c r="AD453">
        <v>11</v>
      </c>
      <c r="AE453">
        <v>342</v>
      </c>
      <c r="AF453">
        <v>2382</v>
      </c>
      <c r="AG453">
        <v>815075</v>
      </c>
      <c r="AH453">
        <v>5</v>
      </c>
      <c r="AI453">
        <v>383</v>
      </c>
      <c r="AJ453">
        <v>2396</v>
      </c>
      <c r="AK453">
        <v>917512</v>
      </c>
      <c r="AL453">
        <v>10</v>
      </c>
      <c r="AM453">
        <v>419</v>
      </c>
      <c r="AN453">
        <v>2434</v>
      </c>
      <c r="AO453">
        <v>1029976</v>
      </c>
    </row>
    <row r="454" spans="1:49" ht="15" x14ac:dyDescent="0.2">
      <c r="A454" s="79">
        <v>41120</v>
      </c>
      <c r="F454">
        <v>4</v>
      </c>
      <c r="G454">
        <v>138</v>
      </c>
      <c r="H454">
        <v>2295</v>
      </c>
      <c r="I454">
        <v>320202</v>
      </c>
      <c r="J454">
        <v>3</v>
      </c>
      <c r="K454">
        <v>171</v>
      </c>
      <c r="L454">
        <v>2250</v>
      </c>
      <c r="M454">
        <v>384000</v>
      </c>
      <c r="N454">
        <v>5</v>
      </c>
      <c r="O454">
        <v>209</v>
      </c>
      <c r="P454">
        <v>2340</v>
      </c>
      <c r="Q454">
        <v>486738</v>
      </c>
      <c r="R454">
        <v>1</v>
      </c>
      <c r="S454">
        <v>224</v>
      </c>
      <c r="T454">
        <v>2250</v>
      </c>
      <c r="U454">
        <v>504000</v>
      </c>
      <c r="Z454">
        <v>4</v>
      </c>
      <c r="AA454">
        <v>304</v>
      </c>
      <c r="AB454">
        <v>2432</v>
      </c>
      <c r="AC454">
        <v>738720</v>
      </c>
      <c r="AD454">
        <v>3</v>
      </c>
      <c r="AE454">
        <v>343</v>
      </c>
      <c r="AF454">
        <v>2440</v>
      </c>
      <c r="AG454">
        <v>836800</v>
      </c>
      <c r="AH454">
        <v>2</v>
      </c>
      <c r="AI454">
        <v>376</v>
      </c>
      <c r="AJ454">
        <v>2550</v>
      </c>
      <c r="AK454">
        <v>958370</v>
      </c>
      <c r="AL454">
        <v>1</v>
      </c>
      <c r="AM454">
        <v>440</v>
      </c>
      <c r="AN454">
        <v>2260</v>
      </c>
      <c r="AO454">
        <v>994400</v>
      </c>
      <c r="AP454">
        <v>61</v>
      </c>
      <c r="AQ454">
        <v>386</v>
      </c>
      <c r="AR454">
        <v>2243</v>
      </c>
      <c r="AS454">
        <v>863546</v>
      </c>
      <c r="AT454">
        <v>20</v>
      </c>
      <c r="AU454">
        <v>443</v>
      </c>
      <c r="AV454">
        <v>2491</v>
      </c>
      <c r="AW454">
        <v>1098628</v>
      </c>
    </row>
    <row r="455" spans="1:49" ht="15" x14ac:dyDescent="0.2">
      <c r="A455" s="79">
        <v>41121</v>
      </c>
      <c r="B455">
        <v>13</v>
      </c>
      <c r="C455">
        <v>121</v>
      </c>
      <c r="D455">
        <v>2160</v>
      </c>
      <c r="E455">
        <v>263446</v>
      </c>
      <c r="F455">
        <v>7</v>
      </c>
      <c r="G455">
        <v>138</v>
      </c>
      <c r="H455">
        <v>2133</v>
      </c>
      <c r="I455">
        <v>293907</v>
      </c>
      <c r="J455">
        <v>2</v>
      </c>
      <c r="K455">
        <v>150</v>
      </c>
      <c r="L455">
        <v>2260</v>
      </c>
      <c r="M455">
        <v>340130</v>
      </c>
      <c r="N455">
        <v>13</v>
      </c>
      <c r="O455">
        <v>195</v>
      </c>
      <c r="P455">
        <v>2275</v>
      </c>
      <c r="Q455">
        <v>448596</v>
      </c>
      <c r="R455">
        <v>13</v>
      </c>
      <c r="S455">
        <v>238</v>
      </c>
      <c r="T455">
        <v>2375</v>
      </c>
      <c r="U455">
        <v>561648</v>
      </c>
      <c r="V455">
        <v>21</v>
      </c>
      <c r="W455">
        <v>269</v>
      </c>
      <c r="X455">
        <v>2325</v>
      </c>
      <c r="Y455">
        <v>636142</v>
      </c>
      <c r="Z455">
        <v>23</v>
      </c>
      <c r="AA455">
        <v>303</v>
      </c>
      <c r="AB455">
        <v>2357</v>
      </c>
      <c r="AC455">
        <v>710894</v>
      </c>
      <c r="AD455">
        <v>18</v>
      </c>
      <c r="AE455">
        <v>344</v>
      </c>
      <c r="AF455">
        <v>2390</v>
      </c>
      <c r="AG455">
        <v>809213</v>
      </c>
      <c r="AH455">
        <v>3</v>
      </c>
      <c r="AI455">
        <v>385</v>
      </c>
      <c r="AJ455">
        <v>2413</v>
      </c>
      <c r="AK455">
        <v>928720</v>
      </c>
      <c r="AL455">
        <v>3</v>
      </c>
      <c r="AM455">
        <v>432</v>
      </c>
      <c r="AN455">
        <v>2393</v>
      </c>
      <c r="AO455">
        <v>1034587</v>
      </c>
      <c r="AP455">
        <v>87</v>
      </c>
      <c r="AQ455">
        <v>392</v>
      </c>
      <c r="AR455">
        <v>2222</v>
      </c>
      <c r="AS455">
        <v>865440</v>
      </c>
      <c r="AT455">
        <v>20</v>
      </c>
      <c r="AU455">
        <v>459</v>
      </c>
      <c r="AV455">
        <v>2100</v>
      </c>
      <c r="AW455">
        <v>976500</v>
      </c>
    </row>
    <row r="457" spans="1:49" ht="15" x14ac:dyDescent="0.2">
      <c r="A457" s="79">
        <v>41127</v>
      </c>
      <c r="B457">
        <v>6</v>
      </c>
      <c r="C457">
        <v>114</v>
      </c>
      <c r="D457">
        <v>2422</v>
      </c>
      <c r="E457">
        <v>280950</v>
      </c>
      <c r="F457">
        <v>4</v>
      </c>
      <c r="G457">
        <v>139</v>
      </c>
      <c r="H457">
        <v>2260</v>
      </c>
      <c r="I457">
        <v>314705</v>
      </c>
      <c r="J457">
        <v>3</v>
      </c>
      <c r="K457">
        <v>153</v>
      </c>
      <c r="L457">
        <v>2210</v>
      </c>
      <c r="M457">
        <v>338393</v>
      </c>
      <c r="N457">
        <v>23</v>
      </c>
      <c r="O457">
        <v>204</v>
      </c>
      <c r="P457">
        <v>2333</v>
      </c>
      <c r="Q457">
        <v>475527</v>
      </c>
      <c r="R457">
        <v>6</v>
      </c>
      <c r="S457">
        <v>234</v>
      </c>
      <c r="T457">
        <v>2200</v>
      </c>
      <c r="U457">
        <v>522433</v>
      </c>
      <c r="V457">
        <v>4</v>
      </c>
      <c r="W457">
        <v>273</v>
      </c>
      <c r="X457">
        <v>2357</v>
      </c>
      <c r="Y457">
        <v>647518</v>
      </c>
      <c r="Z457">
        <v>3</v>
      </c>
      <c r="AA457">
        <v>289</v>
      </c>
      <c r="AB457">
        <v>2257</v>
      </c>
      <c r="AC457">
        <v>651320</v>
      </c>
      <c r="AD457">
        <v>7</v>
      </c>
      <c r="AE457">
        <v>344</v>
      </c>
      <c r="AF457">
        <v>2262</v>
      </c>
      <c r="AG457">
        <v>777943</v>
      </c>
      <c r="AH457">
        <v>3</v>
      </c>
      <c r="AI457">
        <v>367</v>
      </c>
      <c r="AJ457">
        <v>2473</v>
      </c>
      <c r="AK457">
        <v>908160</v>
      </c>
      <c r="AL457">
        <v>3</v>
      </c>
      <c r="AM457">
        <v>453</v>
      </c>
      <c r="AN457">
        <v>2507</v>
      </c>
      <c r="AO457">
        <v>1134693</v>
      </c>
      <c r="AP457">
        <v>100</v>
      </c>
      <c r="AQ457">
        <v>376</v>
      </c>
      <c r="AR457">
        <v>2197</v>
      </c>
      <c r="AS457">
        <v>822066</v>
      </c>
      <c r="AT457">
        <v>6</v>
      </c>
      <c r="AU457">
        <v>410</v>
      </c>
      <c r="AV457">
        <v>2196</v>
      </c>
      <c r="AW457">
        <v>895163</v>
      </c>
    </row>
    <row r="458" spans="1:49" ht="15" x14ac:dyDescent="0.2">
      <c r="A458" s="79">
        <v>41128</v>
      </c>
      <c r="B458">
        <v>1</v>
      </c>
      <c r="C458">
        <v>103</v>
      </c>
      <c r="D458">
        <v>2400</v>
      </c>
      <c r="E458">
        <v>247200</v>
      </c>
      <c r="F458">
        <v>1</v>
      </c>
      <c r="G458">
        <v>140</v>
      </c>
      <c r="H458">
        <v>2350</v>
      </c>
      <c r="I458">
        <v>329000</v>
      </c>
      <c r="J458">
        <v>12</v>
      </c>
      <c r="K458">
        <v>168</v>
      </c>
      <c r="L458">
        <v>2250</v>
      </c>
      <c r="M458">
        <v>378938</v>
      </c>
      <c r="N458">
        <v>1</v>
      </c>
      <c r="O458">
        <v>196</v>
      </c>
      <c r="P458">
        <v>2080</v>
      </c>
      <c r="Q458">
        <v>407680</v>
      </c>
      <c r="R458">
        <v>16</v>
      </c>
      <c r="S458">
        <v>226</v>
      </c>
      <c r="T458">
        <v>2340</v>
      </c>
      <c r="U458">
        <v>525491</v>
      </c>
      <c r="V458">
        <v>4</v>
      </c>
      <c r="W458">
        <v>260</v>
      </c>
      <c r="X458">
        <v>2340</v>
      </c>
      <c r="Y458">
        <v>609570</v>
      </c>
      <c r="Z458">
        <v>10</v>
      </c>
      <c r="AA458">
        <v>294</v>
      </c>
      <c r="AB458">
        <v>2330</v>
      </c>
      <c r="AC458">
        <v>678920</v>
      </c>
      <c r="AD458">
        <v>13</v>
      </c>
      <c r="AE458">
        <v>342</v>
      </c>
      <c r="AF458">
        <v>2310</v>
      </c>
      <c r="AG458">
        <v>796598</v>
      </c>
      <c r="AH458">
        <v>3</v>
      </c>
      <c r="AI458">
        <v>386</v>
      </c>
      <c r="AJ458">
        <v>2450</v>
      </c>
      <c r="AK458">
        <v>948973</v>
      </c>
      <c r="AL458">
        <v>2</v>
      </c>
      <c r="AM458">
        <v>418</v>
      </c>
      <c r="AN458">
        <v>2550</v>
      </c>
      <c r="AO458">
        <v>1064640</v>
      </c>
      <c r="AP458">
        <v>80</v>
      </c>
      <c r="AQ458">
        <v>398</v>
      </c>
      <c r="AR458">
        <v>2196</v>
      </c>
      <c r="AS458">
        <v>861395</v>
      </c>
      <c r="AT458">
        <v>2</v>
      </c>
      <c r="AU458">
        <v>412</v>
      </c>
      <c r="AV458">
        <v>2325</v>
      </c>
      <c r="AW458">
        <v>951800</v>
      </c>
    </row>
    <row r="459" spans="1:49" ht="15" x14ac:dyDescent="0.2">
      <c r="A459" s="79">
        <v>41134</v>
      </c>
      <c r="B459">
        <v>23</v>
      </c>
      <c r="C459">
        <v>103</v>
      </c>
      <c r="D459">
        <v>2370</v>
      </c>
      <c r="E459">
        <v>243510</v>
      </c>
      <c r="F459">
        <v>3</v>
      </c>
      <c r="G459">
        <v>137</v>
      </c>
      <c r="H459">
        <v>2350</v>
      </c>
      <c r="I459">
        <v>321167</v>
      </c>
      <c r="J459">
        <v>33</v>
      </c>
      <c r="K459">
        <v>169</v>
      </c>
      <c r="L459">
        <v>2462</v>
      </c>
      <c r="M459">
        <v>415733</v>
      </c>
      <c r="N459">
        <v>23</v>
      </c>
      <c r="O459">
        <v>192</v>
      </c>
      <c r="P459">
        <v>2373</v>
      </c>
      <c r="Q459">
        <v>460240</v>
      </c>
      <c r="R459">
        <v>28</v>
      </c>
      <c r="S459">
        <v>241</v>
      </c>
      <c r="T459">
        <v>2460</v>
      </c>
      <c r="U459">
        <v>620079</v>
      </c>
      <c r="V459">
        <v>5</v>
      </c>
      <c r="W459">
        <v>257</v>
      </c>
      <c r="X459">
        <v>2400</v>
      </c>
      <c r="Y459">
        <v>615340</v>
      </c>
      <c r="Z459">
        <v>6</v>
      </c>
      <c r="AA459">
        <v>304</v>
      </c>
      <c r="AB459">
        <v>2393</v>
      </c>
      <c r="AC459">
        <v>727357</v>
      </c>
      <c r="AD459">
        <v>3</v>
      </c>
      <c r="AE459">
        <v>341</v>
      </c>
      <c r="AF459">
        <v>2280</v>
      </c>
      <c r="AG459">
        <v>774213</v>
      </c>
      <c r="AH459">
        <v>5</v>
      </c>
      <c r="AI459">
        <v>380</v>
      </c>
      <c r="AJ459">
        <v>2568</v>
      </c>
      <c r="AK459">
        <v>973068</v>
      </c>
      <c r="AL459">
        <v>1</v>
      </c>
      <c r="AM459">
        <v>424</v>
      </c>
      <c r="AN459">
        <v>2400</v>
      </c>
      <c r="AO459">
        <v>1017600</v>
      </c>
      <c r="AP459">
        <v>80</v>
      </c>
      <c r="AQ459">
        <v>380</v>
      </c>
      <c r="AR459">
        <v>2326</v>
      </c>
      <c r="AS459">
        <v>875882</v>
      </c>
      <c r="AT459">
        <v>2</v>
      </c>
      <c r="AU459">
        <v>452</v>
      </c>
      <c r="AV459">
        <v>2220</v>
      </c>
      <c r="AW459">
        <v>1003440</v>
      </c>
    </row>
    <row r="460" spans="1:49" ht="15" x14ac:dyDescent="0.2">
      <c r="A460" s="81">
        <v>41135</v>
      </c>
      <c r="B460">
        <v>9</v>
      </c>
      <c r="C460">
        <v>108</v>
      </c>
      <c r="D460">
        <v>2225</v>
      </c>
      <c r="E460">
        <v>239639</v>
      </c>
      <c r="F460">
        <v>1</v>
      </c>
      <c r="G460">
        <v>142</v>
      </c>
      <c r="H460">
        <v>2200</v>
      </c>
      <c r="I460">
        <v>312400</v>
      </c>
      <c r="J460">
        <v>29</v>
      </c>
      <c r="K460">
        <v>163</v>
      </c>
      <c r="L460">
        <v>2263</v>
      </c>
      <c r="M460">
        <v>369571</v>
      </c>
      <c r="N460">
        <v>31</v>
      </c>
      <c r="O460">
        <v>202</v>
      </c>
      <c r="P460">
        <v>2203</v>
      </c>
      <c r="Q460">
        <v>456894</v>
      </c>
      <c r="R460">
        <v>9</v>
      </c>
      <c r="S460">
        <v>235</v>
      </c>
      <c r="T460">
        <v>2328</v>
      </c>
      <c r="U460">
        <v>550776</v>
      </c>
      <c r="V460">
        <v>10</v>
      </c>
      <c r="W460">
        <v>267</v>
      </c>
      <c r="X460">
        <v>2340</v>
      </c>
      <c r="Y460">
        <v>626420</v>
      </c>
      <c r="Z460">
        <v>12</v>
      </c>
      <c r="AA460">
        <v>299</v>
      </c>
      <c r="AB460">
        <v>2317</v>
      </c>
      <c r="AC460">
        <v>692237</v>
      </c>
      <c r="AD460">
        <v>19</v>
      </c>
      <c r="AE460">
        <v>333</v>
      </c>
      <c r="AF460">
        <v>2230</v>
      </c>
      <c r="AG460">
        <v>752794</v>
      </c>
      <c r="AH460">
        <v>13</v>
      </c>
      <c r="AI460">
        <v>382</v>
      </c>
      <c r="AJ460">
        <v>2328</v>
      </c>
      <c r="AK460">
        <v>889286</v>
      </c>
      <c r="AL460">
        <v>11</v>
      </c>
      <c r="AM460">
        <v>421</v>
      </c>
      <c r="AN460">
        <v>2328</v>
      </c>
      <c r="AO460">
        <v>980998</v>
      </c>
      <c r="AP460">
        <v>95</v>
      </c>
      <c r="AQ460">
        <v>392</v>
      </c>
      <c r="AR460">
        <v>2262</v>
      </c>
      <c r="AS460">
        <v>892693</v>
      </c>
    </row>
    <row r="461" spans="1:49" ht="15" x14ac:dyDescent="0.2">
      <c r="A461" s="79">
        <v>41141</v>
      </c>
      <c r="B461">
        <v>14</v>
      </c>
      <c r="C461">
        <v>113</v>
      </c>
      <c r="D461">
        <v>2282</v>
      </c>
      <c r="E461">
        <v>259512</v>
      </c>
      <c r="F461">
        <v>4</v>
      </c>
      <c r="G461">
        <v>143</v>
      </c>
      <c r="H461">
        <v>2300</v>
      </c>
      <c r="I461">
        <v>328325</v>
      </c>
      <c r="J461">
        <v>19</v>
      </c>
      <c r="K461">
        <v>160</v>
      </c>
      <c r="L461">
        <v>2162</v>
      </c>
      <c r="M461">
        <v>349310</v>
      </c>
      <c r="N461">
        <v>20</v>
      </c>
      <c r="O461">
        <v>191</v>
      </c>
      <c r="P461">
        <v>2121</v>
      </c>
      <c r="Q461">
        <v>412496</v>
      </c>
      <c r="R461">
        <v>17</v>
      </c>
      <c r="S461">
        <v>242</v>
      </c>
      <c r="T461">
        <v>2272</v>
      </c>
      <c r="U461">
        <v>569598</v>
      </c>
      <c r="V461">
        <v>15</v>
      </c>
      <c r="W461">
        <v>262</v>
      </c>
      <c r="X461">
        <v>2236</v>
      </c>
      <c r="Y461">
        <v>583928</v>
      </c>
      <c r="Z461">
        <v>6</v>
      </c>
      <c r="AA461">
        <v>290</v>
      </c>
      <c r="AB461">
        <v>2320</v>
      </c>
      <c r="AC461">
        <v>678957</v>
      </c>
      <c r="AD461">
        <v>1</v>
      </c>
      <c r="AE461">
        <v>324</v>
      </c>
      <c r="AF461">
        <v>2200</v>
      </c>
      <c r="AG461">
        <v>712800</v>
      </c>
      <c r="AH461">
        <v>1</v>
      </c>
      <c r="AI461">
        <v>380</v>
      </c>
      <c r="AJ461">
        <v>2640</v>
      </c>
      <c r="AK461">
        <v>1003200</v>
      </c>
      <c r="AL461">
        <v>1</v>
      </c>
      <c r="AM461">
        <v>420</v>
      </c>
      <c r="AN461">
        <v>2680</v>
      </c>
      <c r="AO461">
        <v>1125600</v>
      </c>
      <c r="AP461">
        <v>84</v>
      </c>
      <c r="AQ461">
        <v>361</v>
      </c>
      <c r="AR461">
        <v>2187</v>
      </c>
      <c r="AS461">
        <v>788290</v>
      </c>
      <c r="AT461">
        <v>3</v>
      </c>
      <c r="AU461">
        <v>372</v>
      </c>
      <c r="AV461">
        <v>2027</v>
      </c>
      <c r="AW461">
        <v>747127</v>
      </c>
    </row>
    <row r="462" spans="1:49" ht="15" x14ac:dyDescent="0.2">
      <c r="A462" s="79">
        <v>41142</v>
      </c>
      <c r="B462">
        <v>5</v>
      </c>
      <c r="C462">
        <v>126</v>
      </c>
      <c r="D462">
        <v>2300</v>
      </c>
      <c r="E462">
        <v>290220</v>
      </c>
      <c r="F462">
        <v>3</v>
      </c>
      <c r="G462">
        <v>139</v>
      </c>
      <c r="H462">
        <v>2325</v>
      </c>
      <c r="I462">
        <v>323383</v>
      </c>
      <c r="J462">
        <v>8</v>
      </c>
      <c r="K462">
        <v>165</v>
      </c>
      <c r="L462">
        <v>2312</v>
      </c>
      <c r="M462">
        <v>376400</v>
      </c>
      <c r="N462">
        <v>16</v>
      </c>
      <c r="O462">
        <v>188</v>
      </c>
      <c r="P462">
        <v>2200</v>
      </c>
      <c r="Q462">
        <v>424509</v>
      </c>
      <c r="R462">
        <v>16</v>
      </c>
      <c r="S462">
        <v>236</v>
      </c>
      <c r="T462">
        <v>2460</v>
      </c>
      <c r="U462">
        <v>583544</v>
      </c>
      <c r="V462">
        <v>5</v>
      </c>
      <c r="W462">
        <v>269</v>
      </c>
      <c r="X462">
        <v>2413</v>
      </c>
      <c r="Y462">
        <v>646364</v>
      </c>
      <c r="Z462">
        <v>1</v>
      </c>
      <c r="AA462">
        <v>297</v>
      </c>
      <c r="AB462">
        <v>2500</v>
      </c>
      <c r="AC462">
        <v>742500</v>
      </c>
      <c r="AD462">
        <v>3</v>
      </c>
      <c r="AE462">
        <v>349</v>
      </c>
      <c r="AF462">
        <v>2370</v>
      </c>
      <c r="AG462">
        <v>817660</v>
      </c>
      <c r="AH462">
        <v>1</v>
      </c>
      <c r="AI462">
        <v>363</v>
      </c>
      <c r="AJ462">
        <v>2460</v>
      </c>
      <c r="AK462">
        <v>892980</v>
      </c>
      <c r="AP462">
        <v>70</v>
      </c>
      <c r="AQ462">
        <v>392</v>
      </c>
      <c r="AR462">
        <v>2313</v>
      </c>
      <c r="AS462">
        <v>911688</v>
      </c>
      <c r="AT462">
        <v>4</v>
      </c>
      <c r="AU462">
        <v>446</v>
      </c>
      <c r="AV462">
        <v>2125</v>
      </c>
      <c r="AW462">
        <v>947412</v>
      </c>
    </row>
    <row r="463" spans="1:49" ht="15" x14ac:dyDescent="0.2">
      <c r="A463" s="79">
        <v>41148</v>
      </c>
      <c r="B463">
        <v>17</v>
      </c>
      <c r="C463">
        <v>109</v>
      </c>
      <c r="D463">
        <v>2377</v>
      </c>
      <c r="E463">
        <v>259737</v>
      </c>
      <c r="F463">
        <v>11</v>
      </c>
      <c r="G463">
        <v>134</v>
      </c>
      <c r="H463">
        <v>2127</v>
      </c>
      <c r="I463">
        <v>300533</v>
      </c>
      <c r="J463">
        <v>27</v>
      </c>
      <c r="K463">
        <v>170</v>
      </c>
      <c r="L463">
        <v>2480</v>
      </c>
      <c r="M463">
        <v>416871</v>
      </c>
      <c r="N463">
        <v>41</v>
      </c>
      <c r="O463">
        <v>200</v>
      </c>
      <c r="P463">
        <v>2329</v>
      </c>
      <c r="Q463">
        <v>481954</v>
      </c>
      <c r="R463">
        <v>13</v>
      </c>
      <c r="S463">
        <v>237</v>
      </c>
      <c r="T463">
        <v>2450</v>
      </c>
      <c r="U463">
        <v>581075</v>
      </c>
      <c r="V463">
        <v>36</v>
      </c>
      <c r="W463">
        <v>256</v>
      </c>
      <c r="X463">
        <v>2409</v>
      </c>
      <c r="Y463">
        <v>631175</v>
      </c>
      <c r="Z463">
        <v>4</v>
      </c>
      <c r="AA463">
        <v>299</v>
      </c>
      <c r="AB463">
        <v>2442</v>
      </c>
      <c r="AC463">
        <v>731318</v>
      </c>
      <c r="AD463">
        <v>4</v>
      </c>
      <c r="AE463">
        <v>334</v>
      </c>
      <c r="AF463">
        <v>2372</v>
      </c>
      <c r="AG463">
        <v>793238</v>
      </c>
      <c r="AH463">
        <v>1</v>
      </c>
      <c r="AI463">
        <v>360</v>
      </c>
      <c r="AJ463">
        <v>2660</v>
      </c>
      <c r="AK463">
        <v>957600</v>
      </c>
      <c r="AL463">
        <v>3</v>
      </c>
      <c r="AM463">
        <v>414</v>
      </c>
      <c r="AN463">
        <v>2680</v>
      </c>
      <c r="AO463">
        <v>1109400</v>
      </c>
      <c r="AP463">
        <v>62</v>
      </c>
      <c r="AQ463">
        <v>381</v>
      </c>
      <c r="AR463">
        <v>2348</v>
      </c>
      <c r="AS463">
        <v>894599</v>
      </c>
      <c r="AT463">
        <v>3</v>
      </c>
      <c r="AU463">
        <v>419</v>
      </c>
      <c r="AV463">
        <v>2180</v>
      </c>
      <c r="AW463">
        <v>917307</v>
      </c>
    </row>
    <row r="464" spans="1:49" ht="15" x14ac:dyDescent="0.2">
      <c r="A464" s="79">
        <v>41149</v>
      </c>
      <c r="B464">
        <v>7</v>
      </c>
      <c r="C464">
        <v>119</v>
      </c>
      <c r="D464">
        <v>2323</v>
      </c>
      <c r="E464">
        <v>275587</v>
      </c>
      <c r="F464">
        <v>11</v>
      </c>
      <c r="G464">
        <v>141</v>
      </c>
      <c r="H464">
        <v>2180</v>
      </c>
      <c r="I464">
        <v>311405</v>
      </c>
      <c r="J464">
        <v>42</v>
      </c>
      <c r="K464">
        <v>166</v>
      </c>
      <c r="L464">
        <v>2231</v>
      </c>
      <c r="M464">
        <v>374764</v>
      </c>
      <c r="N464">
        <v>19</v>
      </c>
      <c r="O464">
        <v>195</v>
      </c>
      <c r="P464">
        <v>2178</v>
      </c>
      <c r="Q464">
        <v>427208</v>
      </c>
      <c r="R464">
        <v>10</v>
      </c>
      <c r="S464">
        <v>232</v>
      </c>
      <c r="T464">
        <v>2180</v>
      </c>
      <c r="U464">
        <v>506170</v>
      </c>
      <c r="V464">
        <v>4</v>
      </c>
      <c r="W464">
        <v>272</v>
      </c>
      <c r="X464">
        <v>2253</v>
      </c>
      <c r="Y464">
        <v>613725</v>
      </c>
      <c r="Z464">
        <v>25</v>
      </c>
      <c r="AA464">
        <v>294</v>
      </c>
      <c r="AB464">
        <v>2280</v>
      </c>
      <c r="AC464">
        <v>702603</v>
      </c>
      <c r="AD464">
        <v>20</v>
      </c>
      <c r="AE464">
        <v>334</v>
      </c>
      <c r="AF464">
        <v>2352</v>
      </c>
      <c r="AG464">
        <v>773362</v>
      </c>
      <c r="AH464">
        <v>3</v>
      </c>
      <c r="AI464">
        <v>385</v>
      </c>
      <c r="AJ464">
        <v>2487</v>
      </c>
      <c r="AK464">
        <v>956533</v>
      </c>
      <c r="AP464">
        <v>160</v>
      </c>
      <c r="AQ464">
        <v>409</v>
      </c>
      <c r="AR464">
        <v>2272</v>
      </c>
      <c r="AS464">
        <v>924997</v>
      </c>
      <c r="AT464">
        <v>10</v>
      </c>
      <c r="AU464">
        <v>429</v>
      </c>
      <c r="AV464">
        <v>2240</v>
      </c>
      <c r="AW464">
        <v>955804</v>
      </c>
    </row>
    <row r="466" spans="1:49" ht="15" x14ac:dyDescent="0.2">
      <c r="A466" s="79">
        <v>41155</v>
      </c>
      <c r="B466">
        <v>1</v>
      </c>
      <c r="C466">
        <v>89</v>
      </c>
      <c r="D466">
        <v>1950</v>
      </c>
      <c r="E466">
        <v>173550</v>
      </c>
      <c r="F466">
        <v>3</v>
      </c>
      <c r="G466">
        <v>132</v>
      </c>
      <c r="H466">
        <v>2250</v>
      </c>
      <c r="I466">
        <v>297750</v>
      </c>
      <c r="J466">
        <v>4</v>
      </c>
      <c r="K466">
        <v>161</v>
      </c>
      <c r="L466">
        <v>2360</v>
      </c>
      <c r="M466">
        <v>374240</v>
      </c>
      <c r="N466">
        <v>16</v>
      </c>
      <c r="O466">
        <v>213</v>
      </c>
      <c r="P466">
        <v>2303</v>
      </c>
      <c r="Q466">
        <v>497208</v>
      </c>
      <c r="R466">
        <v>4</v>
      </c>
      <c r="S466">
        <v>238</v>
      </c>
      <c r="T466">
        <v>2320</v>
      </c>
      <c r="U466">
        <v>551508</v>
      </c>
      <c r="V466">
        <v>12</v>
      </c>
      <c r="W466">
        <v>276</v>
      </c>
      <c r="X466">
        <v>2355</v>
      </c>
      <c r="Y466">
        <v>651105</v>
      </c>
      <c r="Z466">
        <v>11</v>
      </c>
      <c r="AA466">
        <v>300</v>
      </c>
      <c r="AB466">
        <v>2406</v>
      </c>
      <c r="AC466">
        <v>719660</v>
      </c>
      <c r="AD466">
        <v>1</v>
      </c>
      <c r="AE466">
        <v>324</v>
      </c>
      <c r="AF466">
        <v>2480</v>
      </c>
      <c r="AG466">
        <v>803520</v>
      </c>
      <c r="AH466">
        <v>2</v>
      </c>
      <c r="AI466">
        <v>368</v>
      </c>
      <c r="AJ466">
        <v>2540</v>
      </c>
      <c r="AK466">
        <v>935770</v>
      </c>
      <c r="AL466">
        <v>2</v>
      </c>
      <c r="AM466">
        <v>430</v>
      </c>
      <c r="AN466">
        <v>2610</v>
      </c>
      <c r="AO466">
        <v>1124610</v>
      </c>
      <c r="AP466">
        <v>76</v>
      </c>
      <c r="AQ466">
        <v>375</v>
      </c>
      <c r="AR466">
        <v>2288</v>
      </c>
      <c r="AS466">
        <v>862958</v>
      </c>
      <c r="AT466">
        <v>4</v>
      </c>
      <c r="AU466">
        <v>445</v>
      </c>
      <c r="AV466">
        <v>2278</v>
      </c>
      <c r="AW466">
        <v>1013525</v>
      </c>
    </row>
    <row r="467" spans="1:49" ht="15" x14ac:dyDescent="0.2">
      <c r="A467" s="79">
        <v>41156</v>
      </c>
      <c r="B467">
        <v>17</v>
      </c>
      <c r="C467">
        <v>114</v>
      </c>
      <c r="D467">
        <v>2282</v>
      </c>
      <c r="E467">
        <v>262886</v>
      </c>
      <c r="F467">
        <v>1</v>
      </c>
      <c r="G467">
        <v>140</v>
      </c>
      <c r="H467">
        <v>2150</v>
      </c>
      <c r="I467">
        <v>301000</v>
      </c>
      <c r="J467">
        <v>49</v>
      </c>
      <c r="K467">
        <v>159</v>
      </c>
      <c r="L467">
        <v>2244</v>
      </c>
      <c r="M467">
        <v>360672</v>
      </c>
      <c r="N467">
        <v>16</v>
      </c>
      <c r="O467">
        <v>192</v>
      </c>
      <c r="P467">
        <v>2262</v>
      </c>
      <c r="Q467">
        <v>435289</v>
      </c>
      <c r="R467">
        <v>33</v>
      </c>
      <c r="S467">
        <v>231</v>
      </c>
      <c r="T467">
        <v>2250</v>
      </c>
      <c r="U467">
        <v>527149</v>
      </c>
      <c r="V467">
        <v>20</v>
      </c>
      <c r="W467">
        <v>270</v>
      </c>
      <c r="X467">
        <v>2298</v>
      </c>
      <c r="Y467">
        <v>628322</v>
      </c>
      <c r="Z467">
        <v>8</v>
      </c>
      <c r="AA467">
        <v>292</v>
      </c>
      <c r="AB467">
        <v>2276</v>
      </c>
      <c r="AC467">
        <v>667538</v>
      </c>
      <c r="AD467">
        <v>9</v>
      </c>
      <c r="AE467">
        <v>336</v>
      </c>
      <c r="AF467">
        <v>2320</v>
      </c>
      <c r="AG467">
        <v>775347</v>
      </c>
      <c r="AH467">
        <v>7</v>
      </c>
      <c r="AI467">
        <v>366</v>
      </c>
      <c r="AJ467">
        <v>2390</v>
      </c>
      <c r="AK467">
        <v>886354</v>
      </c>
      <c r="AL467">
        <v>8</v>
      </c>
      <c r="AM467">
        <v>435</v>
      </c>
      <c r="AN467">
        <v>2640</v>
      </c>
      <c r="AO467">
        <v>1141468</v>
      </c>
      <c r="AP467">
        <v>158</v>
      </c>
      <c r="AQ467">
        <v>404</v>
      </c>
      <c r="AR467">
        <v>2300</v>
      </c>
      <c r="AS467">
        <v>932302</v>
      </c>
      <c r="AT467">
        <v>10</v>
      </c>
      <c r="AU467">
        <v>403</v>
      </c>
      <c r="AV467">
        <v>2200</v>
      </c>
      <c r="AW467">
        <v>877385</v>
      </c>
    </row>
    <row r="468" spans="1:49" ht="15" x14ac:dyDescent="0.2">
      <c r="A468" s="79">
        <v>41162</v>
      </c>
      <c r="B468">
        <v>2</v>
      </c>
      <c r="C468">
        <v>118</v>
      </c>
      <c r="D468">
        <v>2050</v>
      </c>
      <c r="E468">
        <v>240875</v>
      </c>
      <c r="F468">
        <v>9</v>
      </c>
      <c r="G468">
        <v>140</v>
      </c>
      <c r="H468">
        <v>2267</v>
      </c>
      <c r="I468">
        <v>334061</v>
      </c>
      <c r="J468">
        <v>1</v>
      </c>
      <c r="K468">
        <v>151</v>
      </c>
      <c r="L468">
        <v>2250</v>
      </c>
      <c r="M468">
        <v>339750</v>
      </c>
      <c r="N468">
        <v>19</v>
      </c>
      <c r="O468">
        <v>193</v>
      </c>
      <c r="P468">
        <v>2520</v>
      </c>
      <c r="Q468">
        <v>501995</v>
      </c>
      <c r="R468">
        <v>2</v>
      </c>
      <c r="S468">
        <v>226</v>
      </c>
      <c r="T468">
        <v>2400</v>
      </c>
      <c r="U468">
        <v>542400</v>
      </c>
      <c r="V468">
        <v>13</v>
      </c>
      <c r="W468">
        <v>265</v>
      </c>
      <c r="X468">
        <v>2348</v>
      </c>
      <c r="Y468">
        <v>627675</v>
      </c>
      <c r="Z468">
        <v>3</v>
      </c>
      <c r="AA468">
        <v>288</v>
      </c>
      <c r="AB468">
        <v>2340</v>
      </c>
      <c r="AC468">
        <v>673140</v>
      </c>
      <c r="AD468">
        <v>8</v>
      </c>
      <c r="AE468">
        <v>334</v>
      </c>
      <c r="AF468">
        <v>2471</v>
      </c>
      <c r="AG468">
        <v>833840</v>
      </c>
      <c r="AH468">
        <v>1</v>
      </c>
      <c r="AI468">
        <v>385</v>
      </c>
      <c r="AJ468">
        <v>2400</v>
      </c>
      <c r="AK468">
        <v>924000</v>
      </c>
      <c r="AL468">
        <v>4</v>
      </c>
      <c r="AM468">
        <v>432</v>
      </c>
      <c r="AN468">
        <v>2673</v>
      </c>
      <c r="AO468">
        <v>1152270</v>
      </c>
      <c r="AP468">
        <v>63</v>
      </c>
      <c r="AQ468">
        <v>384</v>
      </c>
      <c r="AR468">
        <v>2302</v>
      </c>
      <c r="AS468">
        <v>877779</v>
      </c>
      <c r="AT468">
        <v>13</v>
      </c>
      <c r="AU468">
        <v>414</v>
      </c>
      <c r="AV468">
        <v>2276</v>
      </c>
      <c r="AW468">
        <v>962901</v>
      </c>
    </row>
    <row r="469" spans="1:49" ht="15" x14ac:dyDescent="0.2">
      <c r="A469" s="81">
        <v>41163</v>
      </c>
      <c r="B469">
        <v>3</v>
      </c>
      <c r="C469">
        <v>118</v>
      </c>
      <c r="D469">
        <v>2300</v>
      </c>
      <c r="E469">
        <v>271400</v>
      </c>
      <c r="F469">
        <v>4</v>
      </c>
      <c r="G469">
        <v>145</v>
      </c>
      <c r="H469">
        <v>2225</v>
      </c>
      <c r="I469">
        <v>322038</v>
      </c>
      <c r="J469">
        <v>42</v>
      </c>
      <c r="K469">
        <v>174</v>
      </c>
      <c r="L469">
        <v>2255</v>
      </c>
      <c r="M469">
        <v>392974</v>
      </c>
      <c r="N469">
        <v>15</v>
      </c>
      <c r="O469">
        <v>203</v>
      </c>
      <c r="P469">
        <v>2278</v>
      </c>
      <c r="Q469">
        <v>463739</v>
      </c>
      <c r="R469">
        <v>26</v>
      </c>
      <c r="S469">
        <v>236</v>
      </c>
      <c r="T469">
        <v>2313</v>
      </c>
      <c r="U469">
        <v>547600</v>
      </c>
      <c r="V469">
        <v>15</v>
      </c>
      <c r="W469">
        <v>264</v>
      </c>
      <c r="X469">
        <v>2380</v>
      </c>
      <c r="Y469">
        <v>625529</v>
      </c>
      <c r="Z469">
        <v>10</v>
      </c>
      <c r="AA469">
        <v>296</v>
      </c>
      <c r="AB469">
        <v>2350</v>
      </c>
      <c r="AC469">
        <v>696390</v>
      </c>
      <c r="AD469">
        <v>6</v>
      </c>
      <c r="AE469">
        <v>338</v>
      </c>
      <c r="AF469">
        <v>2383</v>
      </c>
      <c r="AG469">
        <v>806693</v>
      </c>
      <c r="AH469">
        <v>9</v>
      </c>
      <c r="AI469">
        <v>381</v>
      </c>
      <c r="AJ469">
        <v>2410</v>
      </c>
      <c r="AK469">
        <v>914151</v>
      </c>
      <c r="AL469">
        <v>5</v>
      </c>
      <c r="AM469">
        <v>454</v>
      </c>
      <c r="AN469">
        <v>2545</v>
      </c>
      <c r="AO469">
        <v>1149372</v>
      </c>
      <c r="AP469">
        <v>155</v>
      </c>
      <c r="AQ469">
        <v>405</v>
      </c>
      <c r="AR469">
        <v>2313</v>
      </c>
      <c r="AS469">
        <v>937491</v>
      </c>
      <c r="AT469">
        <v>2</v>
      </c>
      <c r="AU469">
        <v>477</v>
      </c>
      <c r="AV469">
        <v>2150</v>
      </c>
      <c r="AW469">
        <v>1025550</v>
      </c>
    </row>
    <row r="470" spans="1:49" ht="15" x14ac:dyDescent="0.2">
      <c r="A470" s="79">
        <v>41169</v>
      </c>
      <c r="B470">
        <v>9</v>
      </c>
      <c r="C470">
        <v>111</v>
      </c>
      <c r="D470">
        <v>1890</v>
      </c>
      <c r="E470">
        <v>217660</v>
      </c>
      <c r="F470">
        <v>8</v>
      </c>
      <c r="G470">
        <v>138</v>
      </c>
      <c r="H470">
        <v>2097</v>
      </c>
      <c r="I470">
        <v>292606</v>
      </c>
      <c r="J470">
        <v>16</v>
      </c>
      <c r="K470">
        <v>162</v>
      </c>
      <c r="L470">
        <v>2278</v>
      </c>
      <c r="M470">
        <v>370322</v>
      </c>
      <c r="N470">
        <v>2</v>
      </c>
      <c r="O470">
        <v>198</v>
      </c>
      <c r="P470">
        <v>2315</v>
      </c>
      <c r="Q470">
        <v>459895</v>
      </c>
      <c r="R470">
        <v>1</v>
      </c>
      <c r="S470">
        <v>224</v>
      </c>
      <c r="T470">
        <v>2150</v>
      </c>
      <c r="U470">
        <v>481600</v>
      </c>
      <c r="Z470">
        <v>4</v>
      </c>
      <c r="AA470">
        <v>308</v>
      </c>
      <c r="AB470">
        <v>2565</v>
      </c>
      <c r="AC470">
        <v>789375</v>
      </c>
      <c r="AD470">
        <v>1</v>
      </c>
      <c r="AE470">
        <v>324</v>
      </c>
      <c r="AF470">
        <v>2460</v>
      </c>
      <c r="AG470">
        <v>797040</v>
      </c>
      <c r="AH470">
        <v>1</v>
      </c>
      <c r="AI470">
        <v>381</v>
      </c>
      <c r="AJ470">
        <v>2480</v>
      </c>
      <c r="AK470">
        <v>944880</v>
      </c>
      <c r="AL470">
        <v>8</v>
      </c>
      <c r="AM470">
        <v>419</v>
      </c>
      <c r="AN470">
        <v>2508</v>
      </c>
      <c r="AO470">
        <v>1063852</v>
      </c>
      <c r="AP470">
        <v>74</v>
      </c>
      <c r="AQ470">
        <v>369</v>
      </c>
      <c r="AR470">
        <v>2274</v>
      </c>
      <c r="AS470">
        <v>844314</v>
      </c>
      <c r="AT470">
        <v>11</v>
      </c>
      <c r="AU470">
        <v>424</v>
      </c>
      <c r="AV470">
        <v>2264</v>
      </c>
      <c r="AW470">
        <v>953976</v>
      </c>
    </row>
    <row r="471" spans="1:49" ht="15" x14ac:dyDescent="0.2">
      <c r="A471" s="79">
        <v>41170</v>
      </c>
      <c r="B471">
        <v>2</v>
      </c>
      <c r="C471">
        <v>127</v>
      </c>
      <c r="D471">
        <v>2160</v>
      </c>
      <c r="E471">
        <v>274320</v>
      </c>
      <c r="F471">
        <v>23</v>
      </c>
      <c r="G471">
        <v>141</v>
      </c>
      <c r="H471">
        <v>2233</v>
      </c>
      <c r="I471">
        <v>317530</v>
      </c>
      <c r="J471">
        <v>11</v>
      </c>
      <c r="K471">
        <v>166</v>
      </c>
      <c r="L471">
        <v>2192</v>
      </c>
      <c r="M471">
        <v>365034</v>
      </c>
      <c r="N471">
        <v>35</v>
      </c>
      <c r="O471">
        <v>197</v>
      </c>
      <c r="P471">
        <v>2268</v>
      </c>
      <c r="Q471">
        <v>441185</v>
      </c>
      <c r="R471">
        <v>26</v>
      </c>
      <c r="S471">
        <v>233</v>
      </c>
      <c r="T471">
        <v>2242</v>
      </c>
      <c r="U471">
        <v>535532</v>
      </c>
      <c r="V471">
        <v>9</v>
      </c>
      <c r="W471">
        <v>267</v>
      </c>
      <c r="X471">
        <v>2284</v>
      </c>
      <c r="Y471">
        <v>614282</v>
      </c>
      <c r="Z471">
        <v>11</v>
      </c>
      <c r="AA471">
        <v>296</v>
      </c>
      <c r="AB471">
        <v>2380</v>
      </c>
      <c r="AC471">
        <v>708809</v>
      </c>
      <c r="AD471">
        <v>5</v>
      </c>
      <c r="AE471">
        <v>336</v>
      </c>
      <c r="AF471">
        <v>2352</v>
      </c>
      <c r="AG471">
        <v>789592</v>
      </c>
      <c r="AH471">
        <v>4</v>
      </c>
      <c r="AI471">
        <v>373</v>
      </c>
      <c r="AJ471">
        <v>2385</v>
      </c>
      <c r="AK471">
        <v>889335</v>
      </c>
      <c r="AL471">
        <v>3</v>
      </c>
      <c r="AM471">
        <v>434</v>
      </c>
      <c r="AN471">
        <v>2493</v>
      </c>
      <c r="AO471">
        <v>1082613</v>
      </c>
      <c r="AP471">
        <v>107</v>
      </c>
      <c r="AQ471">
        <v>402</v>
      </c>
      <c r="AR471">
        <v>2287</v>
      </c>
      <c r="AS471">
        <v>921833</v>
      </c>
      <c r="AT471">
        <v>4</v>
      </c>
      <c r="AU471">
        <v>424</v>
      </c>
      <c r="AV471">
        <v>2255</v>
      </c>
      <c r="AW471">
        <v>956982</v>
      </c>
    </row>
    <row r="472" spans="1:49" ht="15" x14ac:dyDescent="0.2">
      <c r="A472" s="79">
        <v>41176</v>
      </c>
      <c r="F472">
        <v>13</v>
      </c>
      <c r="G472">
        <v>138</v>
      </c>
      <c r="H472">
        <v>2472</v>
      </c>
      <c r="I472">
        <v>340640</v>
      </c>
      <c r="J472">
        <v>21</v>
      </c>
      <c r="K472">
        <v>167</v>
      </c>
      <c r="L472">
        <v>2358</v>
      </c>
      <c r="M472">
        <v>403062</v>
      </c>
      <c r="N472">
        <v>10</v>
      </c>
      <c r="O472">
        <v>190</v>
      </c>
      <c r="P472">
        <v>2427</v>
      </c>
      <c r="Q472">
        <v>464382</v>
      </c>
      <c r="R472">
        <v>5</v>
      </c>
      <c r="S472">
        <v>221</v>
      </c>
      <c r="T472">
        <v>2410</v>
      </c>
      <c r="U472">
        <v>546648</v>
      </c>
      <c r="V472">
        <v>1</v>
      </c>
      <c r="W472">
        <v>268</v>
      </c>
      <c r="X472">
        <v>2300</v>
      </c>
      <c r="Y472">
        <v>616400</v>
      </c>
      <c r="Z472">
        <v>6</v>
      </c>
      <c r="AA472">
        <v>310</v>
      </c>
      <c r="AB472">
        <v>2290</v>
      </c>
      <c r="AC472">
        <v>699897</v>
      </c>
      <c r="AD472">
        <v>13</v>
      </c>
      <c r="AE472">
        <v>337</v>
      </c>
      <c r="AF472">
        <v>2463</v>
      </c>
      <c r="AG472">
        <v>829532</v>
      </c>
      <c r="AL472">
        <v>1</v>
      </c>
      <c r="AM472">
        <v>506</v>
      </c>
      <c r="AN472">
        <v>3550</v>
      </c>
      <c r="AO472">
        <v>1796300</v>
      </c>
      <c r="AP472">
        <v>50</v>
      </c>
      <c r="AQ472">
        <v>353</v>
      </c>
      <c r="AR472">
        <v>2321</v>
      </c>
      <c r="AS472">
        <v>813398</v>
      </c>
      <c r="AT472">
        <v>6</v>
      </c>
      <c r="AU472">
        <v>414</v>
      </c>
      <c r="AV472">
        <v>2170</v>
      </c>
      <c r="AW472">
        <v>867027</v>
      </c>
    </row>
    <row r="473" spans="1:49" ht="15" x14ac:dyDescent="0.2">
      <c r="A473" s="79">
        <v>41177</v>
      </c>
      <c r="B473">
        <v>6</v>
      </c>
      <c r="C473">
        <v>116</v>
      </c>
      <c r="D473">
        <v>2220</v>
      </c>
      <c r="E473">
        <v>258425</v>
      </c>
      <c r="F473">
        <v>19</v>
      </c>
      <c r="G473">
        <v>142</v>
      </c>
      <c r="H473">
        <v>2300</v>
      </c>
      <c r="I473">
        <v>331168</v>
      </c>
      <c r="J473">
        <v>14</v>
      </c>
      <c r="K473">
        <v>167</v>
      </c>
      <c r="L473">
        <v>2223</v>
      </c>
      <c r="M473">
        <v>371804</v>
      </c>
      <c r="N473">
        <v>21</v>
      </c>
      <c r="O473">
        <v>198</v>
      </c>
      <c r="P473">
        <v>2203</v>
      </c>
      <c r="Q473">
        <v>439443</v>
      </c>
      <c r="R473">
        <v>4</v>
      </c>
      <c r="S473">
        <v>248</v>
      </c>
      <c r="T473">
        <v>2225</v>
      </c>
      <c r="U473">
        <v>530525</v>
      </c>
      <c r="V473">
        <v>13</v>
      </c>
      <c r="W473">
        <v>269</v>
      </c>
      <c r="X473">
        <v>2282</v>
      </c>
      <c r="Y473">
        <v>608615</v>
      </c>
      <c r="Z473">
        <v>39</v>
      </c>
      <c r="AA473">
        <v>300</v>
      </c>
      <c r="AB473">
        <v>2286</v>
      </c>
      <c r="AC473">
        <v>691129</v>
      </c>
      <c r="AD473">
        <v>11</v>
      </c>
      <c r="AE473">
        <v>333</v>
      </c>
      <c r="AF473">
        <v>2298</v>
      </c>
      <c r="AG473">
        <v>759082</v>
      </c>
      <c r="AH473">
        <v>15</v>
      </c>
      <c r="AI473">
        <v>378</v>
      </c>
      <c r="AJ473">
        <v>2378</v>
      </c>
      <c r="AK473">
        <v>905309</v>
      </c>
      <c r="AL473">
        <v>2</v>
      </c>
      <c r="AM473">
        <v>426</v>
      </c>
      <c r="AN473">
        <v>2440</v>
      </c>
      <c r="AO473">
        <v>1040340</v>
      </c>
      <c r="AP473">
        <v>142</v>
      </c>
      <c r="AQ473">
        <v>399</v>
      </c>
      <c r="AR473">
        <v>2225</v>
      </c>
      <c r="AS473">
        <v>892376</v>
      </c>
    </row>
    <row r="476" spans="1:49" ht="15" x14ac:dyDescent="0.2">
      <c r="A476" s="79">
        <v>41183</v>
      </c>
      <c r="B476">
        <v>2</v>
      </c>
      <c r="C476">
        <v>121</v>
      </c>
      <c r="D476">
        <v>2400</v>
      </c>
      <c r="E476">
        <v>290100</v>
      </c>
      <c r="F476">
        <v>7</v>
      </c>
      <c r="G476">
        <v>138</v>
      </c>
      <c r="H476">
        <v>2560</v>
      </c>
      <c r="I476">
        <v>346311</v>
      </c>
      <c r="J476">
        <v>4</v>
      </c>
      <c r="K476">
        <v>172</v>
      </c>
      <c r="L476">
        <v>2293</v>
      </c>
      <c r="M476">
        <v>395560</v>
      </c>
      <c r="N476">
        <v>38</v>
      </c>
      <c r="O476">
        <v>192</v>
      </c>
      <c r="P476">
        <v>2307</v>
      </c>
      <c r="Q476">
        <v>440260</v>
      </c>
      <c r="R476">
        <v>35</v>
      </c>
      <c r="S476">
        <v>245</v>
      </c>
      <c r="T476">
        <v>2390</v>
      </c>
      <c r="U476">
        <v>591290</v>
      </c>
      <c r="V476">
        <v>9</v>
      </c>
      <c r="W476">
        <v>265</v>
      </c>
      <c r="X476">
        <v>2432</v>
      </c>
      <c r="Y476">
        <v>651012</v>
      </c>
      <c r="Z476">
        <v>20</v>
      </c>
      <c r="AA476">
        <v>293</v>
      </c>
      <c r="AB476">
        <v>2540</v>
      </c>
      <c r="AC476">
        <v>743839</v>
      </c>
      <c r="AD476">
        <v>9</v>
      </c>
      <c r="AE476">
        <v>336</v>
      </c>
      <c r="AF476">
        <v>2393</v>
      </c>
      <c r="AG476">
        <v>803351</v>
      </c>
      <c r="AH476">
        <v>3</v>
      </c>
      <c r="AI476">
        <v>397</v>
      </c>
      <c r="AJ476">
        <v>2380</v>
      </c>
      <c r="AK476">
        <v>944860</v>
      </c>
      <c r="AL476">
        <v>1</v>
      </c>
      <c r="AM476">
        <v>402</v>
      </c>
      <c r="AN476">
        <v>2400</v>
      </c>
      <c r="AO476">
        <v>964800</v>
      </c>
      <c r="AP476">
        <v>62</v>
      </c>
      <c r="AQ476">
        <v>394</v>
      </c>
      <c r="AR476">
        <v>2340</v>
      </c>
      <c r="AS476">
        <v>912759</v>
      </c>
      <c r="AT476">
        <v>5</v>
      </c>
      <c r="AU476">
        <v>371</v>
      </c>
      <c r="AV476">
        <v>2240</v>
      </c>
      <c r="AW476">
        <v>964800</v>
      </c>
    </row>
    <row r="477" spans="1:49" ht="15" x14ac:dyDescent="0.2">
      <c r="A477" s="79">
        <v>41184</v>
      </c>
      <c r="B477">
        <v>1</v>
      </c>
      <c r="C477">
        <v>111</v>
      </c>
      <c r="D477">
        <v>2200</v>
      </c>
      <c r="E477">
        <v>244200</v>
      </c>
      <c r="F477">
        <v>11</v>
      </c>
      <c r="G477">
        <v>135</v>
      </c>
      <c r="H477">
        <v>2233</v>
      </c>
      <c r="I477">
        <v>309509</v>
      </c>
      <c r="J477">
        <v>29</v>
      </c>
      <c r="K477">
        <v>165</v>
      </c>
      <c r="L477">
        <v>2207</v>
      </c>
      <c r="M477">
        <v>366516</v>
      </c>
      <c r="N477">
        <v>7</v>
      </c>
      <c r="O477">
        <v>195</v>
      </c>
      <c r="P477">
        <v>2188</v>
      </c>
      <c r="Q477">
        <v>426843</v>
      </c>
      <c r="R477">
        <v>5</v>
      </c>
      <c r="S477">
        <v>231</v>
      </c>
      <c r="T477">
        <v>2255</v>
      </c>
      <c r="U477">
        <v>515108</v>
      </c>
      <c r="V477">
        <v>5</v>
      </c>
      <c r="W477">
        <v>269</v>
      </c>
      <c r="X477">
        <v>2300</v>
      </c>
      <c r="Y477">
        <v>619852</v>
      </c>
      <c r="Z477">
        <v>6</v>
      </c>
      <c r="AA477">
        <v>310</v>
      </c>
      <c r="AB477">
        <v>2345</v>
      </c>
      <c r="AC477">
        <v>730550</v>
      </c>
      <c r="AD477">
        <v>8</v>
      </c>
      <c r="AE477">
        <v>327</v>
      </c>
      <c r="AF477">
        <v>2360</v>
      </c>
      <c r="AG477">
        <v>761422</v>
      </c>
      <c r="AH477">
        <v>7</v>
      </c>
      <c r="AI477">
        <v>366</v>
      </c>
      <c r="AJ477">
        <v>2437</v>
      </c>
      <c r="AK477">
        <v>894460</v>
      </c>
      <c r="AP477">
        <v>115</v>
      </c>
      <c r="AQ477">
        <v>388</v>
      </c>
      <c r="AR477">
        <v>2266</v>
      </c>
      <c r="AS477">
        <v>876105</v>
      </c>
      <c r="AT477">
        <v>6</v>
      </c>
      <c r="AU477">
        <v>393</v>
      </c>
      <c r="AV477">
        <v>2090</v>
      </c>
      <c r="AW477">
        <v>823247</v>
      </c>
    </row>
    <row r="478" spans="1:49" ht="15" x14ac:dyDescent="0.2">
      <c r="A478" s="79">
        <v>41190</v>
      </c>
      <c r="B478">
        <v>11</v>
      </c>
      <c r="C478">
        <v>114</v>
      </c>
      <c r="D478">
        <v>2242</v>
      </c>
      <c r="E478">
        <v>256642</v>
      </c>
      <c r="F478">
        <v>5</v>
      </c>
      <c r="G478">
        <v>133</v>
      </c>
      <c r="H478">
        <v>2340</v>
      </c>
      <c r="I478">
        <v>314976</v>
      </c>
      <c r="J478">
        <v>19</v>
      </c>
      <c r="K478">
        <v>164</v>
      </c>
      <c r="L478">
        <v>2530</v>
      </c>
      <c r="M478">
        <v>442061</v>
      </c>
      <c r="N478">
        <v>7</v>
      </c>
      <c r="O478">
        <v>199</v>
      </c>
      <c r="P478">
        <v>2242</v>
      </c>
      <c r="Q478">
        <v>452386</v>
      </c>
      <c r="R478">
        <v>7</v>
      </c>
      <c r="S478">
        <v>227</v>
      </c>
      <c r="T478">
        <v>2288</v>
      </c>
      <c r="U478">
        <v>519407</v>
      </c>
      <c r="V478">
        <v>1</v>
      </c>
      <c r="W478">
        <v>275</v>
      </c>
      <c r="X478">
        <v>2200</v>
      </c>
      <c r="Y478">
        <v>605000</v>
      </c>
      <c r="Z478">
        <v>4</v>
      </c>
      <c r="AA478">
        <v>302</v>
      </c>
      <c r="AB478">
        <v>2400</v>
      </c>
      <c r="AC478">
        <v>725375</v>
      </c>
      <c r="AD478">
        <v>9</v>
      </c>
      <c r="AE478">
        <v>348</v>
      </c>
      <c r="AF478">
        <v>2464</v>
      </c>
      <c r="AG478">
        <v>845291</v>
      </c>
      <c r="AH478">
        <v>7</v>
      </c>
      <c r="AI478">
        <v>389</v>
      </c>
      <c r="AJ478">
        <v>2420</v>
      </c>
      <c r="AK478">
        <v>943559</v>
      </c>
      <c r="AL478">
        <v>2</v>
      </c>
      <c r="AM478">
        <v>416</v>
      </c>
      <c r="AN478">
        <v>2220</v>
      </c>
      <c r="AO478">
        <v>924630</v>
      </c>
      <c r="AP478">
        <v>57</v>
      </c>
      <c r="AQ478">
        <v>359</v>
      </c>
      <c r="AR478">
        <v>2251</v>
      </c>
      <c r="AS478">
        <v>810866</v>
      </c>
      <c r="AT478">
        <v>14</v>
      </c>
      <c r="AU478">
        <v>461</v>
      </c>
      <c r="AV478">
        <v>2296</v>
      </c>
      <c r="AW478">
        <v>1053353</v>
      </c>
    </row>
    <row r="479" spans="1:49" ht="15" x14ac:dyDescent="0.2">
      <c r="A479" s="81">
        <v>41191</v>
      </c>
      <c r="B479">
        <v>6</v>
      </c>
      <c r="C479">
        <v>109</v>
      </c>
      <c r="D479">
        <v>2038</v>
      </c>
      <c r="E479">
        <v>222883</v>
      </c>
      <c r="F479">
        <v>15</v>
      </c>
      <c r="G479">
        <v>142</v>
      </c>
      <c r="H479">
        <v>2162</v>
      </c>
      <c r="I479">
        <v>307620</v>
      </c>
      <c r="J479">
        <v>29</v>
      </c>
      <c r="K479">
        <v>159</v>
      </c>
      <c r="L479">
        <v>2083</v>
      </c>
      <c r="M479">
        <v>335110</v>
      </c>
      <c r="N479">
        <v>32</v>
      </c>
      <c r="O479">
        <v>197</v>
      </c>
      <c r="P479">
        <v>2062</v>
      </c>
      <c r="Q479">
        <v>408678</v>
      </c>
      <c r="R479">
        <v>22</v>
      </c>
      <c r="S479">
        <v>241</v>
      </c>
      <c r="T479">
        <v>2195</v>
      </c>
      <c r="U479">
        <v>534242</v>
      </c>
      <c r="V479">
        <v>11</v>
      </c>
      <c r="W479">
        <v>268</v>
      </c>
      <c r="X479">
        <v>2234</v>
      </c>
      <c r="Y479">
        <v>598699</v>
      </c>
      <c r="Z479">
        <v>29</v>
      </c>
      <c r="AA479">
        <v>303</v>
      </c>
      <c r="AB479">
        <v>2327</v>
      </c>
      <c r="AC479">
        <v>706825</v>
      </c>
      <c r="AD479">
        <v>5</v>
      </c>
      <c r="AE479">
        <v>341</v>
      </c>
      <c r="AF479">
        <v>2365</v>
      </c>
      <c r="AG479">
        <v>809256</v>
      </c>
      <c r="AH479">
        <v>6</v>
      </c>
      <c r="AI479">
        <v>386</v>
      </c>
      <c r="AJ479">
        <v>2404</v>
      </c>
      <c r="AK479">
        <v>924623</v>
      </c>
      <c r="AP479">
        <v>128</v>
      </c>
      <c r="AQ479">
        <v>393</v>
      </c>
      <c r="AR479">
        <v>2223</v>
      </c>
      <c r="AS479">
        <v>865263</v>
      </c>
      <c r="AT479">
        <v>2</v>
      </c>
      <c r="AU479">
        <v>422</v>
      </c>
      <c r="AV479">
        <v>2050</v>
      </c>
      <c r="AW479">
        <v>867550</v>
      </c>
    </row>
    <row r="480" spans="1:49" ht="15" x14ac:dyDescent="0.2">
      <c r="A480" s="79">
        <v>41197</v>
      </c>
      <c r="B480">
        <v>14</v>
      </c>
      <c r="C480">
        <v>116</v>
      </c>
      <c r="D480">
        <v>1950</v>
      </c>
      <c r="E480">
        <v>231200</v>
      </c>
      <c r="F480">
        <v>1</v>
      </c>
      <c r="G480">
        <v>134</v>
      </c>
      <c r="H480">
        <v>2100</v>
      </c>
      <c r="I480">
        <v>281400</v>
      </c>
      <c r="J480">
        <v>7</v>
      </c>
      <c r="K480">
        <v>167</v>
      </c>
      <c r="L480">
        <v>2000</v>
      </c>
      <c r="M480">
        <v>335114</v>
      </c>
      <c r="N480">
        <v>22</v>
      </c>
      <c r="O480">
        <v>196</v>
      </c>
      <c r="P480">
        <v>2162</v>
      </c>
      <c r="Q480">
        <v>429616</v>
      </c>
      <c r="R480">
        <v>20</v>
      </c>
      <c r="S480">
        <v>239</v>
      </c>
      <c r="T480">
        <v>2253</v>
      </c>
      <c r="U480">
        <v>542903</v>
      </c>
      <c r="V480">
        <v>2</v>
      </c>
      <c r="W480">
        <v>278</v>
      </c>
      <c r="X480">
        <v>2400</v>
      </c>
      <c r="Y480">
        <v>668400</v>
      </c>
      <c r="Z480">
        <v>11</v>
      </c>
      <c r="AA480">
        <v>302</v>
      </c>
      <c r="AB480">
        <v>2303</v>
      </c>
      <c r="AC480">
        <v>685595</v>
      </c>
      <c r="AD480">
        <v>3</v>
      </c>
      <c r="AE480">
        <v>332</v>
      </c>
      <c r="AF480">
        <v>2303</v>
      </c>
      <c r="AG480">
        <v>764500</v>
      </c>
      <c r="AH480">
        <v>9</v>
      </c>
      <c r="AI480">
        <v>375</v>
      </c>
      <c r="AJ480">
        <v>2436</v>
      </c>
      <c r="AK480">
        <v>910493</v>
      </c>
      <c r="AP480">
        <v>83</v>
      </c>
      <c r="AQ480">
        <v>381</v>
      </c>
      <c r="AR480">
        <v>2201</v>
      </c>
      <c r="AS480">
        <v>831888</v>
      </c>
      <c r="AT480">
        <v>16</v>
      </c>
      <c r="AU480">
        <v>447</v>
      </c>
      <c r="AV480">
        <v>2097</v>
      </c>
      <c r="AW480">
        <v>916291</v>
      </c>
    </row>
    <row r="481" spans="1:49" ht="15" x14ac:dyDescent="0.2">
      <c r="A481" s="79">
        <v>41198</v>
      </c>
      <c r="B481">
        <v>3</v>
      </c>
      <c r="C481">
        <v>116</v>
      </c>
      <c r="D481">
        <v>2150</v>
      </c>
      <c r="E481">
        <v>250117</v>
      </c>
      <c r="F481">
        <v>4</v>
      </c>
      <c r="G481">
        <v>143</v>
      </c>
      <c r="H481">
        <v>2117</v>
      </c>
      <c r="I481">
        <v>302488</v>
      </c>
      <c r="J481">
        <v>15</v>
      </c>
      <c r="K481">
        <v>165</v>
      </c>
      <c r="L481">
        <v>2162</v>
      </c>
      <c r="M481">
        <v>361413</v>
      </c>
      <c r="N481">
        <v>16</v>
      </c>
      <c r="O481">
        <v>207</v>
      </c>
      <c r="P481">
        <v>2161</v>
      </c>
      <c r="Q481">
        <v>449979</v>
      </c>
      <c r="R481">
        <v>17</v>
      </c>
      <c r="S481">
        <v>235</v>
      </c>
      <c r="T481">
        <v>2247</v>
      </c>
      <c r="U481">
        <v>529329</v>
      </c>
      <c r="V481">
        <v>5</v>
      </c>
      <c r="W481">
        <v>262</v>
      </c>
      <c r="X481">
        <v>2278</v>
      </c>
      <c r="Y481">
        <v>597372</v>
      </c>
      <c r="Z481">
        <v>12</v>
      </c>
      <c r="AA481">
        <v>293</v>
      </c>
      <c r="AB481">
        <v>2366</v>
      </c>
      <c r="AC481">
        <v>691692</v>
      </c>
      <c r="AD481">
        <v>7</v>
      </c>
      <c r="AE481">
        <v>338</v>
      </c>
      <c r="AF481">
        <v>2407</v>
      </c>
      <c r="AG481">
        <v>811943</v>
      </c>
      <c r="AH481">
        <v>8</v>
      </c>
      <c r="AI481">
        <v>372</v>
      </c>
      <c r="AJ481">
        <v>2405</v>
      </c>
      <c r="AK481">
        <v>890398</v>
      </c>
      <c r="AL481">
        <v>1</v>
      </c>
      <c r="AM481">
        <v>410</v>
      </c>
      <c r="AN481">
        <v>2320</v>
      </c>
      <c r="AO481">
        <v>951200</v>
      </c>
      <c r="AP481">
        <v>90</v>
      </c>
      <c r="AQ481">
        <v>396</v>
      </c>
      <c r="AR481">
        <v>2243</v>
      </c>
      <c r="AS481">
        <v>891150</v>
      </c>
    </row>
    <row r="482" spans="1:49" ht="15" x14ac:dyDescent="0.2">
      <c r="A482" s="79">
        <v>41204</v>
      </c>
      <c r="B482">
        <v>3</v>
      </c>
      <c r="C482">
        <v>145</v>
      </c>
      <c r="D482">
        <v>2150</v>
      </c>
      <c r="E482">
        <v>312467</v>
      </c>
      <c r="J482">
        <v>24</v>
      </c>
      <c r="K482">
        <v>158</v>
      </c>
      <c r="L482">
        <v>2233</v>
      </c>
      <c r="M482">
        <v>362583</v>
      </c>
      <c r="N482">
        <v>6</v>
      </c>
      <c r="O482">
        <v>198</v>
      </c>
      <c r="P482">
        <v>2112</v>
      </c>
      <c r="Q482">
        <v>416807</v>
      </c>
      <c r="R482">
        <v>4</v>
      </c>
      <c r="S482">
        <v>235</v>
      </c>
      <c r="T482">
        <v>2310</v>
      </c>
      <c r="U482">
        <v>544010</v>
      </c>
      <c r="V482">
        <v>3</v>
      </c>
      <c r="W482">
        <v>270</v>
      </c>
      <c r="X482">
        <v>2300</v>
      </c>
      <c r="Y482">
        <v>622920</v>
      </c>
      <c r="Z482">
        <v>10</v>
      </c>
      <c r="AA482">
        <v>299</v>
      </c>
      <c r="AB482">
        <v>2327</v>
      </c>
      <c r="AC482">
        <v>693476</v>
      </c>
      <c r="AD482">
        <v>5</v>
      </c>
      <c r="AE482">
        <v>341</v>
      </c>
      <c r="AF482">
        <v>2360</v>
      </c>
      <c r="AG482">
        <v>805700</v>
      </c>
      <c r="AH482">
        <v>3</v>
      </c>
      <c r="AI482">
        <v>382</v>
      </c>
      <c r="AJ482">
        <v>2385</v>
      </c>
      <c r="AK482">
        <v>902540</v>
      </c>
      <c r="AL482">
        <v>4</v>
      </c>
      <c r="AM482">
        <v>448</v>
      </c>
      <c r="AN482">
        <v>2725</v>
      </c>
      <c r="AO482">
        <v>1222340</v>
      </c>
      <c r="AP482">
        <v>50</v>
      </c>
      <c r="AQ482">
        <v>367</v>
      </c>
      <c r="AR482">
        <v>2281</v>
      </c>
      <c r="AS482">
        <v>839810</v>
      </c>
      <c r="AT482">
        <v>6</v>
      </c>
      <c r="AU482">
        <v>404</v>
      </c>
      <c r="AV482">
        <v>2370</v>
      </c>
      <c r="AW482">
        <v>936000</v>
      </c>
    </row>
    <row r="483" spans="1:49" ht="15" x14ac:dyDescent="0.2">
      <c r="A483" s="79">
        <v>41205</v>
      </c>
      <c r="B483">
        <v>10</v>
      </c>
      <c r="C483">
        <v>121</v>
      </c>
      <c r="D483">
        <v>2113</v>
      </c>
      <c r="E483">
        <v>258797</v>
      </c>
      <c r="F483">
        <v>8</v>
      </c>
      <c r="G483">
        <v>140</v>
      </c>
      <c r="H483">
        <v>2110</v>
      </c>
      <c r="I483">
        <v>296456</v>
      </c>
      <c r="J483">
        <v>24</v>
      </c>
      <c r="K483">
        <v>157</v>
      </c>
      <c r="L483">
        <v>2205</v>
      </c>
      <c r="M483">
        <v>345801</v>
      </c>
      <c r="N483">
        <v>45</v>
      </c>
      <c r="O483">
        <v>201</v>
      </c>
      <c r="P483">
        <v>2186</v>
      </c>
      <c r="Q483">
        <v>437567</v>
      </c>
      <c r="R483">
        <v>10</v>
      </c>
      <c r="S483">
        <v>242</v>
      </c>
      <c r="T483">
        <v>2260</v>
      </c>
      <c r="U483">
        <v>553062</v>
      </c>
      <c r="V483">
        <v>21</v>
      </c>
      <c r="W483">
        <v>268</v>
      </c>
      <c r="X483">
        <v>2280</v>
      </c>
      <c r="Y483">
        <v>615935</v>
      </c>
      <c r="Z483">
        <v>13</v>
      </c>
      <c r="AA483">
        <v>296</v>
      </c>
      <c r="AB483">
        <v>2317</v>
      </c>
      <c r="AC483">
        <v>683606</v>
      </c>
      <c r="AD483">
        <v>16</v>
      </c>
      <c r="AE483">
        <v>338</v>
      </c>
      <c r="AF483">
        <v>2340</v>
      </c>
      <c r="AG483">
        <v>793911</v>
      </c>
      <c r="AH483">
        <v>32</v>
      </c>
      <c r="AI483">
        <v>377</v>
      </c>
      <c r="AJ483">
        <v>2424</v>
      </c>
      <c r="AK483">
        <v>914489</v>
      </c>
      <c r="AL483">
        <v>5</v>
      </c>
      <c r="AM483">
        <v>414</v>
      </c>
      <c r="AN483">
        <v>2480</v>
      </c>
      <c r="AO483">
        <v>1027216</v>
      </c>
      <c r="AP483">
        <v>104</v>
      </c>
      <c r="AQ483">
        <v>404</v>
      </c>
      <c r="AR483">
        <v>2274</v>
      </c>
      <c r="AS483">
        <v>921350</v>
      </c>
      <c r="AT483">
        <v>2</v>
      </c>
      <c r="AU483">
        <v>409</v>
      </c>
      <c r="AV483">
        <v>2100</v>
      </c>
      <c r="AW483">
        <v>858900</v>
      </c>
    </row>
    <row r="484" spans="1:49" ht="15" x14ac:dyDescent="0.2">
      <c r="A484" s="79">
        <v>41211</v>
      </c>
      <c r="J484">
        <v>30</v>
      </c>
      <c r="K484">
        <v>163</v>
      </c>
      <c r="L484">
        <v>2250</v>
      </c>
      <c r="M484">
        <v>363408</v>
      </c>
      <c r="N484">
        <v>60</v>
      </c>
      <c r="O484">
        <v>202</v>
      </c>
      <c r="P484">
        <v>2496</v>
      </c>
      <c r="Q484">
        <v>503746</v>
      </c>
      <c r="R484">
        <v>79</v>
      </c>
      <c r="S484">
        <v>236</v>
      </c>
      <c r="T484">
        <v>2681</v>
      </c>
      <c r="U484">
        <v>624240</v>
      </c>
      <c r="V484">
        <v>20</v>
      </c>
      <c r="W484">
        <v>272</v>
      </c>
      <c r="X484">
        <v>2460</v>
      </c>
      <c r="Y484">
        <v>675318</v>
      </c>
      <c r="Z484">
        <v>51</v>
      </c>
      <c r="AA484">
        <v>298</v>
      </c>
      <c r="AB484">
        <v>2435</v>
      </c>
      <c r="AC484">
        <v>724942</v>
      </c>
      <c r="AD484">
        <v>35</v>
      </c>
      <c r="AE484">
        <v>346</v>
      </c>
      <c r="AF484">
        <v>2629</v>
      </c>
      <c r="AG484">
        <v>898153</v>
      </c>
      <c r="AH484">
        <v>52</v>
      </c>
      <c r="AI484">
        <v>381</v>
      </c>
      <c r="AJ484">
        <v>2622</v>
      </c>
      <c r="AK484">
        <v>990652</v>
      </c>
      <c r="AL484">
        <v>51</v>
      </c>
      <c r="AM484">
        <v>432</v>
      </c>
      <c r="AN484">
        <v>2793</v>
      </c>
      <c r="AO484">
        <v>1194630</v>
      </c>
      <c r="AP484">
        <v>15</v>
      </c>
      <c r="AQ484">
        <v>407</v>
      </c>
      <c r="AR484">
        <v>2829</v>
      </c>
      <c r="AS484">
        <v>1112577</v>
      </c>
      <c r="AT484">
        <v>18</v>
      </c>
      <c r="AU484">
        <v>487</v>
      </c>
      <c r="AV484">
        <v>2596</v>
      </c>
      <c r="AW484">
        <v>1314608</v>
      </c>
    </row>
    <row r="485" spans="1:49" ht="15" x14ac:dyDescent="0.2">
      <c r="A485" s="79">
        <v>41212</v>
      </c>
      <c r="B485">
        <v>3</v>
      </c>
      <c r="C485">
        <v>114</v>
      </c>
      <c r="D485">
        <v>2100</v>
      </c>
      <c r="E485">
        <v>237633</v>
      </c>
      <c r="F485">
        <v>20</v>
      </c>
      <c r="G485">
        <v>143</v>
      </c>
      <c r="H485">
        <v>2125</v>
      </c>
      <c r="I485">
        <v>302980</v>
      </c>
      <c r="J485">
        <v>26</v>
      </c>
      <c r="K485">
        <v>168</v>
      </c>
      <c r="L485">
        <v>2086</v>
      </c>
      <c r="M485">
        <v>356873</v>
      </c>
      <c r="N485">
        <v>18</v>
      </c>
      <c r="O485">
        <v>195</v>
      </c>
      <c r="P485">
        <v>2238</v>
      </c>
      <c r="Q485">
        <v>434831</v>
      </c>
      <c r="R485">
        <v>8</v>
      </c>
      <c r="S485">
        <v>224</v>
      </c>
      <c r="T485">
        <v>2210</v>
      </c>
      <c r="U485">
        <v>494502</v>
      </c>
      <c r="V485">
        <v>3</v>
      </c>
      <c r="W485">
        <v>277</v>
      </c>
      <c r="X485">
        <v>2310</v>
      </c>
      <c r="Y485">
        <v>641580</v>
      </c>
      <c r="Z485">
        <v>10</v>
      </c>
      <c r="AA485">
        <v>303</v>
      </c>
      <c r="AB485">
        <v>2383</v>
      </c>
      <c r="AC485">
        <v>706946</v>
      </c>
      <c r="AD485">
        <v>7</v>
      </c>
      <c r="AE485">
        <v>336</v>
      </c>
      <c r="AF485">
        <v>2400</v>
      </c>
      <c r="AG485">
        <v>804937</v>
      </c>
      <c r="AH485">
        <v>1</v>
      </c>
      <c r="AI485">
        <v>363</v>
      </c>
      <c r="AJ485">
        <v>2260</v>
      </c>
      <c r="AK485">
        <v>820380</v>
      </c>
      <c r="AL485">
        <v>1</v>
      </c>
      <c r="AM485">
        <v>413</v>
      </c>
      <c r="AN485">
        <v>2320</v>
      </c>
      <c r="AO485">
        <v>958160</v>
      </c>
      <c r="AP485">
        <v>71</v>
      </c>
      <c r="AQ485">
        <v>409</v>
      </c>
      <c r="AR485">
        <v>2294</v>
      </c>
      <c r="AS485">
        <v>938248</v>
      </c>
      <c r="AT485">
        <v>3</v>
      </c>
      <c r="AU485">
        <v>444</v>
      </c>
      <c r="AV485">
        <v>2125</v>
      </c>
      <c r="AW485">
        <v>942067</v>
      </c>
    </row>
    <row r="486" spans="1:49" x14ac:dyDescent="0.2"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</row>
    <row r="488" spans="1:49" ht="15" x14ac:dyDescent="0.2">
      <c r="A488" s="79">
        <v>41218</v>
      </c>
      <c r="B488">
        <v>1</v>
      </c>
      <c r="C488">
        <v>102</v>
      </c>
      <c r="D488">
        <v>1950</v>
      </c>
      <c r="E488">
        <v>198900</v>
      </c>
      <c r="F488">
        <v>2</v>
      </c>
      <c r="G488">
        <v>134</v>
      </c>
      <c r="H488">
        <v>1900</v>
      </c>
      <c r="I488">
        <v>254600</v>
      </c>
      <c r="J488">
        <v>3</v>
      </c>
      <c r="K488">
        <v>176</v>
      </c>
      <c r="L488">
        <v>2240</v>
      </c>
      <c r="M488">
        <v>394240</v>
      </c>
      <c r="N488">
        <v>3</v>
      </c>
      <c r="O488">
        <v>209</v>
      </c>
      <c r="P488">
        <v>2200</v>
      </c>
      <c r="Q488">
        <v>459800</v>
      </c>
      <c r="R488">
        <v>7</v>
      </c>
      <c r="S488">
        <v>238</v>
      </c>
      <c r="T488">
        <v>2300</v>
      </c>
      <c r="U488">
        <v>546414</v>
      </c>
      <c r="Z488">
        <v>9</v>
      </c>
      <c r="AA488">
        <v>299</v>
      </c>
      <c r="AB488">
        <v>2500</v>
      </c>
      <c r="AC488">
        <v>742340</v>
      </c>
      <c r="AD488">
        <v>4</v>
      </c>
      <c r="AE488">
        <v>339</v>
      </c>
      <c r="AF488">
        <v>2575</v>
      </c>
      <c r="AG488">
        <v>873055</v>
      </c>
      <c r="AH488">
        <v>3</v>
      </c>
      <c r="AI488">
        <v>371</v>
      </c>
      <c r="AJ488">
        <v>2580</v>
      </c>
      <c r="AK488">
        <v>940267</v>
      </c>
      <c r="AP488">
        <v>90</v>
      </c>
      <c r="AQ488">
        <v>369</v>
      </c>
      <c r="AR488">
        <v>2346</v>
      </c>
      <c r="AS488">
        <v>862963</v>
      </c>
      <c r="AT488">
        <v>3</v>
      </c>
      <c r="AU488">
        <v>408</v>
      </c>
      <c r="AV488">
        <v>2383</v>
      </c>
      <c r="AW488">
        <v>972383</v>
      </c>
    </row>
    <row r="489" spans="1:49" ht="15" x14ac:dyDescent="0.2">
      <c r="A489" s="79">
        <v>41219</v>
      </c>
      <c r="B489">
        <v>10</v>
      </c>
      <c r="C489">
        <v>118</v>
      </c>
      <c r="D489">
        <v>2175</v>
      </c>
      <c r="E489">
        <v>256770</v>
      </c>
      <c r="F489">
        <v>10</v>
      </c>
      <c r="G489">
        <v>135</v>
      </c>
      <c r="H489">
        <v>2200</v>
      </c>
      <c r="I489">
        <v>295820</v>
      </c>
      <c r="J489">
        <v>38</v>
      </c>
      <c r="K489">
        <v>160</v>
      </c>
      <c r="L489">
        <v>2143</v>
      </c>
      <c r="M489">
        <v>349908</v>
      </c>
      <c r="N489">
        <v>12</v>
      </c>
      <c r="O489">
        <v>192</v>
      </c>
      <c r="P489">
        <v>2208</v>
      </c>
      <c r="Q489">
        <v>429880</v>
      </c>
      <c r="R489">
        <v>9</v>
      </c>
      <c r="S489">
        <v>235</v>
      </c>
      <c r="T489">
        <v>2288</v>
      </c>
      <c r="U489">
        <v>551026</v>
      </c>
      <c r="V489">
        <v>1</v>
      </c>
      <c r="W489">
        <v>275</v>
      </c>
      <c r="X489">
        <v>2220</v>
      </c>
      <c r="Y489">
        <v>610500</v>
      </c>
      <c r="Z489">
        <v>7</v>
      </c>
      <c r="AA489">
        <v>293</v>
      </c>
      <c r="AB489">
        <v>2385</v>
      </c>
      <c r="AC489">
        <v>685977</v>
      </c>
      <c r="AD489">
        <v>10</v>
      </c>
      <c r="AE489">
        <v>335</v>
      </c>
      <c r="AF489">
        <v>2363</v>
      </c>
      <c r="AG489">
        <v>795612</v>
      </c>
      <c r="AH489">
        <v>6</v>
      </c>
      <c r="AI489">
        <v>368</v>
      </c>
      <c r="AJ489">
        <v>2533</v>
      </c>
      <c r="AK489">
        <v>925960</v>
      </c>
      <c r="AL489">
        <v>2</v>
      </c>
      <c r="AM489">
        <v>442</v>
      </c>
      <c r="AN489">
        <v>2605</v>
      </c>
      <c r="AO489">
        <v>1150240</v>
      </c>
      <c r="AP489">
        <v>77</v>
      </c>
      <c r="AQ489">
        <v>396</v>
      </c>
      <c r="AR489">
        <v>2294</v>
      </c>
      <c r="AS489">
        <v>904603</v>
      </c>
      <c r="AT489">
        <v>1</v>
      </c>
      <c r="AU489">
        <v>424</v>
      </c>
      <c r="AV489">
        <v>2100</v>
      </c>
      <c r="AW489">
        <v>890400</v>
      </c>
    </row>
    <row r="490" spans="1:49" ht="15" x14ac:dyDescent="0.2">
      <c r="A490" s="79">
        <v>41225</v>
      </c>
      <c r="B490">
        <v>5</v>
      </c>
      <c r="C490">
        <v>112</v>
      </c>
      <c r="D490">
        <v>2080</v>
      </c>
      <c r="E490">
        <v>232544</v>
      </c>
      <c r="J490">
        <v>11</v>
      </c>
      <c r="K490">
        <v>159</v>
      </c>
      <c r="L490">
        <v>2147</v>
      </c>
      <c r="M490">
        <v>346162</v>
      </c>
      <c r="N490">
        <v>4</v>
      </c>
      <c r="O490">
        <v>191</v>
      </c>
      <c r="P490">
        <v>2157</v>
      </c>
      <c r="Q490">
        <v>413472</v>
      </c>
      <c r="R490">
        <v>1</v>
      </c>
      <c r="S490">
        <v>245</v>
      </c>
      <c r="T490">
        <v>2200</v>
      </c>
      <c r="U490">
        <v>539000</v>
      </c>
      <c r="V490">
        <v>1</v>
      </c>
      <c r="W490">
        <v>268</v>
      </c>
      <c r="X490">
        <v>2300</v>
      </c>
      <c r="Y490">
        <v>616400</v>
      </c>
      <c r="Z490">
        <v>2</v>
      </c>
      <c r="AA490">
        <v>306</v>
      </c>
      <c r="AB490">
        <v>2485</v>
      </c>
      <c r="AC490">
        <v>760020</v>
      </c>
      <c r="AD490">
        <v>4</v>
      </c>
      <c r="AE490">
        <v>352</v>
      </c>
      <c r="AF490">
        <v>2373</v>
      </c>
      <c r="AG490">
        <v>839380</v>
      </c>
      <c r="AH490">
        <v>6</v>
      </c>
      <c r="AI490">
        <v>394</v>
      </c>
      <c r="AJ490">
        <v>2620</v>
      </c>
      <c r="AK490">
        <v>1033590</v>
      </c>
      <c r="AL490">
        <v>2</v>
      </c>
      <c r="AM490">
        <v>413</v>
      </c>
      <c r="AN490">
        <v>2530</v>
      </c>
      <c r="AO490">
        <v>1044590</v>
      </c>
      <c r="AP490">
        <v>90</v>
      </c>
      <c r="AQ490">
        <v>374</v>
      </c>
      <c r="AR490">
        <v>2357</v>
      </c>
      <c r="AS490">
        <v>866962</v>
      </c>
      <c r="AT490">
        <v>13</v>
      </c>
      <c r="AU490">
        <v>412</v>
      </c>
      <c r="AV490">
        <v>2218</v>
      </c>
      <c r="AW490">
        <v>919362</v>
      </c>
    </row>
    <row r="491" spans="1:49" ht="15" x14ac:dyDescent="0.2">
      <c r="A491" s="81">
        <v>41226</v>
      </c>
      <c r="B491">
        <v>4</v>
      </c>
      <c r="C491">
        <v>121</v>
      </c>
      <c r="D491">
        <v>2100</v>
      </c>
      <c r="E491">
        <v>253575</v>
      </c>
      <c r="F491">
        <v>14</v>
      </c>
      <c r="G491">
        <v>130</v>
      </c>
      <c r="H491">
        <v>2217</v>
      </c>
      <c r="I491">
        <v>289539</v>
      </c>
      <c r="J491">
        <v>42</v>
      </c>
      <c r="K491">
        <v>166</v>
      </c>
      <c r="L491">
        <v>2211</v>
      </c>
      <c r="M491">
        <v>366764</v>
      </c>
      <c r="N491">
        <v>21</v>
      </c>
      <c r="O491">
        <v>198</v>
      </c>
      <c r="P491">
        <v>2239</v>
      </c>
      <c r="Q491">
        <v>443478</v>
      </c>
      <c r="R491">
        <v>14</v>
      </c>
      <c r="S491">
        <v>226</v>
      </c>
      <c r="T491">
        <v>2255</v>
      </c>
      <c r="U491">
        <v>511516</v>
      </c>
      <c r="V491">
        <v>6</v>
      </c>
      <c r="W491">
        <v>270</v>
      </c>
      <c r="X491">
        <v>2302</v>
      </c>
      <c r="Y491">
        <v>620965</v>
      </c>
      <c r="Z491">
        <v>5</v>
      </c>
      <c r="AA491">
        <v>296</v>
      </c>
      <c r="AB491">
        <v>2393</v>
      </c>
      <c r="AC491">
        <v>705196</v>
      </c>
      <c r="AD491">
        <v>12</v>
      </c>
      <c r="AE491">
        <v>343</v>
      </c>
      <c r="AF491">
        <v>2301</v>
      </c>
      <c r="AG491">
        <v>800932</v>
      </c>
      <c r="AH491">
        <v>7</v>
      </c>
      <c r="AI491">
        <v>373</v>
      </c>
      <c r="AJ491">
        <v>2403</v>
      </c>
      <c r="AK491">
        <v>895403</v>
      </c>
      <c r="AL491">
        <v>3</v>
      </c>
      <c r="AM491">
        <v>416</v>
      </c>
      <c r="AN491">
        <v>2460</v>
      </c>
      <c r="AO491">
        <v>1021313</v>
      </c>
      <c r="AP491">
        <v>138</v>
      </c>
      <c r="AQ491">
        <v>397</v>
      </c>
      <c r="AR491">
        <v>2291</v>
      </c>
      <c r="AS491">
        <v>910759</v>
      </c>
      <c r="AT491">
        <v>5</v>
      </c>
      <c r="AU491">
        <v>432</v>
      </c>
      <c r="AV491">
        <v>2150</v>
      </c>
      <c r="AW491">
        <v>938430</v>
      </c>
    </row>
    <row r="492" spans="1:49" ht="15" x14ac:dyDescent="0.2">
      <c r="A492" s="79">
        <v>41232</v>
      </c>
      <c r="B492">
        <v>3</v>
      </c>
      <c r="C492">
        <v>136</v>
      </c>
      <c r="D492">
        <v>2050</v>
      </c>
      <c r="E492">
        <v>273233</v>
      </c>
      <c r="J492">
        <v>11</v>
      </c>
      <c r="K492">
        <v>162</v>
      </c>
      <c r="L492">
        <v>2142</v>
      </c>
      <c r="M492">
        <v>349613</v>
      </c>
      <c r="N492">
        <v>19</v>
      </c>
      <c r="O492">
        <v>205</v>
      </c>
      <c r="P492">
        <v>2270</v>
      </c>
      <c r="Q492">
        <v>465587</v>
      </c>
      <c r="R492">
        <v>21</v>
      </c>
      <c r="S492">
        <v>243</v>
      </c>
      <c r="T492">
        <v>2298</v>
      </c>
      <c r="U492">
        <v>557657</v>
      </c>
      <c r="V492">
        <v>4</v>
      </c>
      <c r="W492">
        <v>268</v>
      </c>
      <c r="X492">
        <v>2350</v>
      </c>
      <c r="Y492">
        <v>630975</v>
      </c>
      <c r="Z492">
        <v>17</v>
      </c>
      <c r="AA492">
        <v>305</v>
      </c>
      <c r="AB492">
        <v>2304</v>
      </c>
      <c r="AC492">
        <v>706780</v>
      </c>
      <c r="AD492">
        <v>9</v>
      </c>
      <c r="AE492">
        <v>337</v>
      </c>
      <c r="AF492">
        <v>2340</v>
      </c>
      <c r="AG492">
        <v>897104</v>
      </c>
      <c r="AH492">
        <v>2</v>
      </c>
      <c r="AI492">
        <v>382</v>
      </c>
      <c r="AJ492">
        <v>2460</v>
      </c>
      <c r="AK492">
        <v>938880</v>
      </c>
      <c r="AL492">
        <v>1</v>
      </c>
      <c r="AM492">
        <v>550</v>
      </c>
      <c r="AN492">
        <v>2320</v>
      </c>
      <c r="AO492">
        <v>1276000</v>
      </c>
      <c r="AP492">
        <v>71</v>
      </c>
      <c r="AQ492">
        <v>374</v>
      </c>
      <c r="AR492">
        <v>2304</v>
      </c>
      <c r="AS492">
        <v>866362</v>
      </c>
      <c r="AT492">
        <v>5</v>
      </c>
      <c r="AU492">
        <v>450</v>
      </c>
      <c r="AV492">
        <v>2367</v>
      </c>
      <c r="AW492">
        <v>1013920</v>
      </c>
    </row>
    <row r="493" spans="1:49" ht="15" x14ac:dyDescent="0.2">
      <c r="A493" s="79">
        <v>41233</v>
      </c>
      <c r="B493">
        <v>41</v>
      </c>
      <c r="C493">
        <v>117</v>
      </c>
      <c r="D493">
        <v>2150</v>
      </c>
      <c r="E493">
        <v>248868</v>
      </c>
      <c r="F493">
        <v>19</v>
      </c>
      <c r="G493">
        <v>142</v>
      </c>
      <c r="H493">
        <v>2233</v>
      </c>
      <c r="I493">
        <v>315484</v>
      </c>
      <c r="J493">
        <v>20</v>
      </c>
      <c r="K493">
        <v>166</v>
      </c>
      <c r="L493">
        <v>2129</v>
      </c>
      <c r="M493">
        <v>358582</v>
      </c>
      <c r="N493">
        <v>29</v>
      </c>
      <c r="O493">
        <v>198</v>
      </c>
      <c r="P493">
        <v>2222</v>
      </c>
      <c r="Q493">
        <v>445726</v>
      </c>
      <c r="R493">
        <v>5</v>
      </c>
      <c r="S493">
        <v>245</v>
      </c>
      <c r="T493">
        <v>2195</v>
      </c>
      <c r="U493">
        <v>541392</v>
      </c>
      <c r="V493">
        <v>46</v>
      </c>
      <c r="W493">
        <v>265</v>
      </c>
      <c r="X493">
        <v>2420</v>
      </c>
      <c r="Y493">
        <v>648216</v>
      </c>
      <c r="Z493">
        <v>31</v>
      </c>
      <c r="AA493">
        <v>297</v>
      </c>
      <c r="AB493">
        <v>2290</v>
      </c>
      <c r="AC493">
        <v>684572</v>
      </c>
      <c r="AD493">
        <v>12</v>
      </c>
      <c r="AE493">
        <v>344</v>
      </c>
      <c r="AF493">
        <v>2348</v>
      </c>
      <c r="AG493">
        <v>799797</v>
      </c>
      <c r="AH493">
        <v>11</v>
      </c>
      <c r="AI493">
        <v>379</v>
      </c>
      <c r="AJ493">
        <v>2342</v>
      </c>
      <c r="AK493">
        <v>892375</v>
      </c>
      <c r="AL493">
        <v>2</v>
      </c>
      <c r="AM493">
        <v>472</v>
      </c>
      <c r="AN493">
        <v>2570</v>
      </c>
      <c r="AO493">
        <v>1210570</v>
      </c>
      <c r="AP493">
        <v>117</v>
      </c>
      <c r="AQ493">
        <v>389</v>
      </c>
      <c r="AR493">
        <v>2209</v>
      </c>
      <c r="AS493">
        <v>866060</v>
      </c>
      <c r="AT493">
        <v>2</v>
      </c>
      <c r="AU493">
        <v>397</v>
      </c>
      <c r="AV493">
        <v>2225</v>
      </c>
      <c r="AW493">
        <v>882725</v>
      </c>
    </row>
    <row r="494" spans="1:49" ht="15" x14ac:dyDescent="0.2">
      <c r="A494" s="79">
        <v>41239</v>
      </c>
      <c r="B494">
        <v>3</v>
      </c>
      <c r="C494">
        <v>88</v>
      </c>
      <c r="D494">
        <v>2300</v>
      </c>
      <c r="E494">
        <v>201633</v>
      </c>
      <c r="F494">
        <v>3</v>
      </c>
      <c r="G494">
        <v>147</v>
      </c>
      <c r="H494">
        <v>2260</v>
      </c>
      <c r="I494">
        <v>328547</v>
      </c>
      <c r="J494">
        <v>3</v>
      </c>
      <c r="K494">
        <v>165</v>
      </c>
      <c r="L494">
        <v>2260</v>
      </c>
      <c r="M494">
        <v>372900</v>
      </c>
      <c r="N494">
        <v>34</v>
      </c>
      <c r="O494">
        <v>199</v>
      </c>
      <c r="P494">
        <v>2306</v>
      </c>
      <c r="Q494">
        <v>469348</v>
      </c>
      <c r="R494">
        <v>14</v>
      </c>
      <c r="S494">
        <v>239</v>
      </c>
      <c r="T494">
        <v>2228</v>
      </c>
      <c r="U494">
        <v>549246</v>
      </c>
      <c r="V494">
        <v>7</v>
      </c>
      <c r="W494">
        <v>266</v>
      </c>
      <c r="X494">
        <v>2320</v>
      </c>
      <c r="Y494">
        <v>616006</v>
      </c>
      <c r="Z494">
        <v>21</v>
      </c>
      <c r="AA494">
        <v>302</v>
      </c>
      <c r="AB494">
        <v>2306</v>
      </c>
      <c r="AC494">
        <v>708146</v>
      </c>
      <c r="AD494">
        <v>5</v>
      </c>
      <c r="AE494">
        <v>348</v>
      </c>
      <c r="AF494">
        <v>2450</v>
      </c>
      <c r="AG494">
        <v>823920</v>
      </c>
      <c r="AH494">
        <v>6</v>
      </c>
      <c r="AI494">
        <v>390</v>
      </c>
      <c r="AJ494">
        <v>2453</v>
      </c>
      <c r="AK494">
        <v>944917</v>
      </c>
      <c r="AL494">
        <v>1</v>
      </c>
      <c r="AM494">
        <v>496</v>
      </c>
      <c r="AN494">
        <v>2900</v>
      </c>
      <c r="AO494">
        <v>1438400</v>
      </c>
      <c r="AP494">
        <v>62</v>
      </c>
      <c r="AQ494">
        <v>370</v>
      </c>
      <c r="AR494">
        <v>2275</v>
      </c>
      <c r="AS494">
        <v>841818</v>
      </c>
      <c r="AT494">
        <v>4</v>
      </c>
      <c r="AU494">
        <v>400</v>
      </c>
      <c r="AV494">
        <v>2302</v>
      </c>
      <c r="AW494">
        <v>917580</v>
      </c>
    </row>
    <row r="495" spans="1:49" ht="15" x14ac:dyDescent="0.2">
      <c r="A495" s="79">
        <v>41240</v>
      </c>
      <c r="B495">
        <v>30</v>
      </c>
      <c r="C495">
        <v>119</v>
      </c>
      <c r="D495">
        <v>2160</v>
      </c>
      <c r="E495">
        <v>259035</v>
      </c>
      <c r="F495">
        <v>6</v>
      </c>
      <c r="G495">
        <v>131</v>
      </c>
      <c r="H495">
        <v>2125</v>
      </c>
      <c r="I495">
        <v>267542</v>
      </c>
      <c r="J495">
        <v>18</v>
      </c>
      <c r="K495">
        <v>168</v>
      </c>
      <c r="L495">
        <v>2200</v>
      </c>
      <c r="M495">
        <v>371814</v>
      </c>
      <c r="N495">
        <v>30</v>
      </c>
      <c r="O495">
        <v>198</v>
      </c>
      <c r="P495">
        <v>2214</v>
      </c>
      <c r="Q495">
        <v>435365</v>
      </c>
      <c r="R495">
        <v>14</v>
      </c>
      <c r="S495">
        <v>234</v>
      </c>
      <c r="T495">
        <v>2340</v>
      </c>
      <c r="U495">
        <v>550566</v>
      </c>
      <c r="V495">
        <v>22</v>
      </c>
      <c r="W495">
        <v>268</v>
      </c>
      <c r="X495">
        <v>2380</v>
      </c>
      <c r="Y495">
        <v>632819</v>
      </c>
      <c r="Z495">
        <v>10</v>
      </c>
      <c r="AA495">
        <v>298</v>
      </c>
      <c r="AB495">
        <v>2326</v>
      </c>
      <c r="AC495">
        <v>695766</v>
      </c>
      <c r="AD495">
        <v>24</v>
      </c>
      <c r="AE495">
        <v>341</v>
      </c>
      <c r="AF495">
        <v>2390</v>
      </c>
      <c r="AG495">
        <v>821779</v>
      </c>
      <c r="AH495">
        <v>6</v>
      </c>
      <c r="AI495">
        <v>376</v>
      </c>
      <c r="AJ495">
        <v>2396</v>
      </c>
      <c r="AK495">
        <v>894353</v>
      </c>
      <c r="AL495">
        <v>6</v>
      </c>
      <c r="AM495">
        <v>404</v>
      </c>
      <c r="AN495">
        <v>2500</v>
      </c>
      <c r="AO495">
        <v>1008750</v>
      </c>
      <c r="AP495">
        <v>95</v>
      </c>
      <c r="AQ495">
        <v>396</v>
      </c>
      <c r="AR495">
        <v>2279</v>
      </c>
      <c r="AS495">
        <v>900123</v>
      </c>
    </row>
    <row r="496" spans="1:49" x14ac:dyDescent="0.2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</row>
    <row r="498" spans="1:49" ht="15" x14ac:dyDescent="0.2">
      <c r="A498" s="79">
        <v>41247</v>
      </c>
      <c r="B498" s="85">
        <v>14</v>
      </c>
      <c r="C498" s="85">
        <v>123</v>
      </c>
      <c r="D498" s="85">
        <v>2210</v>
      </c>
      <c r="E498" s="85">
        <v>270411</v>
      </c>
      <c r="F498" s="85">
        <v>11</v>
      </c>
      <c r="G498" s="85">
        <v>140</v>
      </c>
      <c r="H498" s="85">
        <v>2175</v>
      </c>
      <c r="I498" s="85">
        <v>306955</v>
      </c>
      <c r="J498" s="85">
        <v>12</v>
      </c>
      <c r="K498" s="85">
        <v>171</v>
      </c>
      <c r="L498" s="85">
        <v>2168</v>
      </c>
      <c r="M498" s="85">
        <v>366269</v>
      </c>
      <c r="N498" s="85">
        <v>28</v>
      </c>
      <c r="O498" s="85">
        <v>201</v>
      </c>
      <c r="P498" s="85">
        <v>2230</v>
      </c>
      <c r="Q498" s="85">
        <v>448640</v>
      </c>
      <c r="R498" s="85">
        <v>37</v>
      </c>
      <c r="S498" s="85">
        <v>234</v>
      </c>
      <c r="T498" s="85">
        <v>2263</v>
      </c>
      <c r="U498" s="85">
        <v>528678</v>
      </c>
      <c r="V498" s="85">
        <v>10</v>
      </c>
      <c r="W498" s="85">
        <v>263</v>
      </c>
      <c r="X498" s="85">
        <v>2290</v>
      </c>
      <c r="Y498" s="85">
        <v>603694</v>
      </c>
      <c r="Z498" s="85">
        <v>70</v>
      </c>
      <c r="AA498" s="85">
        <v>300</v>
      </c>
      <c r="AB498" s="85">
        <v>2387</v>
      </c>
      <c r="AC498" s="85">
        <v>728437</v>
      </c>
      <c r="AD498" s="85">
        <v>8</v>
      </c>
      <c r="AE498" s="85">
        <v>344</v>
      </c>
      <c r="AF498" s="85">
        <v>2389</v>
      </c>
      <c r="AG498" s="85">
        <v>820055</v>
      </c>
      <c r="AH498" s="85">
        <v>7</v>
      </c>
      <c r="AI498" s="85">
        <v>382</v>
      </c>
      <c r="AJ498" s="85">
        <v>2429</v>
      </c>
      <c r="AK498" s="85">
        <v>927383</v>
      </c>
      <c r="AL498" s="85">
        <v>1</v>
      </c>
      <c r="AM498" s="85">
        <v>435</v>
      </c>
      <c r="AN498" s="85">
        <v>2600</v>
      </c>
      <c r="AO498" s="85">
        <v>1131000</v>
      </c>
      <c r="AP498" s="85">
        <v>69</v>
      </c>
      <c r="AQ498" s="85">
        <v>395</v>
      </c>
      <c r="AR498" s="85">
        <v>2269</v>
      </c>
      <c r="AS498" s="85">
        <v>894734</v>
      </c>
      <c r="AT498" s="85">
        <v>2</v>
      </c>
      <c r="AU498" s="85">
        <v>460</v>
      </c>
      <c r="AV498" s="85">
        <v>2200</v>
      </c>
      <c r="AW498" s="85">
        <v>1004800</v>
      </c>
    </row>
    <row r="499" spans="1:49" ht="15" x14ac:dyDescent="0.2">
      <c r="A499" s="79">
        <v>41254</v>
      </c>
      <c r="B499" s="85">
        <v>7</v>
      </c>
      <c r="C499" s="85">
        <v>123</v>
      </c>
      <c r="D499" s="85">
        <v>2175</v>
      </c>
      <c r="E499" s="85">
        <v>260893</v>
      </c>
      <c r="F499" s="85">
        <v>10</v>
      </c>
      <c r="G499" s="85">
        <v>136</v>
      </c>
      <c r="H499" s="85">
        <v>2183</v>
      </c>
      <c r="I499" s="85">
        <v>296115</v>
      </c>
      <c r="J499" s="85">
        <v>8</v>
      </c>
      <c r="K499" s="85">
        <v>168</v>
      </c>
      <c r="L499" s="85">
        <v>2188</v>
      </c>
      <c r="M499" s="85">
        <v>364500</v>
      </c>
      <c r="N499" s="85">
        <v>74</v>
      </c>
      <c r="O499" s="85">
        <v>201</v>
      </c>
      <c r="P499" s="85">
        <v>2181</v>
      </c>
      <c r="Q499" s="85">
        <v>445093</v>
      </c>
      <c r="R499" s="85">
        <v>12</v>
      </c>
      <c r="S499" s="85">
        <v>233</v>
      </c>
      <c r="T499" s="85">
        <v>2112</v>
      </c>
      <c r="U499" s="85">
        <v>499692</v>
      </c>
      <c r="V499" s="85">
        <v>52</v>
      </c>
      <c r="W499" s="85">
        <v>262</v>
      </c>
      <c r="X499" s="85">
        <v>2261</v>
      </c>
      <c r="Y499" s="85">
        <v>593317</v>
      </c>
      <c r="Z499" s="85">
        <v>12</v>
      </c>
      <c r="AA499" s="85">
        <v>290</v>
      </c>
      <c r="AB499" s="85">
        <v>2260</v>
      </c>
      <c r="AC499" s="85">
        <v>646150</v>
      </c>
      <c r="AD499" s="85">
        <v>10</v>
      </c>
      <c r="AE499" s="85">
        <v>334</v>
      </c>
      <c r="AF499" s="85">
        <v>2340</v>
      </c>
      <c r="AG499" s="85">
        <v>785328</v>
      </c>
      <c r="AH499" s="85">
        <v>5</v>
      </c>
      <c r="AI499" s="85">
        <v>370</v>
      </c>
      <c r="AJ499" s="85">
        <v>2384</v>
      </c>
      <c r="AK499" s="85">
        <v>881124</v>
      </c>
      <c r="AL499" s="85">
        <v>4</v>
      </c>
      <c r="AM499" s="85">
        <v>424</v>
      </c>
      <c r="AN499" s="85">
        <v>2400</v>
      </c>
      <c r="AO499" s="85">
        <v>1018695</v>
      </c>
      <c r="AP499" s="85">
        <v>103</v>
      </c>
      <c r="AQ499" s="85">
        <v>406</v>
      </c>
      <c r="AR499" s="85">
        <v>2239</v>
      </c>
      <c r="AS499" s="85">
        <v>903187</v>
      </c>
      <c r="AT499" s="85">
        <v>5</v>
      </c>
      <c r="AU499" s="85">
        <v>420</v>
      </c>
      <c r="AV499" s="85">
        <v>2040</v>
      </c>
      <c r="AW499" s="85">
        <v>854640</v>
      </c>
    </row>
    <row r="500" spans="1:49" ht="15" x14ac:dyDescent="0.2">
      <c r="A500" s="79">
        <v>41261</v>
      </c>
      <c r="B500" s="85">
        <v>17</v>
      </c>
      <c r="C500" s="85">
        <v>119</v>
      </c>
      <c r="D500" s="85">
        <v>2110</v>
      </c>
      <c r="E500" s="85">
        <v>250597</v>
      </c>
      <c r="F500" s="85">
        <v>6</v>
      </c>
      <c r="G500" s="85">
        <v>135</v>
      </c>
      <c r="H500" s="85">
        <v>2150</v>
      </c>
      <c r="I500" s="85">
        <v>289683</v>
      </c>
      <c r="J500" s="85">
        <v>9</v>
      </c>
      <c r="K500" s="85">
        <v>162</v>
      </c>
      <c r="L500" s="85">
        <v>2200</v>
      </c>
      <c r="M500" s="85">
        <v>347133</v>
      </c>
      <c r="N500" s="85">
        <v>13</v>
      </c>
      <c r="O500" s="85">
        <v>200</v>
      </c>
      <c r="P500" s="85">
        <v>2167</v>
      </c>
      <c r="Q500" s="85">
        <v>441746</v>
      </c>
      <c r="R500" s="85">
        <v>10</v>
      </c>
      <c r="S500" s="85">
        <v>235</v>
      </c>
      <c r="T500" s="85">
        <v>2294</v>
      </c>
      <c r="U500" s="85">
        <v>535890</v>
      </c>
      <c r="V500" s="85">
        <v>17</v>
      </c>
      <c r="W500" s="85">
        <v>274</v>
      </c>
      <c r="X500" s="85">
        <v>2303</v>
      </c>
      <c r="Y500" s="85">
        <v>652596</v>
      </c>
      <c r="Z500" s="85">
        <v>16</v>
      </c>
      <c r="AA500" s="85">
        <v>302</v>
      </c>
      <c r="AB500" s="85">
        <v>2307</v>
      </c>
      <c r="AC500" s="85">
        <v>694116</v>
      </c>
      <c r="AD500" s="85">
        <v>9</v>
      </c>
      <c r="AE500" s="85">
        <v>337</v>
      </c>
      <c r="AF500" s="85">
        <v>2407</v>
      </c>
      <c r="AG500" s="85">
        <v>814180</v>
      </c>
      <c r="AH500" s="85">
        <v>5</v>
      </c>
      <c r="AI500" s="85">
        <v>370</v>
      </c>
      <c r="AJ500" s="85">
        <v>2380</v>
      </c>
      <c r="AK500" s="85">
        <v>880128</v>
      </c>
      <c r="AL500" s="85"/>
      <c r="AM500" s="85"/>
      <c r="AN500" s="85"/>
      <c r="AO500" s="85"/>
      <c r="AP500" s="85">
        <v>78</v>
      </c>
      <c r="AQ500" s="85">
        <v>395</v>
      </c>
      <c r="AR500" s="85">
        <v>2348</v>
      </c>
      <c r="AS500" s="85">
        <v>930248</v>
      </c>
      <c r="AT500" s="85">
        <v>3</v>
      </c>
      <c r="AU500" s="85">
        <v>413</v>
      </c>
      <c r="AV500" s="85">
        <v>2125</v>
      </c>
      <c r="AW500" s="85">
        <v>886617</v>
      </c>
    </row>
    <row r="501" spans="1:49" ht="15" x14ac:dyDescent="0.2">
      <c r="A501" s="79">
        <v>41253</v>
      </c>
      <c r="B501" s="85">
        <v>7</v>
      </c>
      <c r="C501" s="85">
        <v>114</v>
      </c>
      <c r="D501" s="85">
        <v>2050</v>
      </c>
      <c r="E501" s="85">
        <v>233357</v>
      </c>
      <c r="F501" s="85"/>
      <c r="G501" s="85"/>
      <c r="H501" s="85"/>
      <c r="I501" s="85"/>
      <c r="J501" s="85">
        <v>2</v>
      </c>
      <c r="K501" s="85">
        <v>163</v>
      </c>
      <c r="L501" s="85">
        <v>2250</v>
      </c>
      <c r="M501" s="85">
        <v>366750</v>
      </c>
      <c r="N501" s="85">
        <v>1</v>
      </c>
      <c r="O501" s="85">
        <v>211</v>
      </c>
      <c r="P501" s="85">
        <v>2360</v>
      </c>
      <c r="Q501" s="85">
        <v>497960</v>
      </c>
      <c r="R501" s="85">
        <v>8</v>
      </c>
      <c r="S501" s="85">
        <v>236</v>
      </c>
      <c r="T501" s="85">
        <v>2393</v>
      </c>
      <c r="U501" s="85">
        <v>565718</v>
      </c>
      <c r="V501" s="85">
        <v>3</v>
      </c>
      <c r="W501" s="85">
        <v>263</v>
      </c>
      <c r="X501" s="85">
        <v>2360</v>
      </c>
      <c r="Y501" s="85">
        <v>621073</v>
      </c>
      <c r="Z501" s="85">
        <v>3</v>
      </c>
      <c r="AA501" s="85">
        <v>299</v>
      </c>
      <c r="AB501" s="85">
        <v>2407</v>
      </c>
      <c r="AC501" s="85">
        <v>720573</v>
      </c>
      <c r="AD501" s="85">
        <v>2</v>
      </c>
      <c r="AE501" s="85">
        <v>342</v>
      </c>
      <c r="AF501" s="85">
        <v>2380</v>
      </c>
      <c r="AG501" s="85">
        <v>815300</v>
      </c>
      <c r="AH501" s="85">
        <v>2</v>
      </c>
      <c r="AI501" s="85">
        <v>390</v>
      </c>
      <c r="AJ501" s="85">
        <v>2510</v>
      </c>
      <c r="AK501" s="85">
        <v>980680</v>
      </c>
      <c r="AL501" s="85">
        <v>1</v>
      </c>
      <c r="AM501" s="85">
        <v>442</v>
      </c>
      <c r="AN501" s="85">
        <v>2520</v>
      </c>
      <c r="AO501" s="85">
        <v>1113840</v>
      </c>
      <c r="AP501" s="85">
        <v>41</v>
      </c>
      <c r="AQ501" s="85">
        <v>367</v>
      </c>
      <c r="AR501" s="85">
        <v>2249</v>
      </c>
      <c r="AS501" s="85">
        <v>820142</v>
      </c>
      <c r="AT501" s="85">
        <v>11</v>
      </c>
      <c r="AU501" s="85">
        <v>499</v>
      </c>
      <c r="AV501" s="85">
        <v>2181</v>
      </c>
      <c r="AW501" s="85">
        <v>975282</v>
      </c>
    </row>
    <row r="502" spans="1:49" ht="15" x14ac:dyDescent="0.2">
      <c r="A502" s="79">
        <v>41260</v>
      </c>
      <c r="B502" s="85"/>
      <c r="C502" s="85"/>
      <c r="D502" s="85"/>
      <c r="E502" s="85"/>
      <c r="F502" s="85">
        <v>1</v>
      </c>
      <c r="G502" s="85">
        <v>147</v>
      </c>
      <c r="H502" s="85">
        <v>2150</v>
      </c>
      <c r="I502" s="85">
        <v>316050</v>
      </c>
      <c r="J502" s="85">
        <v>23</v>
      </c>
      <c r="K502" s="85">
        <v>165</v>
      </c>
      <c r="L502" s="85">
        <v>2175</v>
      </c>
      <c r="M502" s="85">
        <v>360976</v>
      </c>
      <c r="N502" s="85">
        <v>8</v>
      </c>
      <c r="O502" s="85">
        <v>200</v>
      </c>
      <c r="P502" s="85">
        <v>2133</v>
      </c>
      <c r="Q502" s="85">
        <v>465488</v>
      </c>
      <c r="R502" s="85">
        <v>3</v>
      </c>
      <c r="S502" s="85">
        <v>239</v>
      </c>
      <c r="T502" s="85">
        <v>2380</v>
      </c>
      <c r="U502" s="85">
        <v>569440</v>
      </c>
      <c r="V502" s="85">
        <v>7</v>
      </c>
      <c r="W502" s="85">
        <v>254</v>
      </c>
      <c r="X502" s="85">
        <v>2317</v>
      </c>
      <c r="Y502" s="85">
        <v>578677</v>
      </c>
      <c r="Z502" s="85">
        <v>3</v>
      </c>
      <c r="AA502" s="85">
        <v>299</v>
      </c>
      <c r="AB502" s="85">
        <v>2350</v>
      </c>
      <c r="AC502" s="85">
        <v>696387</v>
      </c>
      <c r="AD502" s="85">
        <v>9</v>
      </c>
      <c r="AE502" s="85">
        <v>339</v>
      </c>
      <c r="AF502" s="85">
        <v>2464</v>
      </c>
      <c r="AG502" s="85">
        <v>841907</v>
      </c>
      <c r="AH502" s="85">
        <v>2</v>
      </c>
      <c r="AI502" s="85">
        <v>386</v>
      </c>
      <c r="AJ502" s="85">
        <v>2560</v>
      </c>
      <c r="AK502" s="85">
        <v>988160</v>
      </c>
      <c r="AL502" s="85">
        <v>4</v>
      </c>
      <c r="AM502" s="85">
        <v>417</v>
      </c>
      <c r="AN502" s="85">
        <v>2520</v>
      </c>
      <c r="AO502" s="85">
        <v>1041370</v>
      </c>
      <c r="AP502" s="85">
        <v>39</v>
      </c>
      <c r="AQ502" s="85">
        <v>365</v>
      </c>
      <c r="AR502" s="85">
        <v>2196</v>
      </c>
      <c r="AS502" s="85">
        <v>806568</v>
      </c>
      <c r="AT502" s="85">
        <v>8</v>
      </c>
      <c r="AU502" s="85">
        <v>416</v>
      </c>
      <c r="AV502" s="85">
        <v>2332</v>
      </c>
      <c r="AW502" s="85">
        <v>942450</v>
      </c>
    </row>
    <row r="503" spans="1:49" ht="15" x14ac:dyDescent="0.2"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</row>
    <row r="505" spans="1:49" ht="15" x14ac:dyDescent="0.2">
      <c r="A505" s="80">
        <v>41281</v>
      </c>
      <c r="B505" s="85">
        <v>12</v>
      </c>
      <c r="C505" s="85">
        <v>105</v>
      </c>
      <c r="D505" s="85">
        <v>1955</v>
      </c>
      <c r="E505" s="85">
        <v>204510</v>
      </c>
      <c r="F505" s="85">
        <v>22</v>
      </c>
      <c r="G505" s="85">
        <v>144</v>
      </c>
      <c r="H505" s="85">
        <v>2100</v>
      </c>
      <c r="I505" s="85">
        <v>306345</v>
      </c>
      <c r="J505" s="85">
        <v>2</v>
      </c>
      <c r="K505" s="85">
        <v>151</v>
      </c>
      <c r="L505" s="85">
        <v>1950</v>
      </c>
      <c r="M505" s="85">
        <v>294400</v>
      </c>
      <c r="N505" s="85">
        <v>11</v>
      </c>
      <c r="O505" s="85">
        <v>195</v>
      </c>
      <c r="P505" s="85">
        <v>2140</v>
      </c>
      <c r="Q505" s="85">
        <v>423571</v>
      </c>
      <c r="R505" s="85">
        <v>8</v>
      </c>
      <c r="S505" s="85">
        <v>229</v>
      </c>
      <c r="T505" s="85">
        <v>2313</v>
      </c>
      <c r="U505" s="85">
        <v>532985</v>
      </c>
      <c r="V505" s="85"/>
      <c r="W505" s="85"/>
      <c r="X505" s="85"/>
      <c r="Y505" s="85"/>
      <c r="Z505" s="85">
        <v>3</v>
      </c>
      <c r="AA505" s="85">
        <v>300</v>
      </c>
      <c r="AB505" s="85">
        <v>2383</v>
      </c>
      <c r="AC505" s="85">
        <v>714080</v>
      </c>
      <c r="AD505" s="85">
        <v>6</v>
      </c>
      <c r="AE505" s="85">
        <v>347</v>
      </c>
      <c r="AF505" s="85">
        <v>2380</v>
      </c>
      <c r="AG505" s="85">
        <v>829360</v>
      </c>
      <c r="AH505" s="85">
        <v>2</v>
      </c>
      <c r="AI505" s="85">
        <v>374</v>
      </c>
      <c r="AJ505" s="85">
        <v>2410</v>
      </c>
      <c r="AK505" s="85">
        <v>901600</v>
      </c>
      <c r="AL505" s="85">
        <v>3</v>
      </c>
      <c r="AM505" s="85">
        <v>417</v>
      </c>
      <c r="AN505" s="85">
        <v>2473</v>
      </c>
      <c r="AO505" s="85">
        <v>1032627</v>
      </c>
      <c r="AP505" s="85">
        <v>73</v>
      </c>
      <c r="AQ505" s="85">
        <v>374</v>
      </c>
      <c r="AR505" s="85">
        <v>2230</v>
      </c>
      <c r="AS505" s="85">
        <v>833663</v>
      </c>
      <c r="AT505" s="85">
        <v>2</v>
      </c>
      <c r="AU505" s="85">
        <v>388</v>
      </c>
      <c r="AV505" s="85">
        <v>2350</v>
      </c>
      <c r="AW505" s="85">
        <v>930750</v>
      </c>
    </row>
    <row r="506" spans="1:49" ht="15" x14ac:dyDescent="0.2">
      <c r="A506" s="80">
        <v>41282</v>
      </c>
      <c r="B506" s="85">
        <v>14</v>
      </c>
      <c r="C506" s="85">
        <v>110</v>
      </c>
      <c r="D506" s="85">
        <v>2075</v>
      </c>
      <c r="E506" s="85">
        <v>229914</v>
      </c>
      <c r="F506" s="85">
        <v>1</v>
      </c>
      <c r="G506" s="85">
        <v>140</v>
      </c>
      <c r="H506" s="85">
        <v>2200</v>
      </c>
      <c r="I506" s="85">
        <v>308000</v>
      </c>
      <c r="J506" s="85">
        <v>11</v>
      </c>
      <c r="K506" s="85">
        <v>176</v>
      </c>
      <c r="L506" s="85">
        <v>2212</v>
      </c>
      <c r="M506" s="85">
        <v>387732</v>
      </c>
      <c r="N506" s="85">
        <v>9</v>
      </c>
      <c r="O506" s="85">
        <v>203</v>
      </c>
      <c r="P506" s="85">
        <v>2225</v>
      </c>
      <c r="Q506" s="85">
        <v>451850</v>
      </c>
      <c r="R506" s="85">
        <v>23</v>
      </c>
      <c r="S506" s="85">
        <v>224</v>
      </c>
      <c r="T506" s="85">
        <v>2267</v>
      </c>
      <c r="U506" s="85">
        <v>518574</v>
      </c>
      <c r="V506" s="85">
        <v>35</v>
      </c>
      <c r="W506" s="85">
        <v>264</v>
      </c>
      <c r="X506" s="85">
        <v>2267</v>
      </c>
      <c r="Y506" s="85">
        <v>619574</v>
      </c>
      <c r="Z506" s="85">
        <v>16</v>
      </c>
      <c r="AA506" s="85">
        <v>290</v>
      </c>
      <c r="AB506" s="85">
        <v>2284</v>
      </c>
      <c r="AC506" s="85">
        <v>677464</v>
      </c>
      <c r="AD506" s="85">
        <v>14</v>
      </c>
      <c r="AE506" s="85">
        <v>334</v>
      </c>
      <c r="AF506" s="85">
        <v>2357</v>
      </c>
      <c r="AG506" s="85">
        <v>767797</v>
      </c>
      <c r="AH506" s="85">
        <v>10</v>
      </c>
      <c r="AI506" s="85">
        <v>373</v>
      </c>
      <c r="AJ506" s="85">
        <v>2477</v>
      </c>
      <c r="AK506" s="85">
        <v>900980</v>
      </c>
      <c r="AL506" s="85">
        <v>3</v>
      </c>
      <c r="AM506" s="85">
        <v>410</v>
      </c>
      <c r="AN506" s="85">
        <v>2420</v>
      </c>
      <c r="AO506" s="85">
        <v>992573</v>
      </c>
      <c r="AP506" s="85">
        <v>273</v>
      </c>
      <c r="AQ506" s="85">
        <v>362</v>
      </c>
      <c r="AR506" s="85">
        <v>2165</v>
      </c>
      <c r="AS506" s="85">
        <v>790856</v>
      </c>
      <c r="AT506" s="85">
        <v>2</v>
      </c>
      <c r="AU506" s="85">
        <v>482</v>
      </c>
      <c r="AV506" s="85">
        <v>1960</v>
      </c>
      <c r="AW506" s="85">
        <v>943740</v>
      </c>
    </row>
    <row r="507" spans="1:49" ht="15" x14ac:dyDescent="0.2">
      <c r="A507" s="80">
        <v>41288</v>
      </c>
      <c r="B507" s="85">
        <v>2</v>
      </c>
      <c r="C507" s="85">
        <v>91</v>
      </c>
      <c r="D507" s="85">
        <v>1575</v>
      </c>
      <c r="E507" s="85">
        <v>152700</v>
      </c>
      <c r="F507" s="85">
        <v>3</v>
      </c>
      <c r="G507" s="85">
        <v>140</v>
      </c>
      <c r="H507" s="85">
        <v>2040</v>
      </c>
      <c r="I507" s="85">
        <v>282800</v>
      </c>
      <c r="J507" s="85">
        <v>14</v>
      </c>
      <c r="K507" s="85">
        <v>159</v>
      </c>
      <c r="L507" s="85">
        <v>1997</v>
      </c>
      <c r="M507" s="85">
        <v>323113</v>
      </c>
      <c r="N507" s="85">
        <v>30</v>
      </c>
      <c r="O507" s="85">
        <v>199</v>
      </c>
      <c r="P507" s="85">
        <v>2161</v>
      </c>
      <c r="Q507" s="85">
        <v>440453</v>
      </c>
      <c r="R507" s="85">
        <v>1</v>
      </c>
      <c r="S507" s="85">
        <v>229</v>
      </c>
      <c r="T507" s="85">
        <v>2140</v>
      </c>
      <c r="U507" s="85">
        <v>490060</v>
      </c>
      <c r="V507" s="85">
        <v>1</v>
      </c>
      <c r="W507" s="85">
        <v>263</v>
      </c>
      <c r="X507" s="85">
        <v>2050</v>
      </c>
      <c r="Y507" s="85">
        <v>539150</v>
      </c>
      <c r="Z507" s="85">
        <v>13</v>
      </c>
      <c r="AA507" s="85">
        <v>298</v>
      </c>
      <c r="AB507" s="85">
        <v>2377</v>
      </c>
      <c r="AC507" s="85">
        <v>712728</v>
      </c>
      <c r="AD507" s="85">
        <v>15</v>
      </c>
      <c r="AE507" s="85">
        <v>343</v>
      </c>
      <c r="AF507" s="85">
        <v>2373</v>
      </c>
      <c r="AG507" s="85">
        <v>835733</v>
      </c>
      <c r="AH507" s="85">
        <v>12</v>
      </c>
      <c r="AI507" s="85">
        <v>387</v>
      </c>
      <c r="AJ507" s="85">
        <v>2451</v>
      </c>
      <c r="AK507" s="85">
        <v>959500</v>
      </c>
      <c r="AL507" s="85">
        <v>1</v>
      </c>
      <c r="AM507" s="85">
        <v>419</v>
      </c>
      <c r="AN507" s="85">
        <v>3000</v>
      </c>
      <c r="AO507" s="85">
        <v>1257000</v>
      </c>
      <c r="AP507" s="85">
        <v>85</v>
      </c>
      <c r="AQ507" s="85">
        <v>390</v>
      </c>
      <c r="AR507" s="85">
        <v>2279</v>
      </c>
      <c r="AS507" s="85">
        <v>901987</v>
      </c>
      <c r="AT507" s="85">
        <v>1</v>
      </c>
      <c r="AU507" s="85">
        <v>409</v>
      </c>
      <c r="AV507" s="85">
        <v>2360</v>
      </c>
      <c r="AW507" s="85">
        <v>965240</v>
      </c>
    </row>
    <row r="508" spans="1:49" ht="15" x14ac:dyDescent="0.2">
      <c r="A508" s="80">
        <v>41289</v>
      </c>
      <c r="B508" s="85">
        <v>11</v>
      </c>
      <c r="C508" s="85">
        <v>126</v>
      </c>
      <c r="D508" s="85">
        <v>2183</v>
      </c>
      <c r="E508" s="85">
        <v>281809</v>
      </c>
      <c r="F508" s="85">
        <v>9</v>
      </c>
      <c r="G508" s="85">
        <v>138</v>
      </c>
      <c r="H508" s="85">
        <v>2050</v>
      </c>
      <c r="I508" s="85">
        <v>294267</v>
      </c>
      <c r="J508" s="85">
        <v>38</v>
      </c>
      <c r="K508" s="85">
        <v>170</v>
      </c>
      <c r="L508" s="85">
        <v>2017</v>
      </c>
      <c r="M508" s="85">
        <v>344980</v>
      </c>
      <c r="N508" s="85">
        <v>42</v>
      </c>
      <c r="O508" s="85">
        <v>194</v>
      </c>
      <c r="P508" s="85">
        <v>2020</v>
      </c>
      <c r="Q508" s="85">
        <v>407492</v>
      </c>
      <c r="R508" s="85">
        <v>21</v>
      </c>
      <c r="S508" s="85">
        <v>229</v>
      </c>
      <c r="T508" s="85">
        <v>2013</v>
      </c>
      <c r="U508" s="85">
        <v>462918</v>
      </c>
      <c r="V508" s="85">
        <v>45</v>
      </c>
      <c r="W508" s="85">
        <v>264</v>
      </c>
      <c r="X508" s="85">
        <v>2235</v>
      </c>
      <c r="Y508" s="85">
        <v>606918</v>
      </c>
      <c r="Z508" s="85">
        <v>6</v>
      </c>
      <c r="AA508" s="85">
        <v>290</v>
      </c>
      <c r="AB508" s="85">
        <v>2205</v>
      </c>
      <c r="AC508" s="85">
        <v>645350</v>
      </c>
      <c r="AD508" s="85">
        <v>7</v>
      </c>
      <c r="AE508" s="85">
        <v>338</v>
      </c>
      <c r="AF508" s="85">
        <v>2255</v>
      </c>
      <c r="AG508" s="85">
        <v>768917</v>
      </c>
      <c r="AH508" s="85">
        <v>4</v>
      </c>
      <c r="AI508" s="85">
        <v>363</v>
      </c>
      <c r="AJ508" s="85">
        <v>2333</v>
      </c>
      <c r="AK508" s="85">
        <v>850630</v>
      </c>
      <c r="AL508" s="85">
        <v>6</v>
      </c>
      <c r="AM508" s="85">
        <v>421</v>
      </c>
      <c r="AN508" s="85">
        <v>2388</v>
      </c>
      <c r="AO508" s="85">
        <v>1003020</v>
      </c>
      <c r="AP508" s="85">
        <v>147</v>
      </c>
      <c r="AQ508" s="85">
        <v>390</v>
      </c>
      <c r="AR508" s="85">
        <v>2159</v>
      </c>
      <c r="AS508" s="85">
        <v>844468</v>
      </c>
      <c r="AT508" s="85">
        <v>1</v>
      </c>
      <c r="AU508" s="85">
        <v>410</v>
      </c>
      <c r="AV508" s="85">
        <v>1900</v>
      </c>
      <c r="AW508" s="85">
        <v>779000</v>
      </c>
    </row>
    <row r="509" spans="1:49" ht="15" x14ac:dyDescent="0.2">
      <c r="A509" s="80">
        <v>41295</v>
      </c>
      <c r="B509" s="85">
        <v>1</v>
      </c>
      <c r="C509" s="85">
        <v>85</v>
      </c>
      <c r="D509" s="85">
        <v>1900</v>
      </c>
      <c r="E509" s="85">
        <v>161500</v>
      </c>
      <c r="F509" s="85">
        <v>9</v>
      </c>
      <c r="G509" s="85">
        <v>134</v>
      </c>
      <c r="H509" s="85">
        <v>2275</v>
      </c>
      <c r="I509" s="85">
        <v>303311</v>
      </c>
      <c r="J509" s="85">
        <v>22</v>
      </c>
      <c r="K509" s="85">
        <v>163</v>
      </c>
      <c r="L509" s="85">
        <v>2102</v>
      </c>
      <c r="M509" s="85">
        <v>354050</v>
      </c>
      <c r="N509" s="85">
        <v>10</v>
      </c>
      <c r="O509" s="85">
        <v>196</v>
      </c>
      <c r="P509" s="85">
        <v>2087</v>
      </c>
      <c r="Q509" s="85">
        <v>427808</v>
      </c>
      <c r="R509" s="85">
        <v>6</v>
      </c>
      <c r="S509" s="85">
        <v>243</v>
      </c>
      <c r="T509" s="85">
        <v>2280</v>
      </c>
      <c r="U509" s="85">
        <v>553280</v>
      </c>
      <c r="V509" s="85">
        <v>4</v>
      </c>
      <c r="W509" s="85">
        <v>274</v>
      </c>
      <c r="X509" s="85">
        <v>2300</v>
      </c>
      <c r="Y509" s="85">
        <v>629625</v>
      </c>
      <c r="Z509" s="85">
        <v>9</v>
      </c>
      <c r="AA509" s="85">
        <v>300</v>
      </c>
      <c r="AB509" s="85">
        <v>2247</v>
      </c>
      <c r="AC509" s="85">
        <v>669076</v>
      </c>
      <c r="AD509" s="85">
        <v>3</v>
      </c>
      <c r="AE509" s="85">
        <v>337</v>
      </c>
      <c r="AF509" s="85">
        <v>2340</v>
      </c>
      <c r="AG509" s="85">
        <v>780667</v>
      </c>
      <c r="AH509" s="85">
        <v>1</v>
      </c>
      <c r="AI509" s="85">
        <v>393</v>
      </c>
      <c r="AJ509" s="85">
        <v>2600</v>
      </c>
      <c r="AK509" s="85">
        <v>1021800</v>
      </c>
      <c r="AL509" s="85">
        <v>3</v>
      </c>
      <c r="AM509" s="85">
        <v>452</v>
      </c>
      <c r="AN509" s="85">
        <v>2720</v>
      </c>
      <c r="AO509" s="85">
        <v>1223920</v>
      </c>
      <c r="AP509" s="85">
        <v>90</v>
      </c>
      <c r="AQ509" s="85">
        <v>350</v>
      </c>
      <c r="AR509" s="85">
        <v>2153</v>
      </c>
      <c r="AS509" s="85">
        <v>752211</v>
      </c>
      <c r="AT509" s="85">
        <v>2</v>
      </c>
      <c r="AU509" s="85">
        <v>442</v>
      </c>
      <c r="AV509" s="85">
        <v>2070</v>
      </c>
      <c r="AW509" s="85">
        <v>909180</v>
      </c>
    </row>
    <row r="510" spans="1:49" ht="15" x14ac:dyDescent="0.2">
      <c r="A510" s="80">
        <v>41296</v>
      </c>
      <c r="B510" s="85">
        <v>6</v>
      </c>
      <c r="C510" s="85">
        <v>119</v>
      </c>
      <c r="D510" s="85">
        <v>1933</v>
      </c>
      <c r="E510" s="85">
        <v>228808</v>
      </c>
      <c r="F510" s="85">
        <v>47</v>
      </c>
      <c r="G510" s="85">
        <v>138</v>
      </c>
      <c r="H510" s="85">
        <v>2279</v>
      </c>
      <c r="I510" s="85">
        <v>310911</v>
      </c>
      <c r="J510" s="85">
        <v>33</v>
      </c>
      <c r="K510" s="85">
        <v>169</v>
      </c>
      <c r="L510" s="85">
        <v>2175</v>
      </c>
      <c r="M510" s="85">
        <v>382998</v>
      </c>
      <c r="N510" s="85">
        <v>32</v>
      </c>
      <c r="O510" s="85">
        <v>192</v>
      </c>
      <c r="P510" s="85">
        <v>2103</v>
      </c>
      <c r="Q510" s="85">
        <v>414768</v>
      </c>
      <c r="R510" s="85">
        <v>13</v>
      </c>
      <c r="S510" s="85">
        <v>228</v>
      </c>
      <c r="T510" s="85">
        <v>2110</v>
      </c>
      <c r="U510" s="85">
        <v>500477</v>
      </c>
      <c r="V510" s="85">
        <v>8</v>
      </c>
      <c r="W510" s="85">
        <v>264</v>
      </c>
      <c r="X510" s="85">
        <v>2220</v>
      </c>
      <c r="Y510" s="85">
        <v>600060</v>
      </c>
      <c r="Z510" s="85">
        <v>21</v>
      </c>
      <c r="AA510" s="85">
        <v>297</v>
      </c>
      <c r="AB510" s="85">
        <v>2185</v>
      </c>
      <c r="AC510" s="85">
        <v>650704</v>
      </c>
      <c r="AD510" s="85">
        <v>22</v>
      </c>
      <c r="AE510" s="85">
        <v>334</v>
      </c>
      <c r="AF510" s="85">
        <v>2349</v>
      </c>
      <c r="AG510" s="85">
        <v>798176</v>
      </c>
      <c r="AH510" s="85">
        <v>5</v>
      </c>
      <c r="AI510" s="85">
        <v>376</v>
      </c>
      <c r="AJ510" s="85">
        <v>2384</v>
      </c>
      <c r="AK510" s="85">
        <v>895140</v>
      </c>
      <c r="AL510" s="85">
        <v>1</v>
      </c>
      <c r="AM510" s="85">
        <v>450</v>
      </c>
      <c r="AN510" s="85">
        <v>2540</v>
      </c>
      <c r="AO510" s="85">
        <v>1143000</v>
      </c>
      <c r="AP510" s="85">
        <v>76</v>
      </c>
      <c r="AQ510" s="85">
        <v>398</v>
      </c>
      <c r="AR510" s="85">
        <v>2216</v>
      </c>
      <c r="AS510" s="85">
        <v>877487</v>
      </c>
      <c r="AT510" s="85">
        <v>1</v>
      </c>
      <c r="AU510" s="85">
        <v>409</v>
      </c>
      <c r="AV510" s="85">
        <v>2000</v>
      </c>
      <c r="AW510" s="85">
        <v>818000</v>
      </c>
    </row>
    <row r="511" spans="1:49" ht="15" x14ac:dyDescent="0.2">
      <c r="A511" s="80">
        <v>41302</v>
      </c>
      <c r="B511" s="85">
        <v>1</v>
      </c>
      <c r="C511" s="85">
        <v>106</v>
      </c>
      <c r="D511" s="85">
        <v>1900</v>
      </c>
      <c r="E511" s="85">
        <v>201400</v>
      </c>
      <c r="F511" s="85">
        <v>10</v>
      </c>
      <c r="G511" s="85">
        <v>136</v>
      </c>
      <c r="H511" s="85">
        <v>2077</v>
      </c>
      <c r="I511" s="85">
        <v>278562</v>
      </c>
      <c r="J511" s="85">
        <v>7</v>
      </c>
      <c r="K511" s="85">
        <v>159</v>
      </c>
      <c r="L511" s="85">
        <v>2150</v>
      </c>
      <c r="M511" s="85">
        <v>342771</v>
      </c>
      <c r="N511" s="85">
        <v>4</v>
      </c>
      <c r="O511" s="85">
        <v>206</v>
      </c>
      <c r="P511" s="85">
        <v>2150</v>
      </c>
      <c r="Q511" s="85">
        <v>450538</v>
      </c>
      <c r="R511" s="85">
        <v>13</v>
      </c>
      <c r="S511" s="85">
        <v>235</v>
      </c>
      <c r="T511" s="85">
        <v>2185</v>
      </c>
      <c r="U511" s="85">
        <v>541311</v>
      </c>
      <c r="V511" s="85">
        <v>3</v>
      </c>
      <c r="W511" s="85">
        <v>258</v>
      </c>
      <c r="X511" s="85">
        <v>2420</v>
      </c>
      <c r="Y511" s="85">
        <v>623553</v>
      </c>
      <c r="Z511" s="85">
        <v>9</v>
      </c>
      <c r="AA511" s="85">
        <v>301</v>
      </c>
      <c r="AB511" s="85">
        <v>2247</v>
      </c>
      <c r="AC511" s="85">
        <v>680171</v>
      </c>
      <c r="AD511" s="85">
        <v>7</v>
      </c>
      <c r="AE511" s="85">
        <v>326</v>
      </c>
      <c r="AF511" s="85">
        <v>2207</v>
      </c>
      <c r="AG511" s="85">
        <v>721863</v>
      </c>
      <c r="AH511" s="85">
        <v>3</v>
      </c>
      <c r="AI511" s="85">
        <v>374</v>
      </c>
      <c r="AJ511" s="85">
        <v>2310</v>
      </c>
      <c r="AK511" s="85">
        <v>866960</v>
      </c>
      <c r="AL511" s="85">
        <v>6</v>
      </c>
      <c r="AM511" s="85">
        <v>424</v>
      </c>
      <c r="AN511" s="85">
        <v>2543</v>
      </c>
      <c r="AO511" s="85">
        <v>1078563</v>
      </c>
      <c r="AP511" s="85">
        <v>68</v>
      </c>
      <c r="AQ511" s="85">
        <v>378</v>
      </c>
      <c r="AR511" s="85">
        <v>2124</v>
      </c>
      <c r="AS511" s="85">
        <v>806587</v>
      </c>
      <c r="AT511" s="85">
        <v>29</v>
      </c>
      <c r="AU511" s="85">
        <v>438</v>
      </c>
      <c r="AV511" s="85">
        <v>2016</v>
      </c>
      <c r="AW511" s="85">
        <v>902202</v>
      </c>
    </row>
    <row r="512" spans="1:49" ht="15" x14ac:dyDescent="0.2">
      <c r="A512" s="80">
        <v>41303</v>
      </c>
      <c r="B512" s="85">
        <v>18</v>
      </c>
      <c r="C512" s="85">
        <v>121</v>
      </c>
      <c r="D512" s="85">
        <v>1950</v>
      </c>
      <c r="E512" s="85">
        <v>242450</v>
      </c>
      <c r="F512" s="85">
        <v>30</v>
      </c>
      <c r="G512" s="85">
        <v>139</v>
      </c>
      <c r="H512" s="85">
        <v>2150</v>
      </c>
      <c r="I512" s="85">
        <v>300150</v>
      </c>
      <c r="J512" s="85">
        <v>33</v>
      </c>
      <c r="K512" s="85">
        <v>164</v>
      </c>
      <c r="L512" s="85">
        <v>2130</v>
      </c>
      <c r="M512" s="85">
        <v>354238</v>
      </c>
      <c r="N512" s="85">
        <v>43</v>
      </c>
      <c r="O512" s="85">
        <v>200</v>
      </c>
      <c r="P512" s="85">
        <v>2166</v>
      </c>
      <c r="Q512" s="85">
        <v>440061</v>
      </c>
      <c r="R512" s="85">
        <v>4</v>
      </c>
      <c r="S512" s="85">
        <v>240</v>
      </c>
      <c r="T512" s="85">
        <v>2267</v>
      </c>
      <c r="U512" s="85">
        <v>550290</v>
      </c>
      <c r="V512" s="85">
        <v>12</v>
      </c>
      <c r="W512" s="85">
        <v>278</v>
      </c>
      <c r="X512" s="85">
        <v>2313</v>
      </c>
      <c r="Y512" s="85">
        <v>544907</v>
      </c>
      <c r="Z512" s="85">
        <v>3</v>
      </c>
      <c r="AA512" s="85">
        <v>315</v>
      </c>
      <c r="AB512" s="85">
        <v>2230</v>
      </c>
      <c r="AC512" s="85">
        <v>701380</v>
      </c>
      <c r="AD512" s="85">
        <v>10</v>
      </c>
      <c r="AE512" s="85">
        <v>345</v>
      </c>
      <c r="AF512" s="85">
        <v>2252</v>
      </c>
      <c r="AG512" s="85">
        <v>780728</v>
      </c>
      <c r="AH512" s="85">
        <v>3</v>
      </c>
      <c r="AI512" s="85">
        <v>385</v>
      </c>
      <c r="AJ512" s="85">
        <v>2287</v>
      </c>
      <c r="AK512" s="85">
        <v>880373</v>
      </c>
      <c r="AL512" s="85">
        <v>1</v>
      </c>
      <c r="AM512" s="85">
        <v>401</v>
      </c>
      <c r="AN512" s="85">
        <v>2320</v>
      </c>
      <c r="AO512" s="85">
        <v>930320</v>
      </c>
      <c r="AP512" s="85">
        <v>74</v>
      </c>
      <c r="AQ512" s="85">
        <v>386</v>
      </c>
      <c r="AR512" s="85">
        <v>2159</v>
      </c>
      <c r="AS512" s="85">
        <v>826252</v>
      </c>
      <c r="AT512" s="85">
        <v>6</v>
      </c>
      <c r="AU512" s="85">
        <v>432</v>
      </c>
      <c r="AV512" s="85">
        <v>2900</v>
      </c>
      <c r="AW512" s="85">
        <v>831142</v>
      </c>
    </row>
    <row r="513" spans="1:49" ht="15" x14ac:dyDescent="0.2">
      <c r="A513" s="80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</row>
    <row r="514" spans="1:49" ht="15" x14ac:dyDescent="0.2">
      <c r="A514" s="80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</row>
    <row r="515" spans="1:49" ht="15" x14ac:dyDescent="0.2">
      <c r="A515" s="80">
        <v>41309</v>
      </c>
      <c r="B515" s="85">
        <v>9</v>
      </c>
      <c r="C515" s="85">
        <v>115</v>
      </c>
      <c r="D515" s="85">
        <v>1900</v>
      </c>
      <c r="E515" s="85">
        <v>219344</v>
      </c>
      <c r="F515" s="85">
        <v>4</v>
      </c>
      <c r="G515" s="85">
        <v>143</v>
      </c>
      <c r="H515" s="85">
        <v>2260</v>
      </c>
      <c r="I515" s="85">
        <v>322385</v>
      </c>
      <c r="J515" s="85">
        <v>6</v>
      </c>
      <c r="K515" s="85">
        <v>172</v>
      </c>
      <c r="L515" s="85">
        <v>2177</v>
      </c>
      <c r="M515" s="85">
        <v>369255</v>
      </c>
      <c r="N515" s="85">
        <v>4</v>
      </c>
      <c r="O515" s="85">
        <v>180</v>
      </c>
      <c r="P515" s="85">
        <v>2250</v>
      </c>
      <c r="Q515" s="85">
        <v>405562</v>
      </c>
      <c r="R515" s="85"/>
      <c r="S515" s="85"/>
      <c r="T515" s="85"/>
      <c r="U515" s="85"/>
      <c r="V515" s="85">
        <v>3</v>
      </c>
      <c r="W515" s="85">
        <v>257</v>
      </c>
      <c r="X515" s="85">
        <v>2300</v>
      </c>
      <c r="Y515" s="85">
        <v>591867</v>
      </c>
      <c r="Z515" s="85">
        <v>4</v>
      </c>
      <c r="AA515" s="85">
        <v>296</v>
      </c>
      <c r="AB515" s="85">
        <v>2427</v>
      </c>
      <c r="AC515" s="85">
        <v>710725</v>
      </c>
      <c r="AD515" s="85">
        <v>1</v>
      </c>
      <c r="AE515" s="85">
        <v>338</v>
      </c>
      <c r="AF515" s="85">
        <v>2380</v>
      </c>
      <c r="AG515" s="85">
        <v>804440</v>
      </c>
      <c r="AH515" s="85">
        <v>8</v>
      </c>
      <c r="AI515" s="85">
        <v>367</v>
      </c>
      <c r="AJ515" s="85">
        <v>2360</v>
      </c>
      <c r="AK515" s="85">
        <v>849725</v>
      </c>
      <c r="AL515" s="85">
        <v>8</v>
      </c>
      <c r="AM515" s="85">
        <v>448</v>
      </c>
      <c r="AN515" s="85">
        <v>2684</v>
      </c>
      <c r="AO515" s="85">
        <v>1202669</v>
      </c>
      <c r="AP515" s="85">
        <v>41</v>
      </c>
      <c r="AQ515" s="85">
        <v>413</v>
      </c>
      <c r="AR515" s="85">
        <v>2221</v>
      </c>
      <c r="AS515" s="85">
        <v>904117</v>
      </c>
      <c r="AT515" s="85">
        <v>11</v>
      </c>
      <c r="AU515" s="85">
        <v>437</v>
      </c>
      <c r="AV515" s="85">
        <v>2307</v>
      </c>
      <c r="AW515" s="85">
        <v>998487</v>
      </c>
    </row>
    <row r="516" spans="1:49" ht="15" x14ac:dyDescent="0.2">
      <c r="A516" s="80">
        <v>41310</v>
      </c>
      <c r="B516" s="85">
        <v>7</v>
      </c>
      <c r="C516" s="85">
        <v>121</v>
      </c>
      <c r="D516" s="85">
        <v>2050</v>
      </c>
      <c r="E516" s="85">
        <v>251843</v>
      </c>
      <c r="F516" s="85"/>
      <c r="G516" s="85"/>
      <c r="H516" s="85"/>
      <c r="I516" s="85"/>
      <c r="J516" s="85"/>
      <c r="K516" s="85"/>
      <c r="L516" s="85"/>
      <c r="M516" s="85"/>
      <c r="N516" s="85">
        <v>7</v>
      </c>
      <c r="O516" s="85">
        <v>195</v>
      </c>
      <c r="P516" s="85">
        <v>1975</v>
      </c>
      <c r="Q516" s="85">
        <v>379371</v>
      </c>
      <c r="R516" s="85">
        <v>3</v>
      </c>
      <c r="S516" s="85">
        <v>230</v>
      </c>
      <c r="T516" s="85">
        <v>2183</v>
      </c>
      <c r="U516" s="85">
        <v>503217</v>
      </c>
      <c r="V516" s="85">
        <v>3</v>
      </c>
      <c r="W516" s="85">
        <v>268</v>
      </c>
      <c r="X516" s="85">
        <v>2075</v>
      </c>
      <c r="Y516" s="85">
        <v>549450</v>
      </c>
      <c r="Z516" s="85">
        <v>14</v>
      </c>
      <c r="AA516" s="85">
        <v>295</v>
      </c>
      <c r="AB516" s="85">
        <v>2240</v>
      </c>
      <c r="AC516" s="85">
        <v>669369</v>
      </c>
      <c r="AD516" s="85">
        <v>4</v>
      </c>
      <c r="AE516" s="85">
        <v>344</v>
      </c>
      <c r="AF516" s="85">
        <v>2300</v>
      </c>
      <c r="AG516" s="85">
        <v>784600</v>
      </c>
      <c r="AH516" s="85">
        <v>4</v>
      </c>
      <c r="AI516" s="85">
        <v>386</v>
      </c>
      <c r="AJ516" s="85">
        <v>2335</v>
      </c>
      <c r="AK516" s="85">
        <v>901960</v>
      </c>
      <c r="AL516" s="85">
        <v>2</v>
      </c>
      <c r="AM516" s="85">
        <v>436</v>
      </c>
      <c r="AN516" s="85">
        <v>2370</v>
      </c>
      <c r="AO516" s="85">
        <v>1033410</v>
      </c>
      <c r="AP516" s="85">
        <v>105</v>
      </c>
      <c r="AQ516" s="85">
        <v>385</v>
      </c>
      <c r="AR516" s="85">
        <v>2186</v>
      </c>
      <c r="AS516" s="85">
        <v>847377</v>
      </c>
      <c r="AT516" s="85">
        <v>11</v>
      </c>
      <c r="AU516" s="85">
        <v>527</v>
      </c>
      <c r="AV516" s="85">
        <v>2145</v>
      </c>
      <c r="AW516" s="85">
        <v>1172570</v>
      </c>
    </row>
    <row r="517" spans="1:49" ht="15" x14ac:dyDescent="0.2">
      <c r="A517" s="80">
        <v>41316</v>
      </c>
      <c r="B517" s="85">
        <v>3</v>
      </c>
      <c r="C517" s="85">
        <v>139</v>
      </c>
      <c r="D517" s="85">
        <v>2000</v>
      </c>
      <c r="E517" s="85">
        <v>278667</v>
      </c>
      <c r="F517" s="85"/>
      <c r="G517" s="85"/>
      <c r="H517" s="85"/>
      <c r="I517" s="85"/>
      <c r="J517" s="85">
        <v>14</v>
      </c>
      <c r="K517" s="85">
        <v>169</v>
      </c>
      <c r="L517" s="85">
        <v>2123</v>
      </c>
      <c r="M517" s="85">
        <v>356467</v>
      </c>
      <c r="N517" s="85">
        <v>5</v>
      </c>
      <c r="O517" s="85">
        <v>199</v>
      </c>
      <c r="P517" s="85">
        <v>2015</v>
      </c>
      <c r="Q517" s="85">
        <v>432054</v>
      </c>
      <c r="R517" s="85">
        <v>21</v>
      </c>
      <c r="S517" s="85">
        <v>242</v>
      </c>
      <c r="T517" s="85">
        <v>2295</v>
      </c>
      <c r="U517" s="85">
        <v>560200</v>
      </c>
      <c r="V517" s="85">
        <v>8</v>
      </c>
      <c r="W517" s="85">
        <v>270</v>
      </c>
      <c r="X517" s="85">
        <v>2242</v>
      </c>
      <c r="Y517" s="85">
        <v>603402</v>
      </c>
      <c r="Z517" s="85">
        <v>11</v>
      </c>
      <c r="AA517" s="85">
        <v>296</v>
      </c>
      <c r="AB517" s="85">
        <v>2323</v>
      </c>
      <c r="AC517" s="85">
        <v>690782</v>
      </c>
      <c r="AD517" s="85">
        <v>6</v>
      </c>
      <c r="AE517" s="85">
        <v>335</v>
      </c>
      <c r="AF517" s="85">
        <v>2350</v>
      </c>
      <c r="AG517" s="85">
        <v>779843</v>
      </c>
      <c r="AH517" s="85">
        <v>1</v>
      </c>
      <c r="AI517" s="85">
        <v>392</v>
      </c>
      <c r="AJ517" s="85">
        <v>2620</v>
      </c>
      <c r="AK517" s="85">
        <v>1027040</v>
      </c>
      <c r="AL517" s="85"/>
      <c r="AM517" s="85"/>
      <c r="AN517" s="85"/>
      <c r="AO517" s="85"/>
      <c r="AP517" s="85">
        <v>62</v>
      </c>
      <c r="AQ517" s="85">
        <v>359</v>
      </c>
      <c r="AR517" s="85">
        <v>2185</v>
      </c>
      <c r="AS517" s="85">
        <v>780992</v>
      </c>
      <c r="AT517" s="85">
        <v>13</v>
      </c>
      <c r="AU517" s="85">
        <v>427</v>
      </c>
      <c r="AV517" s="85">
        <v>2185</v>
      </c>
      <c r="AW517" s="85">
        <v>938012</v>
      </c>
    </row>
    <row r="518" spans="1:49" ht="15" x14ac:dyDescent="0.2">
      <c r="A518" s="80">
        <v>41317</v>
      </c>
      <c r="B518" s="85">
        <v>25</v>
      </c>
      <c r="C518" s="85">
        <v>119</v>
      </c>
      <c r="D518" s="85">
        <v>2190</v>
      </c>
      <c r="E518" s="85">
        <v>258440</v>
      </c>
      <c r="F518" s="85">
        <v>21</v>
      </c>
      <c r="G518" s="85">
        <v>139</v>
      </c>
      <c r="H518" s="85">
        <v>2236</v>
      </c>
      <c r="I518" s="85">
        <v>308746</v>
      </c>
      <c r="J518" s="85">
        <v>6</v>
      </c>
      <c r="K518" s="85">
        <v>158</v>
      </c>
      <c r="L518" s="85">
        <v>2175</v>
      </c>
      <c r="M518" s="85">
        <v>346725</v>
      </c>
      <c r="N518" s="85">
        <v>16</v>
      </c>
      <c r="O518" s="85">
        <v>196</v>
      </c>
      <c r="P518" s="85">
        <v>2150</v>
      </c>
      <c r="Q518" s="85">
        <v>426622</v>
      </c>
      <c r="R518" s="85">
        <v>9</v>
      </c>
      <c r="S518" s="85">
        <v>234</v>
      </c>
      <c r="T518" s="85">
        <v>2188</v>
      </c>
      <c r="U518" s="85">
        <v>510044</v>
      </c>
      <c r="V518" s="85">
        <v>3</v>
      </c>
      <c r="W518" s="85">
        <v>270</v>
      </c>
      <c r="X518" s="85">
        <v>2110</v>
      </c>
      <c r="Y518" s="85">
        <v>559880</v>
      </c>
      <c r="Z518" s="85">
        <v>14</v>
      </c>
      <c r="AA518" s="85">
        <v>314</v>
      </c>
      <c r="AB518" s="85">
        <v>2274</v>
      </c>
      <c r="AC518" s="85">
        <v>701079</v>
      </c>
      <c r="AD518" s="85">
        <v>15</v>
      </c>
      <c r="AE518" s="85">
        <v>348</v>
      </c>
      <c r="AF518" s="85">
        <v>2290</v>
      </c>
      <c r="AG518" s="85">
        <v>813320</v>
      </c>
      <c r="AH518" s="85">
        <v>13</v>
      </c>
      <c r="AI518" s="85">
        <v>366</v>
      </c>
      <c r="AJ518" s="85">
        <v>2325</v>
      </c>
      <c r="AK518" s="85">
        <v>836392</v>
      </c>
      <c r="AL518" s="85">
        <v>2</v>
      </c>
      <c r="AM518" s="85">
        <v>422</v>
      </c>
      <c r="AN518" s="85">
        <v>2530</v>
      </c>
      <c r="AO518" s="85">
        <v>1069080</v>
      </c>
      <c r="AP518" s="85">
        <v>75</v>
      </c>
      <c r="AQ518" s="85">
        <v>378</v>
      </c>
      <c r="AR518" s="85">
        <v>2240</v>
      </c>
      <c r="AS518" s="85">
        <v>845595</v>
      </c>
      <c r="AT518" s="85">
        <v>12</v>
      </c>
      <c r="AU518" s="85">
        <v>571</v>
      </c>
      <c r="AV518" s="85">
        <v>2023</v>
      </c>
      <c r="AW518" s="85">
        <v>1246435</v>
      </c>
    </row>
    <row r="519" spans="1:49" ht="15" x14ac:dyDescent="0.2">
      <c r="A519" s="80">
        <v>41323</v>
      </c>
      <c r="B519" s="85"/>
      <c r="C519" s="85"/>
      <c r="D519" s="85"/>
      <c r="E519" s="85"/>
      <c r="F519" s="85">
        <v>11</v>
      </c>
      <c r="G519" s="85">
        <v>140</v>
      </c>
      <c r="H519" s="85">
        <v>2033</v>
      </c>
      <c r="I519" s="85">
        <v>282591</v>
      </c>
      <c r="J519" s="85">
        <v>8</v>
      </c>
      <c r="K519" s="85">
        <v>161</v>
      </c>
      <c r="L519" s="85">
        <v>2048</v>
      </c>
      <c r="M519" s="85">
        <v>340119</v>
      </c>
      <c r="N519" s="85">
        <v>15</v>
      </c>
      <c r="O519" s="85">
        <v>198</v>
      </c>
      <c r="P519" s="85">
        <v>1993</v>
      </c>
      <c r="Q519" s="85">
        <v>408772</v>
      </c>
      <c r="R519" s="85">
        <v>1</v>
      </c>
      <c r="S519" s="85">
        <v>247</v>
      </c>
      <c r="T519" s="85">
        <v>2150</v>
      </c>
      <c r="U519" s="85">
        <v>531050</v>
      </c>
      <c r="V519" s="85">
        <v>13</v>
      </c>
      <c r="W519" s="85">
        <v>259</v>
      </c>
      <c r="X519" s="85">
        <v>2238</v>
      </c>
      <c r="Y519" s="85">
        <v>582190</v>
      </c>
      <c r="Z519" s="85">
        <v>5</v>
      </c>
      <c r="AA519" s="85">
        <v>296</v>
      </c>
      <c r="AB519" s="85">
        <v>2270</v>
      </c>
      <c r="AC519" s="85">
        <v>671088</v>
      </c>
      <c r="AD519" s="85">
        <v>2</v>
      </c>
      <c r="AE519" s="85">
        <v>336</v>
      </c>
      <c r="AF519" s="85">
        <v>2330</v>
      </c>
      <c r="AG519" s="85">
        <v>784090</v>
      </c>
      <c r="AH519" s="85">
        <v>3</v>
      </c>
      <c r="AI519" s="85">
        <v>376</v>
      </c>
      <c r="AJ519" s="85">
        <v>2587</v>
      </c>
      <c r="AK519" s="85">
        <v>973547</v>
      </c>
      <c r="AL519" s="85">
        <v>3</v>
      </c>
      <c r="AM519" s="85">
        <v>480</v>
      </c>
      <c r="AN519" s="85">
        <v>2607</v>
      </c>
      <c r="AO519" s="85">
        <v>1266467</v>
      </c>
      <c r="AP519" s="85">
        <v>57</v>
      </c>
      <c r="AQ519" s="85">
        <v>371</v>
      </c>
      <c r="AR519" s="85">
        <v>2167</v>
      </c>
      <c r="AS519" s="85">
        <v>807177</v>
      </c>
      <c r="AT519" s="85">
        <v>7</v>
      </c>
      <c r="AU519" s="85">
        <v>522</v>
      </c>
      <c r="AV519" s="85">
        <v>2064</v>
      </c>
      <c r="AW519" s="85">
        <v>1137713</v>
      </c>
    </row>
    <row r="520" spans="1:49" ht="15" x14ac:dyDescent="0.2">
      <c r="A520" s="80">
        <v>41324</v>
      </c>
      <c r="B520" s="85">
        <v>1</v>
      </c>
      <c r="C520" s="85">
        <v>124</v>
      </c>
      <c r="D520" s="85">
        <v>2300</v>
      </c>
      <c r="E520" s="85">
        <v>285200</v>
      </c>
      <c r="F520" s="85">
        <v>7</v>
      </c>
      <c r="G520" s="85">
        <v>149</v>
      </c>
      <c r="H520" s="85">
        <v>2250</v>
      </c>
      <c r="I520" s="85">
        <v>335250</v>
      </c>
      <c r="J520" s="85"/>
      <c r="K520" s="85"/>
      <c r="L520" s="85"/>
      <c r="M520" s="85"/>
      <c r="N520" s="85">
        <v>11</v>
      </c>
      <c r="O520" s="85">
        <v>193</v>
      </c>
      <c r="P520" s="85">
        <v>2253</v>
      </c>
      <c r="Q520" s="85">
        <v>435811</v>
      </c>
      <c r="R520" s="85">
        <v>11</v>
      </c>
      <c r="S520" s="85">
        <v>225</v>
      </c>
      <c r="T520" s="85">
        <v>2287</v>
      </c>
      <c r="U520" s="85">
        <v>516120</v>
      </c>
      <c r="V520" s="85"/>
      <c r="W520" s="85"/>
      <c r="X520" s="85"/>
      <c r="Y520" s="85"/>
      <c r="Z520" s="85">
        <v>11</v>
      </c>
      <c r="AA520" s="85">
        <v>299</v>
      </c>
      <c r="AB520" s="85">
        <v>2270</v>
      </c>
      <c r="AC520" s="85">
        <v>675959</v>
      </c>
      <c r="AD520" s="85">
        <v>4</v>
      </c>
      <c r="AE520" s="85">
        <v>342</v>
      </c>
      <c r="AF520" s="85">
        <v>2395</v>
      </c>
      <c r="AG520" s="85">
        <v>817940</v>
      </c>
      <c r="AH520" s="85">
        <v>6</v>
      </c>
      <c r="AI520" s="85">
        <v>373</v>
      </c>
      <c r="AJ520" s="85">
        <v>2410</v>
      </c>
      <c r="AK520" s="85">
        <v>896037</v>
      </c>
      <c r="AL520" s="85">
        <v>2</v>
      </c>
      <c r="AM520" s="85">
        <v>402</v>
      </c>
      <c r="AN520" s="85">
        <v>2280</v>
      </c>
      <c r="AO520" s="85">
        <v>915420</v>
      </c>
      <c r="AP520" s="85">
        <v>119</v>
      </c>
      <c r="AQ520" s="85">
        <v>359</v>
      </c>
      <c r="AR520" s="85">
        <v>2127</v>
      </c>
      <c r="AS520" s="85">
        <v>761574</v>
      </c>
      <c r="AT520" s="85">
        <v>6</v>
      </c>
      <c r="AU520" s="85">
        <v>413</v>
      </c>
      <c r="AV520" s="85">
        <v>2000</v>
      </c>
      <c r="AW520" s="85">
        <v>825333</v>
      </c>
    </row>
    <row r="521" spans="1:49" ht="15" x14ac:dyDescent="0.2">
      <c r="A521" s="80">
        <v>41330</v>
      </c>
      <c r="B521" s="85">
        <v>4</v>
      </c>
      <c r="C521" s="85">
        <v>110</v>
      </c>
      <c r="D521" s="85">
        <v>1987</v>
      </c>
      <c r="E521" s="85">
        <v>215025</v>
      </c>
      <c r="F521" s="85"/>
      <c r="G521" s="85"/>
      <c r="H521" s="85"/>
      <c r="I521" s="85"/>
      <c r="J521" s="85">
        <v>6</v>
      </c>
      <c r="K521" s="85">
        <v>163</v>
      </c>
      <c r="L521" s="85">
        <v>2127</v>
      </c>
      <c r="M521" s="85">
        <v>346320</v>
      </c>
      <c r="N521" s="85">
        <v>12</v>
      </c>
      <c r="O521" s="85">
        <v>192</v>
      </c>
      <c r="P521" s="85">
        <v>2263</v>
      </c>
      <c r="Q521" s="85">
        <v>437748</v>
      </c>
      <c r="R521" s="85">
        <v>15</v>
      </c>
      <c r="S521" s="85">
        <v>235</v>
      </c>
      <c r="T521" s="85">
        <v>2232</v>
      </c>
      <c r="U521" s="85">
        <v>538249</v>
      </c>
      <c r="V521" s="85">
        <v>9</v>
      </c>
      <c r="W521" s="85">
        <v>256</v>
      </c>
      <c r="X521" s="85">
        <v>2268</v>
      </c>
      <c r="Y521" s="85">
        <v>578964</v>
      </c>
      <c r="Z521" s="85">
        <v>6</v>
      </c>
      <c r="AA521" s="85">
        <v>312</v>
      </c>
      <c r="AB521" s="85">
        <v>2230</v>
      </c>
      <c r="AC521" s="85">
        <v>694153</v>
      </c>
      <c r="AD521" s="85">
        <v>6</v>
      </c>
      <c r="AE521" s="85">
        <v>336</v>
      </c>
      <c r="AF521" s="85">
        <v>2252</v>
      </c>
      <c r="AG521" s="85">
        <v>757667</v>
      </c>
      <c r="AH521" s="85"/>
      <c r="AI521" s="85"/>
      <c r="AJ521" s="85"/>
      <c r="AK521" s="85"/>
      <c r="AL521" s="85">
        <v>2</v>
      </c>
      <c r="AM521" s="85">
        <v>422</v>
      </c>
      <c r="AN521" s="85">
        <v>2350</v>
      </c>
      <c r="AO521" s="85">
        <v>992890</v>
      </c>
      <c r="AP521" s="85">
        <v>64</v>
      </c>
      <c r="AQ521" s="85">
        <v>388</v>
      </c>
      <c r="AR521" s="85">
        <v>2258</v>
      </c>
      <c r="AS521" s="85">
        <v>881796</v>
      </c>
      <c r="AT521" s="85">
        <v>3</v>
      </c>
      <c r="AU521" s="85">
        <v>399</v>
      </c>
      <c r="AV521" s="85">
        <v>1960</v>
      </c>
      <c r="AW521" s="85">
        <v>808227</v>
      </c>
    </row>
    <row r="522" spans="1:49" ht="15" x14ac:dyDescent="0.2">
      <c r="A522" s="79">
        <v>41331</v>
      </c>
      <c r="B522" s="85">
        <v>8</v>
      </c>
      <c r="C522" s="85">
        <v>123</v>
      </c>
      <c r="D522" s="85">
        <v>2167</v>
      </c>
      <c r="E522" s="85">
        <v>260781</v>
      </c>
      <c r="F522" s="85">
        <v>20</v>
      </c>
      <c r="G522" s="85">
        <v>135</v>
      </c>
      <c r="H522" s="85">
        <v>2200</v>
      </c>
      <c r="I522" s="85">
        <v>304620</v>
      </c>
      <c r="J522" s="85">
        <v>18</v>
      </c>
      <c r="K522" s="85">
        <v>162</v>
      </c>
      <c r="L522" s="85">
        <v>2100</v>
      </c>
      <c r="M522" s="85">
        <v>338331</v>
      </c>
      <c r="N522" s="85">
        <v>16</v>
      </c>
      <c r="O522" s="85">
        <v>192</v>
      </c>
      <c r="P522" s="85">
        <v>2120</v>
      </c>
      <c r="Q522" s="85">
        <v>394491</v>
      </c>
      <c r="R522" s="85">
        <v>17</v>
      </c>
      <c r="S522" s="85">
        <v>229</v>
      </c>
      <c r="T522" s="85">
        <v>2205</v>
      </c>
      <c r="U522" s="85">
        <v>511059</v>
      </c>
      <c r="V522" s="85">
        <v>8</v>
      </c>
      <c r="W522" s="85">
        <v>274</v>
      </c>
      <c r="X522" s="85">
        <v>2320</v>
      </c>
      <c r="Y522" s="85">
        <v>642102</v>
      </c>
      <c r="Z522" s="85">
        <v>6</v>
      </c>
      <c r="AA522" s="85">
        <v>316</v>
      </c>
      <c r="AB522" s="85">
        <v>2190</v>
      </c>
      <c r="AC522" s="85">
        <v>733067</v>
      </c>
      <c r="AD522" s="85">
        <v>7</v>
      </c>
      <c r="AE522" s="85">
        <v>350</v>
      </c>
      <c r="AF522" s="85">
        <v>2453</v>
      </c>
      <c r="AG522" s="85">
        <v>858777</v>
      </c>
      <c r="AH522" s="85">
        <v>1</v>
      </c>
      <c r="AI522" s="85">
        <v>386</v>
      </c>
      <c r="AJ522" s="85">
        <v>2580</v>
      </c>
      <c r="AK522" s="85">
        <v>995880</v>
      </c>
      <c r="AL522" s="85">
        <v>1</v>
      </c>
      <c r="AM522" s="85">
        <v>470</v>
      </c>
      <c r="AN522" s="85">
        <v>2600</v>
      </c>
      <c r="AO522" s="85">
        <v>1222000</v>
      </c>
      <c r="AP522" s="85">
        <v>21</v>
      </c>
      <c r="AQ522" s="85">
        <v>387</v>
      </c>
      <c r="AR522" s="85">
        <v>2328</v>
      </c>
      <c r="AS522" s="85">
        <v>901411</v>
      </c>
    </row>
    <row r="524" spans="1:49" ht="15" x14ac:dyDescent="0.2">
      <c r="A524" s="80">
        <v>41338</v>
      </c>
      <c r="B524" s="85">
        <v>14</v>
      </c>
      <c r="C524" s="85">
        <v>121</v>
      </c>
      <c r="D524" s="85">
        <v>2188</v>
      </c>
      <c r="E524" s="85">
        <v>264543</v>
      </c>
      <c r="F524" s="85">
        <v>3</v>
      </c>
      <c r="G524" s="85">
        <v>140</v>
      </c>
      <c r="H524" s="85">
        <v>2233</v>
      </c>
      <c r="I524" s="85">
        <v>311800</v>
      </c>
      <c r="J524" s="85">
        <v>5</v>
      </c>
      <c r="K524" s="85">
        <v>156</v>
      </c>
      <c r="L524" s="85">
        <v>2317</v>
      </c>
      <c r="M524" s="85">
        <v>362740</v>
      </c>
      <c r="N524" s="85">
        <v>20</v>
      </c>
      <c r="O524" s="85">
        <v>195</v>
      </c>
      <c r="P524" s="85">
        <v>2156</v>
      </c>
      <c r="Q524" s="85">
        <v>426462</v>
      </c>
      <c r="R524" s="85">
        <v>16</v>
      </c>
      <c r="S524" s="85">
        <v>234</v>
      </c>
      <c r="T524" s="85">
        <v>2252</v>
      </c>
      <c r="U524" s="85">
        <v>527662</v>
      </c>
      <c r="V524" s="85">
        <v>1</v>
      </c>
      <c r="W524" s="85">
        <v>265</v>
      </c>
      <c r="X524" s="85">
        <v>2360</v>
      </c>
      <c r="Y524" s="85">
        <v>625400</v>
      </c>
      <c r="Z524" s="85">
        <v>8</v>
      </c>
      <c r="AA524" s="85">
        <v>291</v>
      </c>
      <c r="AB524" s="85">
        <v>2328</v>
      </c>
      <c r="AC524" s="85">
        <v>675895</v>
      </c>
      <c r="AD524" s="85">
        <v>11</v>
      </c>
      <c r="AE524" s="85">
        <v>335</v>
      </c>
      <c r="AF524" s="85">
        <v>2502</v>
      </c>
      <c r="AG524" s="85">
        <v>839029</v>
      </c>
      <c r="AH524" s="85">
        <v>5</v>
      </c>
      <c r="AI524" s="85">
        <v>379</v>
      </c>
      <c r="AJ524" s="85">
        <v>2600</v>
      </c>
      <c r="AK524" s="85">
        <v>987408</v>
      </c>
      <c r="AL524" s="85">
        <v>5</v>
      </c>
      <c r="AM524" s="85">
        <v>424</v>
      </c>
      <c r="AN524" s="85">
        <v>2688</v>
      </c>
      <c r="AO524" s="85">
        <v>1141544</v>
      </c>
      <c r="AP524" s="85">
        <v>94</v>
      </c>
      <c r="AQ524" s="85">
        <v>353</v>
      </c>
      <c r="AR524" s="85">
        <v>2333</v>
      </c>
      <c r="AS524" s="85">
        <v>815114</v>
      </c>
      <c r="AT524" s="85">
        <v>3</v>
      </c>
      <c r="AU524" s="85">
        <v>388</v>
      </c>
      <c r="AV524" s="85">
        <v>2167</v>
      </c>
      <c r="AW524" s="85">
        <v>839600</v>
      </c>
    </row>
    <row r="525" spans="1:49" ht="15" x14ac:dyDescent="0.2">
      <c r="A525" s="80">
        <v>41345</v>
      </c>
      <c r="B525" s="85">
        <v>10</v>
      </c>
      <c r="C525" s="85">
        <v>120</v>
      </c>
      <c r="D525" s="85">
        <v>2362</v>
      </c>
      <c r="E525" s="85">
        <v>285460</v>
      </c>
      <c r="F525" s="85">
        <v>3</v>
      </c>
      <c r="G525" s="85">
        <v>133</v>
      </c>
      <c r="H525" s="85">
        <v>2375</v>
      </c>
      <c r="I525" s="85">
        <v>312400</v>
      </c>
      <c r="J525" s="85">
        <v>12</v>
      </c>
      <c r="K525" s="85">
        <v>171</v>
      </c>
      <c r="L525" s="85">
        <v>2347</v>
      </c>
      <c r="M525" s="85">
        <v>387242</v>
      </c>
      <c r="N525" s="85">
        <v>19</v>
      </c>
      <c r="O525" s="85">
        <v>198</v>
      </c>
      <c r="P525" s="85">
        <v>2267</v>
      </c>
      <c r="Q525" s="85">
        <v>452439</v>
      </c>
      <c r="R525" s="85">
        <v>7</v>
      </c>
      <c r="S525" s="85">
        <v>231</v>
      </c>
      <c r="T525" s="85">
        <v>2308</v>
      </c>
      <c r="U525" s="85">
        <v>522934</v>
      </c>
      <c r="V525" s="85">
        <v>3</v>
      </c>
      <c r="W525" s="85">
        <v>262</v>
      </c>
      <c r="X525" s="85">
        <v>2333</v>
      </c>
      <c r="Y525" s="85">
        <v>610433</v>
      </c>
      <c r="Z525" s="85">
        <v>8</v>
      </c>
      <c r="AA525" s="85">
        <v>300</v>
      </c>
      <c r="AB525" s="85">
        <v>2404</v>
      </c>
      <c r="AC525" s="85">
        <v>716148</v>
      </c>
      <c r="AD525" s="85">
        <v>4</v>
      </c>
      <c r="AE525" s="85">
        <v>333</v>
      </c>
      <c r="AF525" s="85">
        <v>2453</v>
      </c>
      <c r="AG525" s="85">
        <v>812590</v>
      </c>
      <c r="AH525" s="85">
        <v>9</v>
      </c>
      <c r="AI525" s="85">
        <v>383</v>
      </c>
      <c r="AJ525" s="85">
        <v>2496</v>
      </c>
      <c r="AK525" s="85">
        <v>945716</v>
      </c>
      <c r="AL525" s="85">
        <v>4</v>
      </c>
      <c r="AM525" s="85">
        <v>447</v>
      </c>
      <c r="AN525" s="85">
        <v>2650</v>
      </c>
      <c r="AO525" s="85">
        <v>1185145</v>
      </c>
      <c r="AP525" s="85">
        <v>100</v>
      </c>
      <c r="AQ525" s="85">
        <v>384</v>
      </c>
      <c r="AR525" s="85">
        <v>2364</v>
      </c>
      <c r="AS525" s="85">
        <v>906710</v>
      </c>
      <c r="AT525" s="85">
        <v>5</v>
      </c>
      <c r="AU525" s="85">
        <v>393</v>
      </c>
      <c r="AV525" s="85">
        <v>2150</v>
      </c>
      <c r="AW525" s="85">
        <v>839180</v>
      </c>
    </row>
    <row r="526" spans="1:49" ht="15" x14ac:dyDescent="0.2">
      <c r="A526" s="80">
        <v>41352</v>
      </c>
      <c r="B526" s="85">
        <v>15</v>
      </c>
      <c r="C526" s="85">
        <v>121</v>
      </c>
      <c r="D526" s="85">
        <v>2300</v>
      </c>
      <c r="E526" s="85">
        <v>278300</v>
      </c>
      <c r="F526" s="85"/>
      <c r="G526" s="85"/>
      <c r="H526" s="85"/>
      <c r="I526" s="85"/>
      <c r="J526" s="85">
        <v>21</v>
      </c>
      <c r="K526" s="85">
        <v>163</v>
      </c>
      <c r="L526" s="85">
        <v>2325</v>
      </c>
      <c r="M526" s="85">
        <v>376552</v>
      </c>
      <c r="N526" s="85">
        <v>16</v>
      </c>
      <c r="O526" s="85">
        <v>195</v>
      </c>
      <c r="P526" s="85">
        <v>2225</v>
      </c>
      <c r="Q526" s="85">
        <v>440856</v>
      </c>
      <c r="R526" s="85">
        <v>8</v>
      </c>
      <c r="S526" s="85">
        <v>226</v>
      </c>
      <c r="T526" s="85">
        <v>2138</v>
      </c>
      <c r="U526" s="85">
        <v>500306</v>
      </c>
      <c r="V526" s="85">
        <v>2</v>
      </c>
      <c r="W526" s="85">
        <v>268</v>
      </c>
      <c r="X526" s="85">
        <v>2205</v>
      </c>
      <c r="Y526" s="85">
        <v>589950</v>
      </c>
      <c r="Z526" s="85">
        <v>17</v>
      </c>
      <c r="AA526" s="85">
        <v>298</v>
      </c>
      <c r="AB526" s="85">
        <v>2420</v>
      </c>
      <c r="AC526" s="85">
        <v>725771</v>
      </c>
      <c r="AD526" s="85">
        <v>17</v>
      </c>
      <c r="AE526" s="85">
        <v>340</v>
      </c>
      <c r="AF526" s="85">
        <v>2502</v>
      </c>
      <c r="AG526" s="85">
        <v>861205</v>
      </c>
      <c r="AH526" s="85">
        <v>7</v>
      </c>
      <c r="AI526" s="85">
        <v>378</v>
      </c>
      <c r="AJ526" s="85">
        <v>2548</v>
      </c>
      <c r="AK526" s="85">
        <v>953317</v>
      </c>
      <c r="AL526" s="85">
        <v>2</v>
      </c>
      <c r="AM526" s="85">
        <v>442</v>
      </c>
      <c r="AN526" s="85">
        <v>2690</v>
      </c>
      <c r="AO526" s="85">
        <v>1185340</v>
      </c>
      <c r="AP526" s="85">
        <v>60</v>
      </c>
      <c r="AQ526" s="85">
        <v>383</v>
      </c>
      <c r="AR526" s="85">
        <v>2488</v>
      </c>
      <c r="AS526" s="85">
        <v>950640</v>
      </c>
      <c r="AT526" s="85"/>
      <c r="AU526" s="85"/>
      <c r="AV526" s="85"/>
      <c r="AW526" s="85"/>
    </row>
    <row r="527" spans="1:49" ht="15" x14ac:dyDescent="0.2">
      <c r="A527" s="80">
        <v>41359</v>
      </c>
      <c r="B527" s="85">
        <v>8</v>
      </c>
      <c r="C527" s="85">
        <v>117</v>
      </c>
      <c r="D527" s="93">
        <f>E527/C527</f>
        <v>2306.0854700854702</v>
      </c>
      <c r="E527" s="85">
        <v>269812</v>
      </c>
      <c r="F527" s="85"/>
      <c r="G527" s="85"/>
      <c r="H527" s="85"/>
      <c r="I527" s="85"/>
      <c r="J527" s="85">
        <v>7</v>
      </c>
      <c r="K527" s="85">
        <v>164</v>
      </c>
      <c r="L527" s="85">
        <v>2300</v>
      </c>
      <c r="M527" s="85">
        <v>377529</v>
      </c>
      <c r="N527" s="85">
        <v>16</v>
      </c>
      <c r="O527" s="85">
        <v>202</v>
      </c>
      <c r="P527" s="85">
        <v>2225</v>
      </c>
      <c r="Q527" s="85">
        <v>450853</v>
      </c>
      <c r="R527" s="85">
        <v>1</v>
      </c>
      <c r="S527" s="85">
        <v>226</v>
      </c>
      <c r="T527" s="85">
        <v>2300</v>
      </c>
      <c r="U527" s="85">
        <v>519800</v>
      </c>
      <c r="V527" s="85">
        <v>3</v>
      </c>
      <c r="W527" s="85">
        <v>273</v>
      </c>
      <c r="X527" s="85">
        <v>2460</v>
      </c>
      <c r="Y527" s="85">
        <v>670453</v>
      </c>
      <c r="Z527" s="85">
        <v>6</v>
      </c>
      <c r="AA527" s="85">
        <v>304</v>
      </c>
      <c r="AB527" s="85">
        <v>2556</v>
      </c>
      <c r="AC527" s="85">
        <v>785337</v>
      </c>
      <c r="AD527" s="85">
        <v>1</v>
      </c>
      <c r="AE527" s="85">
        <v>356</v>
      </c>
      <c r="AF527" s="85">
        <v>2320</v>
      </c>
      <c r="AG527" s="85">
        <v>825920</v>
      </c>
      <c r="AH527" s="85"/>
      <c r="AI527" s="85"/>
      <c r="AJ527" s="85"/>
      <c r="AK527" s="85"/>
      <c r="AL527" s="85"/>
      <c r="AM527" s="85"/>
      <c r="AN527" s="85"/>
      <c r="AO527" s="85"/>
      <c r="AP527" s="85">
        <v>25</v>
      </c>
      <c r="AQ527" s="85">
        <v>365</v>
      </c>
      <c r="AR527" s="85">
        <v>2437</v>
      </c>
      <c r="AS527" s="85">
        <v>895868</v>
      </c>
      <c r="AT527" s="85"/>
      <c r="AU527" s="85"/>
      <c r="AV527" s="85"/>
      <c r="AW527" s="85"/>
    </row>
    <row r="528" spans="1:49" ht="15" x14ac:dyDescent="0.2">
      <c r="A528" s="80">
        <v>41337</v>
      </c>
      <c r="B528" s="85">
        <v>3</v>
      </c>
      <c r="C528" s="85">
        <v>117</v>
      </c>
      <c r="D528" s="85">
        <v>1900</v>
      </c>
      <c r="E528" s="85">
        <v>221667</v>
      </c>
      <c r="F528" s="85">
        <v>3</v>
      </c>
      <c r="G528" s="85">
        <v>134</v>
      </c>
      <c r="H528" s="85">
        <v>1675</v>
      </c>
      <c r="I528" s="85">
        <v>233717</v>
      </c>
      <c r="J528" s="85">
        <v>16</v>
      </c>
      <c r="K528" s="85">
        <v>167</v>
      </c>
      <c r="L528" s="85">
        <v>2018</v>
      </c>
      <c r="M528" s="85">
        <v>345506</v>
      </c>
      <c r="N528" s="85">
        <v>4</v>
      </c>
      <c r="O528" s="85">
        <v>193</v>
      </c>
      <c r="P528" s="85">
        <v>2077</v>
      </c>
      <c r="Q528" s="85">
        <v>408188</v>
      </c>
      <c r="R528" s="85">
        <v>5</v>
      </c>
      <c r="S528" s="85">
        <v>221</v>
      </c>
      <c r="T528" s="85">
        <v>2290</v>
      </c>
      <c r="U528" s="85">
        <v>505180</v>
      </c>
      <c r="V528" s="85">
        <v>3</v>
      </c>
      <c r="W528" s="85">
        <v>265</v>
      </c>
      <c r="X528" s="85">
        <v>2040</v>
      </c>
      <c r="Y528" s="85">
        <v>544160</v>
      </c>
      <c r="Z528" s="85">
        <v>4</v>
      </c>
      <c r="AA528" s="85">
        <v>310</v>
      </c>
      <c r="AB528" s="85">
        <v>2300</v>
      </c>
      <c r="AC528" s="85">
        <v>716915</v>
      </c>
      <c r="AD528" s="85">
        <v>6</v>
      </c>
      <c r="AE528" s="85">
        <v>338</v>
      </c>
      <c r="AF528" s="85">
        <v>2295</v>
      </c>
      <c r="AG528" s="85">
        <v>779220</v>
      </c>
      <c r="AH528" s="85">
        <v>2</v>
      </c>
      <c r="AI528" s="85">
        <v>396</v>
      </c>
      <c r="AJ528" s="85">
        <v>2640</v>
      </c>
      <c r="AK528" s="85">
        <v>1046820</v>
      </c>
      <c r="AL528" s="85">
        <v>1</v>
      </c>
      <c r="AM528" s="85">
        <v>405</v>
      </c>
      <c r="AN528" s="85">
        <v>2580</v>
      </c>
      <c r="AO528" s="85">
        <v>1044900</v>
      </c>
      <c r="AP528" s="85">
        <v>43</v>
      </c>
      <c r="AQ528" s="85">
        <v>400</v>
      </c>
      <c r="AR528" s="85">
        <v>2278</v>
      </c>
      <c r="AS528" s="85">
        <v>907400</v>
      </c>
      <c r="AT528" s="85">
        <v>5</v>
      </c>
      <c r="AU528" s="85">
        <v>421</v>
      </c>
      <c r="AV528" s="85">
        <v>2200</v>
      </c>
      <c r="AW528" s="85">
        <v>954340</v>
      </c>
    </row>
    <row r="529" spans="1:49" ht="15" x14ac:dyDescent="0.2">
      <c r="A529" s="80">
        <v>41344</v>
      </c>
      <c r="B529" s="85">
        <v>9</v>
      </c>
      <c r="C529" s="85">
        <v>112</v>
      </c>
      <c r="D529" s="85">
        <v>2107</v>
      </c>
      <c r="E529" s="85">
        <v>235276</v>
      </c>
      <c r="F529" s="85">
        <v>8</v>
      </c>
      <c r="G529" s="85">
        <v>148</v>
      </c>
      <c r="H529" s="85">
        <v>2370</v>
      </c>
      <c r="I529" s="85">
        <v>350578</v>
      </c>
      <c r="J529" s="85">
        <v>12</v>
      </c>
      <c r="K529" s="85">
        <v>168</v>
      </c>
      <c r="L529" s="85">
        <v>2198</v>
      </c>
      <c r="M529" s="85">
        <v>377732</v>
      </c>
      <c r="N529" s="85">
        <v>5</v>
      </c>
      <c r="O529" s="85">
        <v>191</v>
      </c>
      <c r="P529" s="85">
        <v>2157</v>
      </c>
      <c r="Q529" s="85">
        <v>417424</v>
      </c>
      <c r="R529" s="85">
        <v>1</v>
      </c>
      <c r="S529" s="85">
        <v>238</v>
      </c>
      <c r="T529" s="85">
        <v>2240</v>
      </c>
      <c r="U529" s="85">
        <v>533120</v>
      </c>
      <c r="V529" s="85">
        <v>5</v>
      </c>
      <c r="W529" s="85">
        <v>263</v>
      </c>
      <c r="X529" s="85">
        <v>2114</v>
      </c>
      <c r="Y529" s="85">
        <v>557018</v>
      </c>
      <c r="Z529" s="85">
        <v>2</v>
      </c>
      <c r="AA529" s="85">
        <v>282</v>
      </c>
      <c r="AB529" s="85">
        <v>2340</v>
      </c>
      <c r="AC529" s="85">
        <v>659880</v>
      </c>
      <c r="AD529" s="85">
        <v>22</v>
      </c>
      <c r="AE529" s="85">
        <v>331</v>
      </c>
      <c r="AF529" s="85">
        <v>2424</v>
      </c>
      <c r="AG529" s="85">
        <v>969768</v>
      </c>
      <c r="AH529" s="85">
        <v>5</v>
      </c>
      <c r="AI529" s="85">
        <v>392</v>
      </c>
      <c r="AJ529" s="85">
        <v>2460</v>
      </c>
      <c r="AK529" s="85">
        <v>969768</v>
      </c>
      <c r="AL529" s="85">
        <v>4</v>
      </c>
      <c r="AM529" s="85">
        <v>423</v>
      </c>
      <c r="AN529" s="85">
        <v>2550</v>
      </c>
      <c r="AO529" s="85">
        <v>1077538</v>
      </c>
      <c r="AP529" s="85">
        <v>55</v>
      </c>
      <c r="AQ529" s="85">
        <v>376</v>
      </c>
      <c r="AR529" s="85">
        <v>2284</v>
      </c>
      <c r="AS529" s="85">
        <v>866780</v>
      </c>
      <c r="AT529" s="85">
        <v>12</v>
      </c>
      <c r="AU529" s="85">
        <v>416</v>
      </c>
      <c r="AV529" s="85">
        <v>2378</v>
      </c>
      <c r="AW529" s="85">
        <v>945217</v>
      </c>
    </row>
    <row r="530" spans="1:49" ht="15" x14ac:dyDescent="0.2">
      <c r="A530" s="80">
        <v>41351</v>
      </c>
      <c r="B530" s="85">
        <v>8</v>
      </c>
      <c r="C530" s="85">
        <v>105</v>
      </c>
      <c r="D530" s="85">
        <v>1903</v>
      </c>
      <c r="E530" s="85">
        <v>233061</v>
      </c>
      <c r="F530" s="85">
        <v>7</v>
      </c>
      <c r="G530" s="85">
        <v>139</v>
      </c>
      <c r="H530" s="85">
        <v>2667</v>
      </c>
      <c r="I530" s="85">
        <v>362393</v>
      </c>
      <c r="J530" s="85">
        <v>9</v>
      </c>
      <c r="K530" s="85">
        <v>159</v>
      </c>
      <c r="L530" s="85">
        <v>2293</v>
      </c>
      <c r="M530" s="85">
        <v>363129</v>
      </c>
      <c r="N530" s="85">
        <v>5</v>
      </c>
      <c r="O530" s="85">
        <v>188</v>
      </c>
      <c r="P530" s="85">
        <v>2282</v>
      </c>
      <c r="Q530" s="85">
        <v>429744</v>
      </c>
      <c r="R530" s="85">
        <v>3</v>
      </c>
      <c r="S530" s="85">
        <v>226</v>
      </c>
      <c r="T530" s="85">
        <v>2380</v>
      </c>
      <c r="U530" s="85">
        <v>537880</v>
      </c>
      <c r="V530" s="85">
        <v>5</v>
      </c>
      <c r="W530" s="85">
        <v>2556</v>
      </c>
      <c r="X530" s="85">
        <v>2317</v>
      </c>
      <c r="Y530" s="85">
        <v>589400</v>
      </c>
      <c r="Z530" s="85">
        <v>3</v>
      </c>
      <c r="AA530" s="85">
        <v>285</v>
      </c>
      <c r="AB530" s="85">
        <v>2390</v>
      </c>
      <c r="AC530" s="85">
        <v>680180</v>
      </c>
      <c r="AD530" s="85"/>
      <c r="AE530" s="85"/>
      <c r="AF530" s="85"/>
      <c r="AG530" s="85"/>
      <c r="AH530" s="85">
        <v>2</v>
      </c>
      <c r="AI530" s="85">
        <v>386</v>
      </c>
      <c r="AJ530" s="85">
        <v>2475</v>
      </c>
      <c r="AK530" s="85">
        <v>955900</v>
      </c>
      <c r="AL530" s="85">
        <v>2</v>
      </c>
      <c r="AM530" s="85">
        <v>408</v>
      </c>
      <c r="AN530" s="85">
        <v>2870</v>
      </c>
      <c r="AO530" s="85">
        <v>1170750</v>
      </c>
      <c r="AP530" s="85">
        <v>46</v>
      </c>
      <c r="AQ530" s="85">
        <v>355</v>
      </c>
      <c r="AR530" s="85">
        <v>2449</v>
      </c>
      <c r="AS530" s="85">
        <v>861289</v>
      </c>
      <c r="AT530" s="85">
        <v>11</v>
      </c>
      <c r="AU530" s="85">
        <v>435</v>
      </c>
      <c r="AV530" s="85">
        <v>2278</v>
      </c>
      <c r="AW530" s="85">
        <v>1029582</v>
      </c>
    </row>
    <row r="531" spans="1:49" ht="15" x14ac:dyDescent="0.2">
      <c r="A531" s="80">
        <v>41358</v>
      </c>
      <c r="B531" s="85">
        <v>22</v>
      </c>
      <c r="C531" s="85">
        <v>113</v>
      </c>
      <c r="D531" s="85">
        <v>2178</v>
      </c>
      <c r="E531" s="85">
        <v>248887</v>
      </c>
      <c r="F531" s="85">
        <v>5</v>
      </c>
      <c r="G531" s="85">
        <v>133</v>
      </c>
      <c r="H531" s="85">
        <v>2260</v>
      </c>
      <c r="I531" s="85">
        <v>304088</v>
      </c>
      <c r="J531" s="85">
        <v>10</v>
      </c>
      <c r="K531" s="85">
        <v>155</v>
      </c>
      <c r="L531" s="85">
        <v>2320</v>
      </c>
      <c r="M531" s="85">
        <v>355214</v>
      </c>
      <c r="N531" s="85">
        <v>23</v>
      </c>
      <c r="O531" s="85">
        <v>177</v>
      </c>
      <c r="P531" s="85">
        <v>2250</v>
      </c>
      <c r="Q531" s="85">
        <v>416843</v>
      </c>
      <c r="R531" s="85">
        <v>23</v>
      </c>
      <c r="S531" s="85">
        <v>235</v>
      </c>
      <c r="T531" s="85">
        <v>2366</v>
      </c>
      <c r="U531" s="85">
        <v>574335</v>
      </c>
      <c r="V531" s="85">
        <v>3</v>
      </c>
      <c r="W531" s="85">
        <v>250</v>
      </c>
      <c r="X531" s="85">
        <v>2325</v>
      </c>
      <c r="Y531" s="85">
        <v>584083</v>
      </c>
      <c r="Z531" s="85">
        <v>10</v>
      </c>
      <c r="AA531" s="85">
        <v>303</v>
      </c>
      <c r="AB531" s="85">
        <v>2595</v>
      </c>
      <c r="AC531" s="85">
        <v>798366</v>
      </c>
      <c r="AD531" s="85">
        <v>4</v>
      </c>
      <c r="AE531" s="85">
        <v>352</v>
      </c>
      <c r="AF531" s="85">
        <v>2407</v>
      </c>
      <c r="AG531" s="85">
        <v>839470</v>
      </c>
      <c r="AH531" s="85">
        <v>1</v>
      </c>
      <c r="AI531" s="85">
        <v>381</v>
      </c>
      <c r="AJ531" s="85">
        <v>2500</v>
      </c>
      <c r="AK531" s="85">
        <v>952500</v>
      </c>
      <c r="AL531" s="85">
        <v>17</v>
      </c>
      <c r="AM531" s="85">
        <v>413</v>
      </c>
      <c r="AN531" s="85">
        <v>3140</v>
      </c>
      <c r="AO531" s="85">
        <v>1350561</v>
      </c>
      <c r="AP531" s="85">
        <v>25</v>
      </c>
      <c r="AQ531" s="85">
        <v>362</v>
      </c>
      <c r="AR531" s="85">
        <v>2388</v>
      </c>
      <c r="AS531" s="85">
        <v>867492</v>
      </c>
      <c r="AT531" s="85">
        <v>13</v>
      </c>
      <c r="AU531" s="85">
        <v>448</v>
      </c>
      <c r="AV531" s="85">
        <v>2228</v>
      </c>
      <c r="AW531" s="85">
        <v>997037</v>
      </c>
    </row>
    <row r="532" spans="1:49" x14ac:dyDescent="0.2">
      <c r="A532" s="43"/>
    </row>
    <row r="533" spans="1:49" ht="15" x14ac:dyDescent="0.2">
      <c r="A533" s="80">
        <v>41366</v>
      </c>
      <c r="B533" s="85">
        <v>7</v>
      </c>
      <c r="C533" s="85">
        <v>120</v>
      </c>
      <c r="D533" s="85">
        <v>2350</v>
      </c>
      <c r="E533" s="85">
        <v>285986</v>
      </c>
      <c r="F533" s="85">
        <v>4</v>
      </c>
      <c r="G533" s="85">
        <v>142</v>
      </c>
      <c r="H533" s="85">
        <v>2375</v>
      </c>
      <c r="I533" s="85">
        <v>335988</v>
      </c>
      <c r="J533" s="85">
        <v>5</v>
      </c>
      <c r="K533" s="85">
        <v>163</v>
      </c>
      <c r="L533" s="85">
        <v>2350</v>
      </c>
      <c r="M533" s="85">
        <v>380940</v>
      </c>
      <c r="N533" s="85">
        <v>14</v>
      </c>
      <c r="O533" s="85">
        <v>194</v>
      </c>
      <c r="P533" s="85">
        <v>2357</v>
      </c>
      <c r="Q533" s="85">
        <v>452267</v>
      </c>
      <c r="R533" s="85">
        <v>2</v>
      </c>
      <c r="S533" s="85">
        <v>246</v>
      </c>
      <c r="T533" s="85">
        <v>2310</v>
      </c>
      <c r="U533" s="85">
        <v>568110</v>
      </c>
      <c r="V533" s="85">
        <v>2</v>
      </c>
      <c r="W533" s="85">
        <v>276</v>
      </c>
      <c r="X533" s="85">
        <v>2400</v>
      </c>
      <c r="Y533" s="85">
        <v>662400</v>
      </c>
      <c r="Z533" s="85">
        <v>8</v>
      </c>
      <c r="AA533" s="85">
        <v>301</v>
      </c>
      <c r="AB533" s="85">
        <v>2431</v>
      </c>
      <c r="AC533" s="85">
        <v>729205</v>
      </c>
      <c r="AD533" s="85">
        <v>3</v>
      </c>
      <c r="AE533" s="85">
        <v>328</v>
      </c>
      <c r="AF533" s="85">
        <v>2480</v>
      </c>
      <c r="AG533" s="85">
        <v>814547</v>
      </c>
      <c r="AH533" s="85"/>
      <c r="AI533" s="85"/>
      <c r="AJ533" s="85"/>
      <c r="AK533" s="85"/>
      <c r="AL533" s="85">
        <v>2</v>
      </c>
      <c r="AM533" s="85">
        <v>436</v>
      </c>
      <c r="AN533" s="85">
        <v>2810</v>
      </c>
      <c r="AO533" s="85">
        <v>1225160</v>
      </c>
      <c r="AP533" s="85">
        <v>43</v>
      </c>
      <c r="AQ533" s="85">
        <v>361</v>
      </c>
      <c r="AR533" s="85">
        <v>2423</v>
      </c>
      <c r="AS533" s="85">
        <v>865721</v>
      </c>
      <c r="AT533" s="85"/>
      <c r="AU533" s="85"/>
      <c r="AV533" s="85"/>
      <c r="AW533" s="85"/>
    </row>
    <row r="534" spans="1:49" ht="15" x14ac:dyDescent="0.2">
      <c r="A534" s="80">
        <v>41373</v>
      </c>
      <c r="B534" s="85">
        <v>15</v>
      </c>
      <c r="C534" s="85">
        <v>109</v>
      </c>
      <c r="D534" s="85">
        <v>2210</v>
      </c>
      <c r="E534" s="85">
        <v>249970</v>
      </c>
      <c r="F534" s="85">
        <v>24</v>
      </c>
      <c r="G534" s="85">
        <v>139</v>
      </c>
      <c r="H534" s="85">
        <v>2292</v>
      </c>
      <c r="I534" s="85">
        <v>325546</v>
      </c>
      <c r="J534" s="85">
        <v>22</v>
      </c>
      <c r="K534" s="85">
        <v>166</v>
      </c>
      <c r="L534" s="85">
        <v>2243</v>
      </c>
      <c r="M534" s="85">
        <v>373291</v>
      </c>
      <c r="N534" s="85">
        <v>27</v>
      </c>
      <c r="O534" s="85">
        <v>196</v>
      </c>
      <c r="P534" s="85">
        <v>2258</v>
      </c>
      <c r="Q534" s="85">
        <v>443442</v>
      </c>
      <c r="R534" s="85">
        <v>17</v>
      </c>
      <c r="S534" s="85">
        <v>234</v>
      </c>
      <c r="T534" s="85">
        <v>2356</v>
      </c>
      <c r="U534" s="85">
        <v>555247</v>
      </c>
      <c r="V534" s="85">
        <v>3</v>
      </c>
      <c r="W534" s="85">
        <v>271</v>
      </c>
      <c r="X534" s="85">
        <v>2350</v>
      </c>
      <c r="Y534" s="85">
        <v>642033</v>
      </c>
      <c r="Z534" s="85">
        <v>26</v>
      </c>
      <c r="AA534" s="85">
        <v>290</v>
      </c>
      <c r="AB534" s="85">
        <v>2446</v>
      </c>
      <c r="AC534" s="85">
        <v>715017</v>
      </c>
      <c r="AD534" s="85">
        <v>16</v>
      </c>
      <c r="AE534" s="85">
        <v>329</v>
      </c>
      <c r="AF534" s="85">
        <v>2602</v>
      </c>
      <c r="AG534" s="85">
        <v>859552</v>
      </c>
      <c r="AH534" s="85">
        <v>7</v>
      </c>
      <c r="AI534" s="85">
        <v>365</v>
      </c>
      <c r="AJ534" s="85">
        <v>2695</v>
      </c>
      <c r="AK534" s="85">
        <v>958437</v>
      </c>
      <c r="AL534" s="85"/>
      <c r="AM534" s="85"/>
      <c r="AN534" s="85"/>
      <c r="AO534" s="85"/>
      <c r="AP534" s="85">
        <v>72</v>
      </c>
      <c r="AQ534" s="85">
        <v>379</v>
      </c>
      <c r="AR534" s="85">
        <v>2453</v>
      </c>
      <c r="AS534" s="85">
        <v>928856</v>
      </c>
      <c r="AT534" s="85"/>
      <c r="AU534" s="85"/>
      <c r="AV534" s="85"/>
      <c r="AW534" s="85"/>
    </row>
    <row r="535" spans="1:49" ht="15" x14ac:dyDescent="0.2">
      <c r="A535" s="80">
        <v>41380</v>
      </c>
      <c r="B535" s="85">
        <v>4</v>
      </c>
      <c r="C535" s="85">
        <v>124</v>
      </c>
      <c r="D535" s="85">
        <v>2367</v>
      </c>
      <c r="E535" s="85">
        <v>291739</v>
      </c>
      <c r="F535" s="85">
        <v>17</v>
      </c>
      <c r="G535" s="85">
        <v>144</v>
      </c>
      <c r="H535" s="85">
        <v>2342</v>
      </c>
      <c r="I535" s="85">
        <v>338653</v>
      </c>
      <c r="J535" s="85">
        <v>7</v>
      </c>
      <c r="K535" s="85">
        <v>168</v>
      </c>
      <c r="L535" s="85">
        <v>2375</v>
      </c>
      <c r="M535" s="85">
        <v>395400</v>
      </c>
      <c r="N535" s="85">
        <v>13</v>
      </c>
      <c r="O535" s="85">
        <v>199</v>
      </c>
      <c r="P535" s="85">
        <v>2346</v>
      </c>
      <c r="Q535" s="85">
        <v>464607</v>
      </c>
      <c r="R535" s="85">
        <v>11</v>
      </c>
      <c r="S535" s="85">
        <v>240</v>
      </c>
      <c r="T535" s="85">
        <v>2315</v>
      </c>
      <c r="U535" s="85">
        <v>559993</v>
      </c>
      <c r="V535" s="85">
        <v>4</v>
      </c>
      <c r="W535" s="85">
        <v>254</v>
      </c>
      <c r="X535" s="85">
        <v>2473</v>
      </c>
      <c r="Y535" s="85">
        <v>634390</v>
      </c>
      <c r="Z535" s="85">
        <v>9</v>
      </c>
      <c r="AA535" s="85">
        <v>297</v>
      </c>
      <c r="AB535" s="85">
        <v>2504</v>
      </c>
      <c r="AC535" s="85">
        <v>754731</v>
      </c>
      <c r="AD535" s="85">
        <v>6</v>
      </c>
      <c r="AE535" s="85">
        <v>337</v>
      </c>
      <c r="AF535" s="85">
        <v>2550</v>
      </c>
      <c r="AG535" s="85">
        <v>821020</v>
      </c>
      <c r="AH535" s="85">
        <v>6</v>
      </c>
      <c r="AI535" s="85">
        <v>378</v>
      </c>
      <c r="AJ535" s="85">
        <v>2684</v>
      </c>
      <c r="AK535" s="85">
        <v>1020790</v>
      </c>
      <c r="AL535" s="85">
        <v>2</v>
      </c>
      <c r="AM535" s="85">
        <v>411</v>
      </c>
      <c r="AN535" s="85">
        <v>2830</v>
      </c>
      <c r="AO535" s="85">
        <v>1163120</v>
      </c>
      <c r="AP535" s="85">
        <v>43</v>
      </c>
      <c r="AQ535" s="85">
        <v>397</v>
      </c>
      <c r="AR535" s="85">
        <v>2531</v>
      </c>
      <c r="AS535" s="85">
        <v>1003635</v>
      </c>
      <c r="AT535" s="85">
        <v>13</v>
      </c>
      <c r="AU535" s="85">
        <v>365</v>
      </c>
      <c r="AV535" s="85">
        <v>2365</v>
      </c>
      <c r="AW535" s="85">
        <v>833712</v>
      </c>
    </row>
    <row r="536" spans="1:49" ht="15" x14ac:dyDescent="0.2">
      <c r="A536" s="80">
        <v>41387</v>
      </c>
      <c r="B536" s="85">
        <v>28</v>
      </c>
      <c r="C536" s="85">
        <v>109</v>
      </c>
      <c r="D536" s="85">
        <v>2410</v>
      </c>
      <c r="E536" s="85">
        <v>260943</v>
      </c>
      <c r="F536" s="85">
        <v>28</v>
      </c>
      <c r="G536" s="85">
        <v>138</v>
      </c>
      <c r="H536" s="85">
        <v>2430</v>
      </c>
      <c r="I536" s="85">
        <v>341673</v>
      </c>
      <c r="J536" s="85">
        <v>24</v>
      </c>
      <c r="K536" s="85">
        <v>165</v>
      </c>
      <c r="L536" s="85">
        <v>2393</v>
      </c>
      <c r="M536" s="85">
        <v>396506</v>
      </c>
      <c r="N536" s="85">
        <v>25</v>
      </c>
      <c r="O536" s="85">
        <v>204</v>
      </c>
      <c r="P536" s="85">
        <v>2360</v>
      </c>
      <c r="Q536" s="85">
        <v>480062</v>
      </c>
      <c r="R536" s="85">
        <v>9</v>
      </c>
      <c r="S536" s="85">
        <v>240</v>
      </c>
      <c r="T536" s="85">
        <v>2402</v>
      </c>
      <c r="U536" s="85">
        <v>588317</v>
      </c>
      <c r="V536" s="85">
        <v>4</v>
      </c>
      <c r="W536" s="85">
        <v>250</v>
      </c>
      <c r="X536" s="85">
        <v>2400</v>
      </c>
      <c r="Y536" s="85">
        <v>600000</v>
      </c>
      <c r="Z536" s="85">
        <v>15</v>
      </c>
      <c r="AA536" s="85">
        <v>302</v>
      </c>
      <c r="AB536" s="85">
        <v>2460</v>
      </c>
      <c r="AC536" s="85">
        <v>742217</v>
      </c>
      <c r="AD536" s="85">
        <v>17</v>
      </c>
      <c r="AE536" s="85">
        <v>342</v>
      </c>
      <c r="AF536" s="85">
        <v>2636</v>
      </c>
      <c r="AG536" s="85">
        <v>891471</v>
      </c>
      <c r="AH536" s="85">
        <v>5</v>
      </c>
      <c r="AI536" s="85">
        <v>364</v>
      </c>
      <c r="AJ536" s="85">
        <v>2560</v>
      </c>
      <c r="AK536" s="85">
        <v>938192</v>
      </c>
      <c r="AL536" s="85"/>
      <c r="AM536" s="85"/>
      <c r="AN536" s="85"/>
      <c r="AO536" s="85"/>
      <c r="AP536" s="85">
        <v>59</v>
      </c>
      <c r="AQ536" s="85">
        <v>380</v>
      </c>
      <c r="AR536" s="85">
        <v>2446</v>
      </c>
      <c r="AS536" s="85">
        <v>932436</v>
      </c>
      <c r="AT536" s="85">
        <v>17</v>
      </c>
      <c r="AU536" s="85">
        <v>410</v>
      </c>
      <c r="AV536" s="85">
        <v>2374</v>
      </c>
      <c r="AW536" s="85">
        <v>1001473</v>
      </c>
    </row>
    <row r="537" spans="1:49" ht="15" x14ac:dyDescent="0.2">
      <c r="A537" s="80">
        <v>41394</v>
      </c>
      <c r="B537" s="85">
        <v>11</v>
      </c>
      <c r="C537" s="85">
        <v>111</v>
      </c>
      <c r="D537" s="85">
        <v>2400</v>
      </c>
      <c r="E537" s="85">
        <v>267055</v>
      </c>
      <c r="F537" s="85">
        <v>7</v>
      </c>
      <c r="G537" s="85">
        <v>131</v>
      </c>
      <c r="H537" s="85">
        <v>2450</v>
      </c>
      <c r="I537" s="85">
        <v>321650</v>
      </c>
      <c r="J537" s="85">
        <v>16</v>
      </c>
      <c r="K537" s="85">
        <v>158</v>
      </c>
      <c r="L537" s="85">
        <v>2375</v>
      </c>
      <c r="M537" s="85">
        <v>375938</v>
      </c>
      <c r="N537" s="85">
        <v>18</v>
      </c>
      <c r="O537" s="85">
        <v>204</v>
      </c>
      <c r="P537" s="85">
        <v>2402</v>
      </c>
      <c r="Q537" s="85">
        <v>485381</v>
      </c>
      <c r="R537" s="85">
        <v>6</v>
      </c>
      <c r="S537" s="85">
        <v>240</v>
      </c>
      <c r="T537" s="85">
        <v>2427</v>
      </c>
      <c r="U537" s="85">
        <v>588137</v>
      </c>
      <c r="V537" s="85">
        <v>22</v>
      </c>
      <c r="W537" s="85">
        <v>266</v>
      </c>
      <c r="X537" s="85">
        <v>2416</v>
      </c>
      <c r="Y537" s="85">
        <v>641516</v>
      </c>
      <c r="Z537" s="85">
        <v>12</v>
      </c>
      <c r="AA537" s="85">
        <v>307</v>
      </c>
      <c r="AB537" s="85">
        <v>2558</v>
      </c>
      <c r="AC537" s="85">
        <v>787320</v>
      </c>
      <c r="AD537" s="85">
        <v>8</v>
      </c>
      <c r="AE537" s="85">
        <v>338</v>
      </c>
      <c r="AF537" s="85">
        <v>2646</v>
      </c>
      <c r="AG537" s="85">
        <v>894355</v>
      </c>
      <c r="AH537" s="85">
        <v>6</v>
      </c>
      <c r="AI537" s="85">
        <v>376</v>
      </c>
      <c r="AJ537" s="85">
        <v>2717</v>
      </c>
      <c r="AK537" s="85">
        <v>1021480</v>
      </c>
      <c r="AL537" s="85"/>
      <c r="AM537" s="85"/>
      <c r="AN537" s="85"/>
      <c r="AO537" s="85"/>
      <c r="AP537" s="85">
        <v>46</v>
      </c>
      <c r="AQ537" s="85">
        <v>378</v>
      </c>
      <c r="AR537" s="85">
        <v>2509</v>
      </c>
      <c r="AS537" s="85">
        <v>943237</v>
      </c>
      <c r="AT537" s="85">
        <v>14</v>
      </c>
      <c r="AU537" s="85">
        <v>401</v>
      </c>
      <c r="AV537" s="85">
        <v>2365</v>
      </c>
      <c r="AW537" s="85">
        <v>945802</v>
      </c>
    </row>
    <row r="538" spans="1:49" ht="15" x14ac:dyDescent="0.2">
      <c r="A538" s="80">
        <v>41365</v>
      </c>
      <c r="B538" s="85">
        <v>15</v>
      </c>
      <c r="C538" s="85">
        <v>16</v>
      </c>
      <c r="D538" s="85">
        <v>2220</v>
      </c>
      <c r="E538" s="85">
        <v>260173</v>
      </c>
      <c r="F538" s="85">
        <v>8</v>
      </c>
      <c r="G538" s="85">
        <v>136</v>
      </c>
      <c r="H538" s="85">
        <v>2273</v>
      </c>
      <c r="I538" s="85">
        <v>310592</v>
      </c>
      <c r="J538" s="85">
        <v>1</v>
      </c>
      <c r="K538" s="85">
        <v>154</v>
      </c>
      <c r="L538" s="85">
        <v>2500</v>
      </c>
      <c r="M538" s="85">
        <v>385000</v>
      </c>
      <c r="N538" s="85">
        <v>11</v>
      </c>
      <c r="O538" s="85">
        <v>200</v>
      </c>
      <c r="P538" s="85">
        <v>2308</v>
      </c>
      <c r="Q538" s="85">
        <v>452626</v>
      </c>
      <c r="R538" s="85">
        <v>1</v>
      </c>
      <c r="S538" s="85">
        <v>227</v>
      </c>
      <c r="T538" s="85">
        <v>2350</v>
      </c>
      <c r="U538" s="85">
        <v>533450</v>
      </c>
      <c r="V538" s="85">
        <v>7</v>
      </c>
      <c r="W538" s="85">
        <v>268</v>
      </c>
      <c r="X538" s="85">
        <v>2515</v>
      </c>
      <c r="Y538" s="85">
        <v>676561</v>
      </c>
      <c r="Z538" s="85">
        <v>8</v>
      </c>
      <c r="AA538" s="85">
        <v>306</v>
      </c>
      <c r="AB538" s="85">
        <v>2572</v>
      </c>
      <c r="AC538" s="85">
        <v>768952</v>
      </c>
      <c r="AD538" s="85">
        <v>14</v>
      </c>
      <c r="AE538" s="85">
        <v>345</v>
      </c>
      <c r="AF538" s="85">
        <v>2620</v>
      </c>
      <c r="AG538" s="85">
        <v>972067</v>
      </c>
      <c r="AH538" s="85">
        <v>2</v>
      </c>
      <c r="AI538" s="85">
        <v>387</v>
      </c>
      <c r="AJ538" s="85">
        <v>2820</v>
      </c>
      <c r="AK538" s="85">
        <v>1091760</v>
      </c>
      <c r="AL538" s="85"/>
      <c r="AM538" s="85"/>
      <c r="AN538" s="85"/>
      <c r="AO538" s="85"/>
      <c r="AP538" s="85">
        <v>65</v>
      </c>
      <c r="AQ538" s="85">
        <v>371</v>
      </c>
      <c r="AR538" s="85">
        <v>2461</v>
      </c>
      <c r="AS538" s="85">
        <v>916670</v>
      </c>
      <c r="AT538" s="85">
        <v>7</v>
      </c>
      <c r="AU538" s="85">
        <v>405</v>
      </c>
      <c r="AV538" s="85">
        <v>2676</v>
      </c>
      <c r="AW538" s="85">
        <v>1078183</v>
      </c>
    </row>
    <row r="539" spans="1:49" ht="15" x14ac:dyDescent="0.2">
      <c r="A539" s="80">
        <v>41372</v>
      </c>
      <c r="B539" s="85">
        <v>15</v>
      </c>
      <c r="C539" s="85">
        <v>116</v>
      </c>
      <c r="D539" s="85">
        <v>2220</v>
      </c>
      <c r="E539" s="85">
        <v>260173</v>
      </c>
      <c r="F539" s="85">
        <v>8</v>
      </c>
      <c r="G539" s="85">
        <v>136</v>
      </c>
      <c r="H539" s="85">
        <v>2273</v>
      </c>
      <c r="I539" s="85">
        <v>310592</v>
      </c>
      <c r="J539" s="85">
        <v>1</v>
      </c>
      <c r="K539" s="85">
        <v>154</v>
      </c>
      <c r="L539" s="85">
        <v>2500</v>
      </c>
      <c r="M539" s="85">
        <v>385000</v>
      </c>
      <c r="N539" s="85">
        <v>11</v>
      </c>
      <c r="O539" s="85">
        <v>200</v>
      </c>
      <c r="P539" s="85">
        <v>2308</v>
      </c>
      <c r="Q539" s="85">
        <v>452626</v>
      </c>
      <c r="R539" s="85">
        <v>1</v>
      </c>
      <c r="S539" s="85">
        <v>227</v>
      </c>
      <c r="T539" s="85">
        <v>2350</v>
      </c>
      <c r="U539" s="85">
        <v>533450</v>
      </c>
      <c r="V539" s="85">
        <v>7</v>
      </c>
      <c r="W539" s="85">
        <v>268</v>
      </c>
      <c r="X539" s="85">
        <v>2515</v>
      </c>
      <c r="Y539" s="85">
        <v>676561</v>
      </c>
      <c r="Z539" s="85">
        <v>8</v>
      </c>
      <c r="AA539" s="85">
        <v>306</v>
      </c>
      <c r="AB539" s="85">
        <v>2572</v>
      </c>
      <c r="AC539" s="85">
        <v>768952</v>
      </c>
      <c r="AD539" s="85">
        <v>14</v>
      </c>
      <c r="AE539" s="85">
        <v>345</v>
      </c>
      <c r="AF539" s="85">
        <v>2620</v>
      </c>
      <c r="AG539" s="85">
        <v>972067</v>
      </c>
      <c r="AH539" s="85">
        <v>2</v>
      </c>
      <c r="AI539" s="85">
        <v>387</v>
      </c>
      <c r="AJ539" s="85">
        <v>2820</v>
      </c>
      <c r="AK539" s="85">
        <v>1091760</v>
      </c>
      <c r="AL539" s="85"/>
      <c r="AM539" s="85"/>
      <c r="AN539" s="85"/>
      <c r="AO539" s="85"/>
      <c r="AP539" s="85">
        <v>65</v>
      </c>
      <c r="AQ539" s="85">
        <v>371</v>
      </c>
      <c r="AR539" s="85">
        <v>2461</v>
      </c>
      <c r="AS539" s="85">
        <v>916670</v>
      </c>
      <c r="AT539" s="85">
        <v>7</v>
      </c>
      <c r="AU539" s="85">
        <v>405</v>
      </c>
      <c r="AV539" s="85">
        <v>2676</v>
      </c>
      <c r="AW539" s="85">
        <v>1078183</v>
      </c>
    </row>
    <row r="540" spans="1:49" ht="15" x14ac:dyDescent="0.2">
      <c r="A540" s="80">
        <v>41379</v>
      </c>
      <c r="B540" s="85">
        <v>29</v>
      </c>
      <c r="C540" s="85">
        <v>110</v>
      </c>
      <c r="D540" s="85">
        <v>2293</v>
      </c>
      <c r="E540" s="85">
        <v>249211</v>
      </c>
      <c r="F540" s="85">
        <v>1</v>
      </c>
      <c r="G540" s="85">
        <v>143</v>
      </c>
      <c r="H540" s="85">
        <v>2350</v>
      </c>
      <c r="I540" s="85">
        <v>336050</v>
      </c>
      <c r="J540" s="85">
        <v>37</v>
      </c>
      <c r="K540" s="85">
        <v>161</v>
      </c>
      <c r="L540" s="85">
        <v>2367</v>
      </c>
      <c r="M540" s="85">
        <v>384238</v>
      </c>
      <c r="N540" s="85">
        <v>5</v>
      </c>
      <c r="O540" s="85">
        <v>203</v>
      </c>
      <c r="P540" s="85">
        <v>2350</v>
      </c>
      <c r="Q540" s="85">
        <v>481704</v>
      </c>
      <c r="R540" s="85">
        <v>5</v>
      </c>
      <c r="S540" s="85">
        <v>242</v>
      </c>
      <c r="T540" s="85">
        <v>2320</v>
      </c>
      <c r="U540" s="85">
        <v>568636</v>
      </c>
      <c r="V540" s="85">
        <v>4</v>
      </c>
      <c r="W540" s="85">
        <v>258</v>
      </c>
      <c r="X540" s="85">
        <v>2443</v>
      </c>
      <c r="Y540" s="85">
        <v>630975</v>
      </c>
      <c r="Z540" s="85">
        <v>5</v>
      </c>
      <c r="AA540" s="85">
        <v>291</v>
      </c>
      <c r="AB540" s="85">
        <v>2610</v>
      </c>
      <c r="AC540" s="85">
        <v>766304</v>
      </c>
      <c r="AD540" s="85">
        <v>4</v>
      </c>
      <c r="AE540" s="85">
        <v>326</v>
      </c>
      <c r="AF540" s="85">
        <v>2520</v>
      </c>
      <c r="AG540" s="85">
        <v>799400</v>
      </c>
      <c r="AH540" s="85">
        <v>2</v>
      </c>
      <c r="AI540" s="85">
        <v>378</v>
      </c>
      <c r="AJ540" s="85">
        <v>2880</v>
      </c>
      <c r="AK540" s="85">
        <v>1088680</v>
      </c>
      <c r="AL540" s="85">
        <v>3</v>
      </c>
      <c r="AM540" s="85">
        <v>424</v>
      </c>
      <c r="AN540" s="85">
        <v>2780</v>
      </c>
      <c r="AO540" s="85">
        <v>1177087</v>
      </c>
      <c r="AP540" s="85">
        <v>68</v>
      </c>
      <c r="AQ540" s="85">
        <v>337</v>
      </c>
      <c r="AR540" s="85">
        <v>2380</v>
      </c>
      <c r="AS540" s="85">
        <v>797019</v>
      </c>
      <c r="AT540" s="85">
        <v>9</v>
      </c>
      <c r="AU540" s="85">
        <v>378</v>
      </c>
      <c r="AV540" s="85">
        <v>2287</v>
      </c>
      <c r="AW540" s="85">
        <v>870534</v>
      </c>
    </row>
    <row r="541" spans="1:49" ht="15" x14ac:dyDescent="0.2">
      <c r="A541" s="80">
        <v>41386</v>
      </c>
      <c r="B541" s="85">
        <v>4</v>
      </c>
      <c r="C541" s="85">
        <v>114</v>
      </c>
      <c r="D541" s="85">
        <v>2280</v>
      </c>
      <c r="E541" s="85">
        <v>259350</v>
      </c>
      <c r="F541" s="85">
        <v>4</v>
      </c>
      <c r="G541" s="85">
        <v>141</v>
      </c>
      <c r="H541" s="85">
        <v>2230</v>
      </c>
      <c r="I541" s="85">
        <v>318862</v>
      </c>
      <c r="J541" s="85">
        <v>21</v>
      </c>
      <c r="K541" s="85">
        <v>158</v>
      </c>
      <c r="L541" s="85">
        <v>2273</v>
      </c>
      <c r="M541" s="85">
        <v>370496</v>
      </c>
      <c r="N541" s="85">
        <v>26</v>
      </c>
      <c r="O541" s="85">
        <v>192</v>
      </c>
      <c r="P541" s="85">
        <v>2334</v>
      </c>
      <c r="Q541" s="85">
        <v>445898</v>
      </c>
      <c r="R541" s="85">
        <v>15</v>
      </c>
      <c r="S541" s="85">
        <v>237</v>
      </c>
      <c r="T541" s="85">
        <v>2268</v>
      </c>
      <c r="U541" s="85">
        <v>552733</v>
      </c>
      <c r="V541" s="85">
        <v>8</v>
      </c>
      <c r="W541" s="85">
        <v>276</v>
      </c>
      <c r="X541" s="85">
        <v>2420</v>
      </c>
      <c r="Y541" s="85">
        <v>667665</v>
      </c>
      <c r="Z541" s="85">
        <v>7</v>
      </c>
      <c r="AA541" s="85">
        <v>295</v>
      </c>
      <c r="AB541" s="85">
        <v>2793</v>
      </c>
      <c r="AC541" s="85">
        <v>809531</v>
      </c>
      <c r="AD541" s="85">
        <v>6</v>
      </c>
      <c r="AE541" s="85">
        <v>333</v>
      </c>
      <c r="AF541" s="85">
        <v>2580</v>
      </c>
      <c r="AG541" s="85">
        <v>852513</v>
      </c>
      <c r="AH541" s="85">
        <v>5</v>
      </c>
      <c r="AI541" s="85">
        <v>376</v>
      </c>
      <c r="AJ541" s="85">
        <v>2630</v>
      </c>
      <c r="AK541" s="85">
        <v>982512</v>
      </c>
      <c r="AL541" s="85">
        <v>1</v>
      </c>
      <c r="AM541" s="85">
        <v>404</v>
      </c>
      <c r="AN541" s="85">
        <v>2680</v>
      </c>
      <c r="AO541" s="85">
        <v>1082720</v>
      </c>
      <c r="AP541" s="85">
        <v>46</v>
      </c>
      <c r="AQ541" s="85">
        <v>368</v>
      </c>
      <c r="AR541" s="85">
        <v>2454</v>
      </c>
      <c r="AS541" s="85">
        <v>901465</v>
      </c>
      <c r="AT541" s="85">
        <v>9</v>
      </c>
      <c r="AU541" s="85">
        <v>403</v>
      </c>
      <c r="AV541" s="85">
        <v>2137</v>
      </c>
      <c r="AW541" s="85">
        <v>865692</v>
      </c>
    </row>
    <row r="542" spans="1:49" ht="15" x14ac:dyDescent="0.2">
      <c r="A542" s="80">
        <v>41393</v>
      </c>
      <c r="B542" s="85">
        <v>2</v>
      </c>
      <c r="C542" s="85">
        <v>97</v>
      </c>
      <c r="D542" s="85">
        <v>2300</v>
      </c>
      <c r="E542" s="85">
        <v>221650</v>
      </c>
      <c r="F542" s="85">
        <v>2</v>
      </c>
      <c r="G542" s="85">
        <v>139</v>
      </c>
      <c r="H542" s="85">
        <v>2050</v>
      </c>
      <c r="I542" s="85">
        <v>285550</v>
      </c>
      <c r="J542" s="85">
        <v>6</v>
      </c>
      <c r="K542" s="85">
        <v>177</v>
      </c>
      <c r="L542" s="85">
        <v>2377</v>
      </c>
      <c r="M542" s="85">
        <v>423577</v>
      </c>
      <c r="N542" s="85">
        <v>4</v>
      </c>
      <c r="O542" s="85">
        <v>194</v>
      </c>
      <c r="P542" s="85">
        <v>2412</v>
      </c>
      <c r="Q542" s="85">
        <v>467802</v>
      </c>
      <c r="R542" s="85">
        <v>7</v>
      </c>
      <c r="S542" s="85">
        <v>242</v>
      </c>
      <c r="T542" s="85">
        <v>2270</v>
      </c>
      <c r="U542" s="85">
        <v>564506</v>
      </c>
      <c r="V542" s="85">
        <v>7</v>
      </c>
      <c r="W542" s="85">
        <v>259</v>
      </c>
      <c r="X542" s="85">
        <v>2460</v>
      </c>
      <c r="Y542" s="85">
        <v>642540</v>
      </c>
      <c r="Z542" s="85">
        <v>2</v>
      </c>
      <c r="AA542" s="85">
        <v>303</v>
      </c>
      <c r="AB542" s="85">
        <v>2590</v>
      </c>
      <c r="AC542" s="85">
        <v>784710</v>
      </c>
      <c r="AD542" s="85">
        <v>15</v>
      </c>
      <c r="AE542" s="85">
        <v>342</v>
      </c>
      <c r="AF542" s="85">
        <v>2667</v>
      </c>
      <c r="AG542" s="85">
        <v>926657</v>
      </c>
      <c r="AH542" s="85">
        <v>7</v>
      </c>
      <c r="AI542" s="85">
        <v>372</v>
      </c>
      <c r="AJ542" s="85">
        <v>2740</v>
      </c>
      <c r="AK542" s="85">
        <v>1025271</v>
      </c>
      <c r="AL542" s="85">
        <v>1</v>
      </c>
      <c r="AM542" s="85">
        <v>407</v>
      </c>
      <c r="AN542" s="85">
        <v>2700</v>
      </c>
      <c r="AO542" s="85">
        <v>1098900</v>
      </c>
      <c r="AP542" s="85">
        <v>53</v>
      </c>
      <c r="AQ542" s="85">
        <v>359</v>
      </c>
      <c r="AR542" s="85">
        <v>2426</v>
      </c>
      <c r="AS542" s="85">
        <v>867721</v>
      </c>
      <c r="AT542" s="85">
        <v>17</v>
      </c>
      <c r="AU542" s="85">
        <v>395</v>
      </c>
      <c r="AV542" s="85">
        <v>2575</v>
      </c>
      <c r="AW542" s="85">
        <v>1003702</v>
      </c>
    </row>
    <row r="544" spans="1:49" ht="15" x14ac:dyDescent="0.2">
      <c r="A544" s="80">
        <v>41401</v>
      </c>
      <c r="B544" s="85">
        <v>10</v>
      </c>
      <c r="C544" s="85">
        <v>116</v>
      </c>
      <c r="D544" s="85">
        <v>2412</v>
      </c>
      <c r="E544" s="85">
        <v>277600</v>
      </c>
      <c r="F544" s="85"/>
      <c r="G544" s="85"/>
      <c r="H544" s="85"/>
      <c r="I544" s="85"/>
      <c r="J544" s="85">
        <v>24</v>
      </c>
      <c r="K544" s="85">
        <v>162</v>
      </c>
      <c r="L544" s="85">
        <v>2358</v>
      </c>
      <c r="M544" s="85">
        <v>389627</v>
      </c>
      <c r="N544" s="85">
        <v>51</v>
      </c>
      <c r="O544" s="85">
        <v>203</v>
      </c>
      <c r="P544" s="85">
        <v>2434</v>
      </c>
      <c r="Q544" s="85">
        <v>503888</v>
      </c>
      <c r="R544" s="85">
        <v>14</v>
      </c>
      <c r="S544" s="85">
        <v>243</v>
      </c>
      <c r="T544" s="85">
        <v>2475</v>
      </c>
      <c r="U544" s="85">
        <v>617671</v>
      </c>
      <c r="V544" s="85">
        <v>16</v>
      </c>
      <c r="W544" s="85">
        <v>264</v>
      </c>
      <c r="X544" s="85">
        <v>2471</v>
      </c>
      <c r="Y544" s="85">
        <v>654568</v>
      </c>
      <c r="Z544" s="85">
        <v>18</v>
      </c>
      <c r="AA544" s="85">
        <v>301</v>
      </c>
      <c r="AB544" s="85">
        <v>2558</v>
      </c>
      <c r="AC544" s="85">
        <v>767739</v>
      </c>
      <c r="AD544" s="85">
        <v>10</v>
      </c>
      <c r="AE544" s="85">
        <v>340</v>
      </c>
      <c r="AF544" s="85">
        <v>2714</v>
      </c>
      <c r="AG544" s="85">
        <v>928230</v>
      </c>
      <c r="AH544" s="85">
        <v>5</v>
      </c>
      <c r="AI544" s="85">
        <v>386</v>
      </c>
      <c r="AJ544" s="85">
        <v>2840</v>
      </c>
      <c r="AK544" s="85">
        <v>1097792</v>
      </c>
      <c r="AL544" s="85">
        <v>4</v>
      </c>
      <c r="AM544" s="85">
        <v>426</v>
      </c>
      <c r="AN544" s="85">
        <v>2860</v>
      </c>
      <c r="AO544" s="85">
        <v>1226100</v>
      </c>
      <c r="AP544" s="85">
        <v>41</v>
      </c>
      <c r="AQ544" s="85">
        <v>372</v>
      </c>
      <c r="AR544" s="85">
        <v>2532</v>
      </c>
      <c r="AS544" s="85">
        <v>945907</v>
      </c>
      <c r="AT544" s="85">
        <v>15</v>
      </c>
      <c r="AU544" s="85">
        <v>448</v>
      </c>
      <c r="AV544" s="85">
        <v>2418</v>
      </c>
      <c r="AW544" s="85">
        <v>1087951</v>
      </c>
    </row>
    <row r="545" spans="1:49" ht="15" x14ac:dyDescent="0.2">
      <c r="A545" s="80">
        <v>41408</v>
      </c>
      <c r="B545" s="85">
        <v>9</v>
      </c>
      <c r="C545" s="85">
        <v>110</v>
      </c>
      <c r="D545" s="85">
        <v>2458</v>
      </c>
      <c r="E545" s="85">
        <v>272800</v>
      </c>
      <c r="F545" s="85">
        <v>8</v>
      </c>
      <c r="G545" s="85">
        <v>139</v>
      </c>
      <c r="H545" s="85">
        <v>2490</v>
      </c>
      <c r="I545" s="85">
        <v>346531</v>
      </c>
      <c r="J545" s="85">
        <v>20</v>
      </c>
      <c r="K545" s="85">
        <v>161</v>
      </c>
      <c r="L545" s="85">
        <v>2431</v>
      </c>
      <c r="M545" s="85">
        <v>393365</v>
      </c>
      <c r="N545" s="85">
        <v>54</v>
      </c>
      <c r="O545" s="85">
        <v>197</v>
      </c>
      <c r="P545" s="85">
        <v>2442</v>
      </c>
      <c r="Q545" s="85">
        <v>491557</v>
      </c>
      <c r="R545" s="85">
        <v>20</v>
      </c>
      <c r="S545" s="85">
        <v>234</v>
      </c>
      <c r="T545" s="85">
        <v>2364</v>
      </c>
      <c r="U545" s="85">
        <v>565584</v>
      </c>
      <c r="V545" s="85">
        <v>58</v>
      </c>
      <c r="W545" s="85">
        <v>262</v>
      </c>
      <c r="X545" s="85">
        <v>2498</v>
      </c>
      <c r="Y545" s="85">
        <v>664066</v>
      </c>
      <c r="Z545" s="85">
        <v>26</v>
      </c>
      <c r="AA545" s="85">
        <v>288</v>
      </c>
      <c r="AB545" s="85">
        <v>2476</v>
      </c>
      <c r="AC545" s="85">
        <v>721270</v>
      </c>
      <c r="AD545" s="85">
        <v>15</v>
      </c>
      <c r="AE545" s="85">
        <v>338</v>
      </c>
      <c r="AF545" s="85">
        <v>2651</v>
      </c>
      <c r="AG545" s="85">
        <v>893555</v>
      </c>
      <c r="AH545" s="85">
        <v>2</v>
      </c>
      <c r="AI545" s="85">
        <v>377</v>
      </c>
      <c r="AJ545" s="85">
        <v>2690</v>
      </c>
      <c r="AK545" s="85">
        <v>1014040</v>
      </c>
      <c r="AL545" s="85"/>
      <c r="AM545" s="85"/>
      <c r="AN545" s="85"/>
      <c r="AO545" s="85"/>
      <c r="AP545" s="85">
        <v>113</v>
      </c>
      <c r="AQ545" s="85">
        <v>268</v>
      </c>
      <c r="AR545" s="85">
        <v>2532</v>
      </c>
      <c r="AS545" s="85">
        <v>929367</v>
      </c>
      <c r="AT545" s="85">
        <v>20</v>
      </c>
      <c r="AU545" s="85">
        <v>406</v>
      </c>
      <c r="AV545" s="85">
        <v>2291</v>
      </c>
      <c r="AW545" s="85">
        <v>925457</v>
      </c>
    </row>
    <row r="546" spans="1:49" ht="15" x14ac:dyDescent="0.2">
      <c r="A546" s="80">
        <v>41415</v>
      </c>
      <c r="B546" s="85">
        <v>16</v>
      </c>
      <c r="C546" s="85">
        <v>113</v>
      </c>
      <c r="D546" s="85">
        <v>2490</v>
      </c>
      <c r="E546" s="85">
        <v>280091</v>
      </c>
      <c r="F546" s="85">
        <v>12</v>
      </c>
      <c r="G546" s="85">
        <v>144</v>
      </c>
      <c r="H546" s="85">
        <v>2462</v>
      </c>
      <c r="I546" s="85">
        <v>355162</v>
      </c>
      <c r="J546" s="85">
        <v>16</v>
      </c>
      <c r="K546" s="85">
        <v>167</v>
      </c>
      <c r="L546" s="85">
        <v>2380</v>
      </c>
      <c r="M546" s="85">
        <v>403656</v>
      </c>
      <c r="N546" s="85">
        <v>66</v>
      </c>
      <c r="O546" s="85">
        <v>194</v>
      </c>
      <c r="P546" s="85">
        <v>2490</v>
      </c>
      <c r="Q546" s="85">
        <v>484950</v>
      </c>
      <c r="R546" s="85">
        <v>16</v>
      </c>
      <c r="S546" s="85">
        <v>236</v>
      </c>
      <c r="T546" s="85">
        <v>2492</v>
      </c>
      <c r="U546" s="85">
        <v>590412</v>
      </c>
      <c r="V546" s="85">
        <v>21</v>
      </c>
      <c r="W546" s="85">
        <v>268</v>
      </c>
      <c r="X546" s="85">
        <v>2482</v>
      </c>
      <c r="Y546" s="85">
        <v>665736</v>
      </c>
      <c r="Z546" s="85">
        <v>25</v>
      </c>
      <c r="AA546" s="85">
        <v>300</v>
      </c>
      <c r="AB546" s="85">
        <v>2606</v>
      </c>
      <c r="AC546" s="85">
        <v>776531</v>
      </c>
      <c r="AD546" s="85">
        <v>1</v>
      </c>
      <c r="AE546" s="85">
        <v>354</v>
      </c>
      <c r="AF546" s="85">
        <v>2920</v>
      </c>
      <c r="AG546" s="85">
        <v>1033680</v>
      </c>
      <c r="AH546" s="85">
        <v>3</v>
      </c>
      <c r="AI546" s="85">
        <v>375</v>
      </c>
      <c r="AJ546" s="85">
        <v>2753</v>
      </c>
      <c r="AK546" s="85">
        <v>1032633</v>
      </c>
      <c r="AL546" s="85"/>
      <c r="AM546" s="85"/>
      <c r="AN546" s="85"/>
      <c r="AO546" s="85"/>
      <c r="AP546" s="85">
        <v>89</v>
      </c>
      <c r="AQ546" s="85">
        <v>388</v>
      </c>
      <c r="AR546" s="85">
        <v>2597</v>
      </c>
      <c r="AS546" s="85">
        <v>1008623</v>
      </c>
      <c r="AT546" s="85">
        <v>15</v>
      </c>
      <c r="AU546" s="85">
        <v>421</v>
      </c>
      <c r="AV546" s="85">
        <v>2285</v>
      </c>
      <c r="AW546" s="85">
        <v>1008901</v>
      </c>
    </row>
    <row r="547" spans="1:49" ht="15" x14ac:dyDescent="0.2">
      <c r="A547" s="80">
        <v>41422</v>
      </c>
      <c r="B547" s="85">
        <v>11</v>
      </c>
      <c r="C547" s="85">
        <v>113</v>
      </c>
      <c r="D547" s="85">
        <v>2520</v>
      </c>
      <c r="E547" s="85">
        <v>286741</v>
      </c>
      <c r="F547" s="85">
        <v>35</v>
      </c>
      <c r="G547" s="85">
        <v>135</v>
      </c>
      <c r="H547" s="85">
        <v>2445</v>
      </c>
      <c r="I547" s="85">
        <v>330843</v>
      </c>
      <c r="J547" s="85">
        <v>15</v>
      </c>
      <c r="K547" s="85">
        <v>167</v>
      </c>
      <c r="L547" s="85">
        <v>2436</v>
      </c>
      <c r="M547" s="85">
        <v>410430</v>
      </c>
      <c r="N547" s="85">
        <v>35</v>
      </c>
      <c r="O547" s="85">
        <v>203</v>
      </c>
      <c r="P547" s="85">
        <v>2441</v>
      </c>
      <c r="Q547" s="85">
        <v>492188</v>
      </c>
      <c r="R547" s="85">
        <v>27</v>
      </c>
      <c r="S547" s="85">
        <v>237</v>
      </c>
      <c r="T547" s="85">
        <v>2508</v>
      </c>
      <c r="U547" s="85">
        <v>612096</v>
      </c>
      <c r="V547" s="85">
        <v>8</v>
      </c>
      <c r="W547" s="85">
        <v>263</v>
      </c>
      <c r="X547" s="85">
        <v>2515</v>
      </c>
      <c r="Y547" s="85">
        <v>663031</v>
      </c>
      <c r="Z547" s="85">
        <v>11</v>
      </c>
      <c r="AA547" s="85">
        <v>292</v>
      </c>
      <c r="AB547" s="85">
        <v>2614</v>
      </c>
      <c r="AC547" s="85">
        <v>764326</v>
      </c>
      <c r="AD547" s="85">
        <v>4</v>
      </c>
      <c r="AE547" s="85">
        <v>335</v>
      </c>
      <c r="AF547" s="85">
        <v>2685</v>
      </c>
      <c r="AG547" s="85">
        <v>900270</v>
      </c>
      <c r="AH547" s="85">
        <v>3</v>
      </c>
      <c r="AI547" s="85">
        <v>381</v>
      </c>
      <c r="AJ547" s="85">
        <v>2673</v>
      </c>
      <c r="AK547" s="85">
        <v>1017960</v>
      </c>
      <c r="AL547" s="85">
        <v>3</v>
      </c>
      <c r="AM547" s="85">
        <v>413</v>
      </c>
      <c r="AN547" s="85">
        <v>2680</v>
      </c>
      <c r="AO547" s="85">
        <v>1103147</v>
      </c>
      <c r="AP547" s="85">
        <v>141</v>
      </c>
      <c r="AQ547" s="85">
        <v>361</v>
      </c>
      <c r="AR547" s="85">
        <v>2518</v>
      </c>
      <c r="AS547" s="85">
        <v>908804</v>
      </c>
      <c r="AT547" s="85">
        <v>9</v>
      </c>
      <c r="AU547" s="85">
        <v>407</v>
      </c>
      <c r="AV547" s="85">
        <v>2471</v>
      </c>
      <c r="AW547" s="85">
        <v>1005293</v>
      </c>
    </row>
    <row r="548" spans="1:49" ht="15" x14ac:dyDescent="0.2">
      <c r="A548" s="80">
        <v>41400</v>
      </c>
      <c r="B548" s="85">
        <v>5</v>
      </c>
      <c r="C548" s="85">
        <v>114</v>
      </c>
      <c r="D548" s="85">
        <v>2300</v>
      </c>
      <c r="E548" s="85">
        <v>261280</v>
      </c>
      <c r="F548" s="85">
        <v>2</v>
      </c>
      <c r="G548" s="85">
        <v>144</v>
      </c>
      <c r="H548" s="85">
        <v>2385</v>
      </c>
      <c r="I548" s="85">
        <v>342475</v>
      </c>
      <c r="J548" s="85">
        <v>9</v>
      </c>
      <c r="K548" s="85">
        <v>159</v>
      </c>
      <c r="L548" s="85">
        <v>2465</v>
      </c>
      <c r="M548" s="85">
        <v>387187</v>
      </c>
      <c r="N548" s="85">
        <v>12</v>
      </c>
      <c r="O548" s="85">
        <v>196</v>
      </c>
      <c r="P548" s="85">
        <v>2453</v>
      </c>
      <c r="Q548" s="85">
        <v>491667</v>
      </c>
      <c r="R548" s="85">
        <v>11</v>
      </c>
      <c r="S548" s="85">
        <v>229</v>
      </c>
      <c r="T548" s="85">
        <v>2403</v>
      </c>
      <c r="U548" s="85">
        <v>566499</v>
      </c>
      <c r="V548" s="85">
        <v>10</v>
      </c>
      <c r="W548" s="85">
        <v>271</v>
      </c>
      <c r="X548" s="85">
        <v>2380</v>
      </c>
      <c r="Y548" s="85">
        <v>678248</v>
      </c>
      <c r="Z548" s="85">
        <v>23</v>
      </c>
      <c r="AA548" s="85">
        <v>298</v>
      </c>
      <c r="AB548" s="85">
        <v>2649</v>
      </c>
      <c r="AC548" s="85">
        <v>789855</v>
      </c>
      <c r="AD548" s="85">
        <v>6</v>
      </c>
      <c r="AE548" s="85">
        <v>340</v>
      </c>
      <c r="AF548" s="85">
        <v>2747</v>
      </c>
      <c r="AG548" s="85">
        <v>932693</v>
      </c>
      <c r="AH548" s="85"/>
      <c r="AI548" s="85"/>
      <c r="AJ548" s="85"/>
      <c r="AK548" s="85"/>
      <c r="AL548" s="85"/>
      <c r="AM548" s="85"/>
      <c r="AN548" s="85"/>
      <c r="AO548" s="85"/>
      <c r="AP548" s="85">
        <v>22</v>
      </c>
      <c r="AQ548" s="85">
        <v>380</v>
      </c>
      <c r="AR548" s="85">
        <v>2496</v>
      </c>
      <c r="AS548" s="85">
        <v>942362</v>
      </c>
      <c r="AT548" s="85">
        <v>13</v>
      </c>
      <c r="AU548" s="85">
        <v>375</v>
      </c>
      <c r="AV548" s="85">
        <v>2587</v>
      </c>
      <c r="AW548" s="85">
        <v>978505</v>
      </c>
    </row>
    <row r="549" spans="1:49" ht="15" x14ac:dyDescent="0.2">
      <c r="A549" s="80">
        <v>41407</v>
      </c>
      <c r="B549" s="85">
        <v>7</v>
      </c>
      <c r="C549" s="85">
        <v>109</v>
      </c>
      <c r="D549" s="85">
        <v>2050</v>
      </c>
      <c r="E549" s="85">
        <v>254543</v>
      </c>
      <c r="F549" s="85">
        <v>12</v>
      </c>
      <c r="G549" s="85">
        <v>135</v>
      </c>
      <c r="H549" s="85">
        <v>2390</v>
      </c>
      <c r="I549" s="85">
        <v>314948</v>
      </c>
      <c r="J549" s="85">
        <v>6</v>
      </c>
      <c r="K549" s="85">
        <v>153</v>
      </c>
      <c r="L549" s="85">
        <v>2425</v>
      </c>
      <c r="M549" s="85">
        <v>363133</v>
      </c>
      <c r="N549" s="85">
        <v>45</v>
      </c>
      <c r="O549" s="85">
        <v>190</v>
      </c>
      <c r="P549" s="85">
        <v>2463</v>
      </c>
      <c r="Q549" s="85">
        <v>482414</v>
      </c>
      <c r="R549" s="85">
        <v>12</v>
      </c>
      <c r="S549" s="85">
        <v>240</v>
      </c>
      <c r="T549" s="85">
        <v>2470</v>
      </c>
      <c r="U549" s="85">
        <v>588468</v>
      </c>
      <c r="V549" s="85">
        <v>6</v>
      </c>
      <c r="W549" s="85">
        <v>268</v>
      </c>
      <c r="X549" s="85">
        <v>2460</v>
      </c>
      <c r="Y549" s="85">
        <v>660510</v>
      </c>
      <c r="Z549" s="85">
        <v>13</v>
      </c>
      <c r="AA549" s="85">
        <v>296</v>
      </c>
      <c r="AB549" s="85">
        <v>2634</v>
      </c>
      <c r="AC549" s="85">
        <v>781446</v>
      </c>
      <c r="AD549" s="85">
        <v>6</v>
      </c>
      <c r="AE549" s="85">
        <v>347</v>
      </c>
      <c r="AF549" s="85">
        <v>2798</v>
      </c>
      <c r="AG549" s="85">
        <v>975175</v>
      </c>
      <c r="AH549" s="85">
        <v>4</v>
      </c>
      <c r="AI549" s="85">
        <v>386</v>
      </c>
      <c r="AJ549" s="85">
        <v>2813</v>
      </c>
      <c r="AK549" s="85">
        <v>1079225</v>
      </c>
      <c r="AL549" s="85">
        <v>11</v>
      </c>
      <c r="AM549" s="85">
        <v>422</v>
      </c>
      <c r="AN549" s="85">
        <v>3043</v>
      </c>
      <c r="AO549" s="85">
        <v>1344121</v>
      </c>
      <c r="AP549" s="85">
        <v>56</v>
      </c>
      <c r="AQ549" s="85">
        <v>354</v>
      </c>
      <c r="AR549" s="85">
        <v>2538</v>
      </c>
      <c r="AS549" s="85">
        <v>897372</v>
      </c>
      <c r="AT549" s="85">
        <v>23</v>
      </c>
      <c r="AU549" s="85">
        <v>402</v>
      </c>
      <c r="AV549" s="85">
        <v>2479</v>
      </c>
      <c r="AW549" s="85">
        <v>971499</v>
      </c>
    </row>
    <row r="550" spans="1:49" ht="15" x14ac:dyDescent="0.2">
      <c r="A550" s="80">
        <v>41414</v>
      </c>
      <c r="B550" s="85">
        <v>10</v>
      </c>
      <c r="C550" s="85">
        <v>114</v>
      </c>
      <c r="D550" s="85">
        <v>2307</v>
      </c>
      <c r="E550" s="85">
        <v>262656</v>
      </c>
      <c r="F550" s="85">
        <v>11</v>
      </c>
      <c r="G550" s="85">
        <v>140</v>
      </c>
      <c r="H550" s="85">
        <v>2325</v>
      </c>
      <c r="I550" s="85">
        <v>325740</v>
      </c>
      <c r="J550" s="85">
        <v>8</v>
      </c>
      <c r="K550" s="85">
        <v>166</v>
      </c>
      <c r="L550" s="85">
        <v>2368</v>
      </c>
      <c r="M550" s="85">
        <v>393441</v>
      </c>
      <c r="N550" s="85">
        <v>44</v>
      </c>
      <c r="O550" s="85">
        <v>208</v>
      </c>
      <c r="P550" s="85">
        <v>2564</v>
      </c>
      <c r="Q550" s="85">
        <v>539212</v>
      </c>
      <c r="R550" s="85">
        <v>27</v>
      </c>
      <c r="S550" s="85">
        <v>236</v>
      </c>
      <c r="T550" s="85">
        <v>2591</v>
      </c>
      <c r="U550" s="85">
        <v>608185</v>
      </c>
      <c r="V550" s="85">
        <v>25</v>
      </c>
      <c r="W550" s="85">
        <v>263</v>
      </c>
      <c r="X550" s="85">
        <v>2681</v>
      </c>
      <c r="Y550" s="85">
        <v>705273</v>
      </c>
      <c r="Z550" s="85">
        <v>28</v>
      </c>
      <c r="AA550" s="85">
        <v>304</v>
      </c>
      <c r="AB550" s="85">
        <v>2622</v>
      </c>
      <c r="AC550" s="85">
        <v>794601</v>
      </c>
      <c r="AD550" s="85">
        <v>28</v>
      </c>
      <c r="AE550" s="85">
        <v>337</v>
      </c>
      <c r="AF550" s="85">
        <v>2649</v>
      </c>
      <c r="AG550" s="85">
        <v>877303</v>
      </c>
      <c r="AH550" s="85">
        <v>7</v>
      </c>
      <c r="AI550" s="85">
        <v>374</v>
      </c>
      <c r="AJ550" s="85">
        <v>2824</v>
      </c>
      <c r="AK550" s="85">
        <v>1057331</v>
      </c>
      <c r="AL550" s="85">
        <v>1</v>
      </c>
      <c r="AM550" s="85">
        <v>433</v>
      </c>
      <c r="AN550" s="85">
        <v>2840</v>
      </c>
      <c r="AO550" s="85">
        <v>1229720</v>
      </c>
      <c r="AP550" s="85">
        <v>76</v>
      </c>
      <c r="AQ550" s="85">
        <v>358</v>
      </c>
      <c r="AR550" s="85">
        <v>2558</v>
      </c>
      <c r="AS550" s="85">
        <v>913823</v>
      </c>
      <c r="AT550" s="85">
        <v>12</v>
      </c>
      <c r="AU550" s="85">
        <v>431</v>
      </c>
      <c r="AV550" s="85">
        <v>2753</v>
      </c>
      <c r="AW550" s="85">
        <v>1213075</v>
      </c>
    </row>
    <row r="551" spans="1:49" ht="15" x14ac:dyDescent="0.2">
      <c r="A551" s="80">
        <v>41421</v>
      </c>
      <c r="B551" s="85">
        <v>2</v>
      </c>
      <c r="C551" s="85">
        <v>118</v>
      </c>
      <c r="D551" s="85">
        <v>2285</v>
      </c>
      <c r="E551" s="85">
        <v>268435</v>
      </c>
      <c r="F551" s="85"/>
      <c r="G551" s="85"/>
      <c r="H551" s="85"/>
      <c r="I551" s="85"/>
      <c r="J551" s="85">
        <v>18</v>
      </c>
      <c r="K551" s="85">
        <v>172</v>
      </c>
      <c r="L551" s="85">
        <v>2508</v>
      </c>
      <c r="M551" s="85">
        <v>431206</v>
      </c>
      <c r="N551" s="85">
        <v>8</v>
      </c>
      <c r="O551" s="85">
        <v>195</v>
      </c>
      <c r="P551" s="85">
        <v>2514</v>
      </c>
      <c r="Q551" s="85">
        <v>498585</v>
      </c>
      <c r="R551" s="85">
        <v>10</v>
      </c>
      <c r="S551" s="85">
        <v>232</v>
      </c>
      <c r="T551" s="85">
        <v>2520</v>
      </c>
      <c r="U551" s="85">
        <v>594415</v>
      </c>
      <c r="V551" s="85">
        <v>41</v>
      </c>
      <c r="W551" s="85">
        <v>270</v>
      </c>
      <c r="X551" s="85">
        <v>2593</v>
      </c>
      <c r="Y551" s="85">
        <v>720925</v>
      </c>
      <c r="Z551" s="85">
        <v>28</v>
      </c>
      <c r="AA551" s="85">
        <v>297</v>
      </c>
      <c r="AB551" s="85">
        <v>2660</v>
      </c>
      <c r="AC551" s="85">
        <v>786131</v>
      </c>
      <c r="AD551" s="85">
        <v>56</v>
      </c>
      <c r="AE551" s="85">
        <v>336</v>
      </c>
      <c r="AF551" s="85">
        <v>2651</v>
      </c>
      <c r="AG551" s="85">
        <v>904228</v>
      </c>
      <c r="AH551" s="85">
        <v>1</v>
      </c>
      <c r="AI551" s="85">
        <v>392</v>
      </c>
      <c r="AJ551" s="85">
        <v>2880</v>
      </c>
      <c r="AK551" s="85">
        <v>1128960</v>
      </c>
      <c r="AL551" s="85">
        <v>4</v>
      </c>
      <c r="AM551" s="85">
        <v>426</v>
      </c>
      <c r="AN551" s="85">
        <v>2800</v>
      </c>
      <c r="AO551" s="85">
        <v>1190690</v>
      </c>
      <c r="AP551" s="85">
        <v>94</v>
      </c>
      <c r="AQ551" s="85">
        <v>362</v>
      </c>
      <c r="AR551" s="85">
        <v>2511</v>
      </c>
      <c r="AS551" s="85">
        <v>924663</v>
      </c>
      <c r="AT551" s="85">
        <v>24</v>
      </c>
      <c r="AU551" s="85">
        <v>394</v>
      </c>
      <c r="AV551" s="85">
        <v>2465</v>
      </c>
      <c r="AW551" s="85">
        <v>975042</v>
      </c>
    </row>
    <row r="553" spans="1:49" ht="15" x14ac:dyDescent="0.2">
      <c r="A553" s="80">
        <v>41429</v>
      </c>
      <c r="B553" s="85">
        <v>16</v>
      </c>
      <c r="C553" s="85">
        <v>117</v>
      </c>
      <c r="D553" s="85">
        <v>2620</v>
      </c>
      <c r="E553" s="85">
        <v>300991</v>
      </c>
      <c r="F553" s="85">
        <v>13</v>
      </c>
      <c r="G553" s="85">
        <v>147</v>
      </c>
      <c r="H553" s="85">
        <v>2475</v>
      </c>
      <c r="I553" s="85">
        <v>362381</v>
      </c>
      <c r="J553" s="85">
        <v>2</v>
      </c>
      <c r="K553" s="85">
        <v>170</v>
      </c>
      <c r="L553" s="85">
        <v>2350</v>
      </c>
      <c r="M553" s="85">
        <v>396825</v>
      </c>
      <c r="N553" s="85">
        <v>25</v>
      </c>
      <c r="O553" s="85">
        <v>205</v>
      </c>
      <c r="P553" s="85">
        <v>2514</v>
      </c>
      <c r="Q553" s="85">
        <v>519224</v>
      </c>
      <c r="R553" s="85">
        <v>9</v>
      </c>
      <c r="S553" s="85">
        <v>234</v>
      </c>
      <c r="T553" s="85">
        <v>2657</v>
      </c>
      <c r="U553" s="85">
        <v>624182</v>
      </c>
      <c r="V553" s="85">
        <v>19</v>
      </c>
      <c r="W553" s="85">
        <v>270</v>
      </c>
      <c r="X553" s="85">
        <v>2592</v>
      </c>
      <c r="Y553" s="85">
        <v>707208</v>
      </c>
      <c r="Z553" s="85">
        <v>18</v>
      </c>
      <c r="AA553" s="85">
        <v>294</v>
      </c>
      <c r="AB553" s="85">
        <v>2716</v>
      </c>
      <c r="AC553" s="85">
        <v>797994</v>
      </c>
      <c r="AD553" s="85">
        <v>24</v>
      </c>
      <c r="AE553" s="85">
        <v>334</v>
      </c>
      <c r="AF553" s="85">
        <v>2765</v>
      </c>
      <c r="AG553" s="85">
        <v>952571</v>
      </c>
      <c r="AH553" s="85">
        <v>6</v>
      </c>
      <c r="AI553" s="85">
        <v>379</v>
      </c>
      <c r="AJ553" s="85">
        <v>2790</v>
      </c>
      <c r="AK553" s="85">
        <v>1058253</v>
      </c>
      <c r="AL553" s="85"/>
      <c r="AM553" s="85"/>
      <c r="AN553" s="85"/>
      <c r="AO553" s="85"/>
      <c r="AP553" s="85">
        <v>72</v>
      </c>
      <c r="AQ553" s="85">
        <v>388</v>
      </c>
      <c r="AR553" s="85">
        <v>2608</v>
      </c>
      <c r="AS553" s="85">
        <v>1013128</v>
      </c>
      <c r="AT553" s="85">
        <v>17</v>
      </c>
      <c r="AU553" s="85">
        <v>377</v>
      </c>
      <c r="AV553" s="85">
        <v>2615</v>
      </c>
      <c r="AW553" s="85">
        <v>981968</v>
      </c>
    </row>
    <row r="554" spans="1:49" ht="15" x14ac:dyDescent="0.2">
      <c r="A554" s="80">
        <v>41436</v>
      </c>
      <c r="B554" s="85">
        <v>2</v>
      </c>
      <c r="C554" s="85">
        <v>114</v>
      </c>
      <c r="D554" s="85">
        <v>2500</v>
      </c>
      <c r="E554" s="85">
        <v>282250</v>
      </c>
      <c r="F554" s="85">
        <v>28</v>
      </c>
      <c r="G554" s="85">
        <v>141</v>
      </c>
      <c r="H554" s="85">
        <v>2475</v>
      </c>
      <c r="I554" s="85">
        <v>361625</v>
      </c>
      <c r="J554" s="85">
        <v>11</v>
      </c>
      <c r="K554" s="85">
        <v>165</v>
      </c>
      <c r="L554" s="85">
        <v>2400</v>
      </c>
      <c r="M554" s="85">
        <v>402468</v>
      </c>
      <c r="N554" s="85">
        <v>18</v>
      </c>
      <c r="O554" s="85">
        <v>204</v>
      </c>
      <c r="P554" s="85">
        <v>2478</v>
      </c>
      <c r="Q554" s="85">
        <v>516127</v>
      </c>
      <c r="R554" s="85">
        <v>24</v>
      </c>
      <c r="S554" s="85">
        <v>238</v>
      </c>
      <c r="T554" s="85">
        <v>2534</v>
      </c>
      <c r="U554" s="85">
        <v>617350</v>
      </c>
      <c r="V554" s="85">
        <v>20</v>
      </c>
      <c r="W554" s="85">
        <v>266</v>
      </c>
      <c r="X554" s="85">
        <v>2527</v>
      </c>
      <c r="Y554" s="85">
        <v>679676</v>
      </c>
      <c r="Z554" s="85">
        <v>25</v>
      </c>
      <c r="AA554" s="85">
        <v>295</v>
      </c>
      <c r="AB554" s="85">
        <v>2585</v>
      </c>
      <c r="AC554" s="85">
        <v>767337</v>
      </c>
      <c r="AD554" s="85">
        <v>8</v>
      </c>
      <c r="AE554" s="85">
        <v>337</v>
      </c>
      <c r="AF554" s="85">
        <v>2612</v>
      </c>
      <c r="AG554" s="85">
        <v>879945</v>
      </c>
      <c r="AH554" s="85">
        <v>4</v>
      </c>
      <c r="AI554" s="85">
        <v>374</v>
      </c>
      <c r="AJ554" s="85">
        <v>2755</v>
      </c>
      <c r="AK554" s="85">
        <v>1029845</v>
      </c>
      <c r="AL554" s="85">
        <v>2</v>
      </c>
      <c r="AM554" s="85">
        <v>418</v>
      </c>
      <c r="AN554" s="85">
        <v>2720</v>
      </c>
      <c r="AO554" s="85">
        <v>1139400</v>
      </c>
      <c r="AP554" s="85">
        <v>92</v>
      </c>
      <c r="AQ554" s="85">
        <v>382</v>
      </c>
      <c r="AR554" s="85">
        <v>2496</v>
      </c>
      <c r="AS554" s="85">
        <v>951037</v>
      </c>
      <c r="AT554" s="85">
        <v>18</v>
      </c>
      <c r="AU554" s="85">
        <v>376</v>
      </c>
      <c r="AV554" s="85">
        <v>2429</v>
      </c>
      <c r="AW554" s="85">
        <v>941409</v>
      </c>
    </row>
    <row r="555" spans="1:49" ht="15" x14ac:dyDescent="0.2">
      <c r="A555" s="80">
        <v>41443</v>
      </c>
      <c r="B555" s="85">
        <v>14</v>
      </c>
      <c r="C555" s="85">
        <v>118</v>
      </c>
      <c r="D555" s="85">
        <v>2567</v>
      </c>
      <c r="E555" s="85">
        <v>305696</v>
      </c>
      <c r="F555" s="85">
        <v>39</v>
      </c>
      <c r="G555" s="85">
        <v>145</v>
      </c>
      <c r="H555" s="85">
        <v>2543</v>
      </c>
      <c r="I555" s="85">
        <v>372070</v>
      </c>
      <c r="J555" s="85">
        <v>70</v>
      </c>
      <c r="K555" s="85">
        <v>170</v>
      </c>
      <c r="L555" s="85">
        <v>2489</v>
      </c>
      <c r="M555" s="85">
        <v>428335</v>
      </c>
      <c r="N555" s="85">
        <v>32</v>
      </c>
      <c r="O555" s="85">
        <v>201</v>
      </c>
      <c r="P555" s="85">
        <v>2468</v>
      </c>
      <c r="Q555" s="85">
        <v>505897</v>
      </c>
      <c r="R555" s="85">
        <v>10</v>
      </c>
      <c r="S555" s="85">
        <v>231</v>
      </c>
      <c r="T555" s="85">
        <v>2412</v>
      </c>
      <c r="U555" s="85">
        <v>562448</v>
      </c>
      <c r="V555" s="85">
        <v>18</v>
      </c>
      <c r="W555" s="85">
        <v>263</v>
      </c>
      <c r="X555" s="85">
        <v>2473</v>
      </c>
      <c r="Y555" s="85">
        <v>653402</v>
      </c>
      <c r="Z555" s="85">
        <v>38</v>
      </c>
      <c r="AA555" s="85">
        <v>294</v>
      </c>
      <c r="AB555" s="85">
        <v>2544</v>
      </c>
      <c r="AC555" s="85">
        <v>756223</v>
      </c>
      <c r="AD555" s="85">
        <v>12</v>
      </c>
      <c r="AE555" s="85">
        <v>338</v>
      </c>
      <c r="AF555" s="85">
        <v>2669</v>
      </c>
      <c r="AG555" s="85">
        <v>898365</v>
      </c>
      <c r="AH555" s="85">
        <v>8</v>
      </c>
      <c r="AI555" s="85">
        <v>378</v>
      </c>
      <c r="AJ555" s="85">
        <v>2808</v>
      </c>
      <c r="AK555" s="85">
        <v>1036350</v>
      </c>
      <c r="AL555" s="85">
        <v>1</v>
      </c>
      <c r="AM555" s="85">
        <v>403</v>
      </c>
      <c r="AN555" s="85">
        <v>2800</v>
      </c>
      <c r="AO555" s="85">
        <v>1128400</v>
      </c>
      <c r="AP555" s="85">
        <v>180</v>
      </c>
      <c r="AQ555" s="85">
        <v>387</v>
      </c>
      <c r="AR555" s="85">
        <v>2557</v>
      </c>
      <c r="AS555" s="85">
        <v>987409</v>
      </c>
      <c r="AT555" s="85">
        <v>30</v>
      </c>
      <c r="AU555" s="85">
        <v>399</v>
      </c>
      <c r="AV555" s="85">
        <v>2371</v>
      </c>
      <c r="AW555" s="85">
        <v>929468</v>
      </c>
    </row>
    <row r="556" spans="1:49" ht="15" x14ac:dyDescent="0.2">
      <c r="A556" s="80">
        <v>41450</v>
      </c>
      <c r="B556" s="85">
        <v>25</v>
      </c>
      <c r="C556" s="85">
        <v>117</v>
      </c>
      <c r="D556" s="85">
        <v>2660</v>
      </c>
      <c r="E556" s="85">
        <v>307694</v>
      </c>
      <c r="F556" s="85">
        <v>3</v>
      </c>
      <c r="G556" s="85">
        <v>144</v>
      </c>
      <c r="H556" s="85">
        <v>2575</v>
      </c>
      <c r="I556" s="85">
        <v>363483</v>
      </c>
      <c r="J556" s="85">
        <v>8</v>
      </c>
      <c r="K556" s="85">
        <v>158</v>
      </c>
      <c r="L556" s="85">
        <v>2517</v>
      </c>
      <c r="M556" s="85">
        <v>402275</v>
      </c>
      <c r="N556" s="85">
        <v>18</v>
      </c>
      <c r="O556" s="85">
        <v>204</v>
      </c>
      <c r="P556" s="85">
        <v>2560</v>
      </c>
      <c r="Q556" s="85">
        <v>537871</v>
      </c>
      <c r="R556" s="85">
        <v>12</v>
      </c>
      <c r="S556" s="85">
        <v>236</v>
      </c>
      <c r="T556" s="85">
        <v>2462</v>
      </c>
      <c r="U556" s="85">
        <v>582219</v>
      </c>
      <c r="V556" s="85">
        <v>20</v>
      </c>
      <c r="W556" s="85">
        <v>263</v>
      </c>
      <c r="X556" s="85">
        <v>2469</v>
      </c>
      <c r="Y556" s="85">
        <v>643061</v>
      </c>
      <c r="Z556" s="85">
        <v>17</v>
      </c>
      <c r="AA556" s="85">
        <v>305</v>
      </c>
      <c r="AB556" s="85">
        <v>2562</v>
      </c>
      <c r="AC556" s="85">
        <v>780540</v>
      </c>
      <c r="AD556" s="85">
        <v>12</v>
      </c>
      <c r="AE556" s="85">
        <v>338</v>
      </c>
      <c r="AF556" s="85">
        <v>2673</v>
      </c>
      <c r="AG556" s="85">
        <v>900233</v>
      </c>
      <c r="AH556" s="85">
        <v>11</v>
      </c>
      <c r="AI556" s="85">
        <v>375</v>
      </c>
      <c r="AJ556" s="85">
        <v>2730</v>
      </c>
      <c r="AK556" s="85">
        <v>1011847</v>
      </c>
      <c r="AL556" s="85"/>
      <c r="AM556" s="85"/>
      <c r="AN556" s="85"/>
      <c r="AO556" s="85"/>
      <c r="AP556" s="85">
        <v>140</v>
      </c>
      <c r="AQ556" s="85">
        <v>377</v>
      </c>
      <c r="AR556" s="85">
        <v>2520</v>
      </c>
      <c r="AS556" s="85">
        <v>954331</v>
      </c>
      <c r="AT556" s="85">
        <v>23</v>
      </c>
      <c r="AU556" s="85">
        <v>406</v>
      </c>
      <c r="AV556" s="85">
        <v>2382</v>
      </c>
      <c r="AW556" s="85">
        <v>98469</v>
      </c>
    </row>
    <row r="557" spans="1:49" ht="15" x14ac:dyDescent="0.2">
      <c r="A557" s="80">
        <v>41428</v>
      </c>
      <c r="B557" s="85">
        <v>1</v>
      </c>
      <c r="C557" s="85">
        <v>80</v>
      </c>
      <c r="D557" s="85">
        <v>2600</v>
      </c>
      <c r="E557" s="85">
        <v>208000</v>
      </c>
      <c r="F557" s="85"/>
      <c r="G557" s="85"/>
      <c r="H557" s="85"/>
      <c r="I557" s="85"/>
      <c r="J557" s="85">
        <v>19</v>
      </c>
      <c r="K557" s="85">
        <v>159</v>
      </c>
      <c r="L557" s="85">
        <v>2453</v>
      </c>
      <c r="M557" s="85">
        <v>392135</v>
      </c>
      <c r="N557" s="85">
        <v>5</v>
      </c>
      <c r="O557" s="85">
        <v>199</v>
      </c>
      <c r="P557" s="85">
        <v>2546</v>
      </c>
      <c r="Q557" s="85">
        <v>504780</v>
      </c>
      <c r="R557" s="85">
        <v>13</v>
      </c>
      <c r="S557" s="85">
        <v>230</v>
      </c>
      <c r="T557" s="85">
        <v>2663</v>
      </c>
      <c r="U557" s="85">
        <v>614022</v>
      </c>
      <c r="V557" s="85">
        <v>30</v>
      </c>
      <c r="W557" s="85">
        <v>261</v>
      </c>
      <c r="X557" s="85">
        <v>2654</v>
      </c>
      <c r="Y557" s="85">
        <v>700712</v>
      </c>
      <c r="Z557" s="85">
        <v>26</v>
      </c>
      <c r="AA557" s="85">
        <v>301</v>
      </c>
      <c r="AB557" s="85">
        <v>2591</v>
      </c>
      <c r="AC557" s="85">
        <v>792849</v>
      </c>
      <c r="AD557" s="85">
        <v>4</v>
      </c>
      <c r="AE557" s="85">
        <v>346</v>
      </c>
      <c r="AF557" s="85">
        <v>2817</v>
      </c>
      <c r="AG557" s="85">
        <v>1006275</v>
      </c>
      <c r="AH557" s="85">
        <v>4</v>
      </c>
      <c r="AI557" s="85">
        <v>375</v>
      </c>
      <c r="AJ557" s="85">
        <v>2875</v>
      </c>
      <c r="AK557" s="85">
        <v>1078775</v>
      </c>
      <c r="AL557" s="85">
        <v>3</v>
      </c>
      <c r="AM557" s="85">
        <v>444</v>
      </c>
      <c r="AN557" s="85">
        <v>2790</v>
      </c>
      <c r="AO557" s="85">
        <v>1246093</v>
      </c>
      <c r="AP557" s="85">
        <v>61</v>
      </c>
      <c r="AQ557" s="85">
        <v>377</v>
      </c>
      <c r="AR557" s="85">
        <v>2590</v>
      </c>
      <c r="AS557" s="85">
        <v>967487</v>
      </c>
      <c r="AT557" s="85">
        <v>36</v>
      </c>
      <c r="AU557" s="85">
        <v>457</v>
      </c>
      <c r="AV557" s="85">
        <v>2573</v>
      </c>
      <c r="AW557" s="85">
        <v>1199998</v>
      </c>
    </row>
    <row r="558" spans="1:49" ht="15" x14ac:dyDescent="0.2">
      <c r="A558" s="80">
        <v>41435</v>
      </c>
      <c r="B558" s="85">
        <v>6</v>
      </c>
      <c r="C558" s="85">
        <v>105</v>
      </c>
      <c r="D558" s="85">
        <v>2580</v>
      </c>
      <c r="E558" s="85">
        <v>268083</v>
      </c>
      <c r="F558" s="85">
        <v>2</v>
      </c>
      <c r="G558" s="85">
        <v>142</v>
      </c>
      <c r="H558" s="85">
        <v>2545</v>
      </c>
      <c r="I558" s="85">
        <v>363280</v>
      </c>
      <c r="J558" s="85">
        <v>19</v>
      </c>
      <c r="K558" s="85">
        <v>161</v>
      </c>
      <c r="L558" s="85">
        <v>2471</v>
      </c>
      <c r="M558" s="85">
        <v>393455</v>
      </c>
      <c r="N558" s="85">
        <v>12</v>
      </c>
      <c r="O558" s="85">
        <v>197</v>
      </c>
      <c r="P558" s="85">
        <v>2504</v>
      </c>
      <c r="Q558" s="85">
        <v>493175</v>
      </c>
      <c r="R558" s="85">
        <v>4</v>
      </c>
      <c r="S558" s="85">
        <v>226</v>
      </c>
      <c r="T558" s="85">
        <v>2457</v>
      </c>
      <c r="U558" s="85">
        <v>570430</v>
      </c>
      <c r="V558" s="85">
        <v>17</v>
      </c>
      <c r="W558" s="85">
        <v>260</v>
      </c>
      <c r="X558" s="85">
        <v>2604</v>
      </c>
      <c r="Y558" s="85">
        <v>672626</v>
      </c>
      <c r="Z558" s="85">
        <v>16</v>
      </c>
      <c r="AA558" s="85">
        <v>302</v>
      </c>
      <c r="AB558" s="85">
        <v>2740</v>
      </c>
      <c r="AC558" s="85">
        <v>824772</v>
      </c>
      <c r="AD558" s="85">
        <v>9</v>
      </c>
      <c r="AE558" s="85">
        <v>345</v>
      </c>
      <c r="AF558" s="85">
        <v>2736</v>
      </c>
      <c r="AG558" s="85">
        <v>992871</v>
      </c>
      <c r="AH558" s="85">
        <v>2</v>
      </c>
      <c r="AI558" s="85">
        <v>375</v>
      </c>
      <c r="AJ558" s="85">
        <v>2840</v>
      </c>
      <c r="AK558" s="85">
        <v>1064200</v>
      </c>
      <c r="AL558" s="85"/>
      <c r="AM558" s="85"/>
      <c r="AN558" s="85"/>
      <c r="AO558" s="85"/>
      <c r="AP558" s="85">
        <v>84</v>
      </c>
      <c r="AQ558" s="85">
        <v>376</v>
      </c>
      <c r="AR558" s="85">
        <v>2622</v>
      </c>
      <c r="AS558" s="85">
        <v>988513</v>
      </c>
      <c r="AT558" s="85">
        <v>31</v>
      </c>
      <c r="AU558" s="85">
        <v>370</v>
      </c>
      <c r="AV558" s="85">
        <v>2474</v>
      </c>
      <c r="AW558" s="85">
        <v>931136</v>
      </c>
    </row>
    <row r="559" spans="1:49" ht="15" x14ac:dyDescent="0.2">
      <c r="A559" s="80">
        <v>41442</v>
      </c>
      <c r="B559" s="85">
        <v>2</v>
      </c>
      <c r="C559" s="85">
        <v>114</v>
      </c>
      <c r="D559" s="85">
        <v>2650</v>
      </c>
      <c r="E559" s="85">
        <v>302550</v>
      </c>
      <c r="F559" s="85">
        <v>8</v>
      </c>
      <c r="G559" s="85">
        <v>139</v>
      </c>
      <c r="H559" s="85">
        <v>2616</v>
      </c>
      <c r="I559" s="85">
        <v>360540</v>
      </c>
      <c r="J559" s="85">
        <v>37</v>
      </c>
      <c r="K559" s="85">
        <v>168</v>
      </c>
      <c r="L559" s="85">
        <v>2667</v>
      </c>
      <c r="M559" s="85">
        <v>455296</v>
      </c>
      <c r="N559" s="85">
        <v>17</v>
      </c>
      <c r="O559" s="85">
        <v>199</v>
      </c>
      <c r="P559" s="85">
        <v>2604</v>
      </c>
      <c r="Q559" s="85">
        <v>524336</v>
      </c>
      <c r="R559" s="85">
        <v>13</v>
      </c>
      <c r="S559" s="85">
        <v>232</v>
      </c>
      <c r="T559" s="85">
        <v>2768</v>
      </c>
      <c r="U559" s="85">
        <v>647326</v>
      </c>
      <c r="V559" s="85">
        <v>10</v>
      </c>
      <c r="W559" s="85">
        <v>270</v>
      </c>
      <c r="X559" s="85">
        <v>2648</v>
      </c>
      <c r="Y559" s="85">
        <v>706431</v>
      </c>
      <c r="Z559" s="85">
        <v>15</v>
      </c>
      <c r="AA559" s="85">
        <v>304</v>
      </c>
      <c r="AB559" s="85">
        <v>2700</v>
      </c>
      <c r="AC559" s="85">
        <v>825551</v>
      </c>
      <c r="AD559" s="85">
        <v>6</v>
      </c>
      <c r="AE559" s="85">
        <v>345</v>
      </c>
      <c r="AF559" s="85">
        <v>2660</v>
      </c>
      <c r="AG559" s="85">
        <v>919820</v>
      </c>
      <c r="AH559" s="85">
        <v>5</v>
      </c>
      <c r="AI559" s="85">
        <v>377</v>
      </c>
      <c r="AJ559" s="85">
        <v>2720</v>
      </c>
      <c r="AK559" s="85">
        <v>1026640</v>
      </c>
      <c r="AL559" s="85">
        <v>1</v>
      </c>
      <c r="AM559" s="85">
        <v>403</v>
      </c>
      <c r="AN559" s="85">
        <v>3280</v>
      </c>
      <c r="AO559" s="85">
        <v>1321840</v>
      </c>
      <c r="AP559" s="85">
        <v>89</v>
      </c>
      <c r="AQ559" s="85">
        <v>385</v>
      </c>
      <c r="AR559" s="85">
        <v>2566</v>
      </c>
      <c r="AS559" s="85">
        <v>988526</v>
      </c>
      <c r="AT559" s="85">
        <v>17</v>
      </c>
      <c r="AU559" s="85">
        <v>424</v>
      </c>
      <c r="AV559" s="85">
        <v>2502</v>
      </c>
      <c r="AW559" s="85">
        <v>1069184</v>
      </c>
    </row>
    <row r="560" spans="1:49" ht="15" x14ac:dyDescent="0.2">
      <c r="A560" s="80">
        <v>41449</v>
      </c>
      <c r="B560" s="85">
        <v>3</v>
      </c>
      <c r="C560" s="85">
        <v>109</v>
      </c>
      <c r="D560" s="85">
        <v>2460</v>
      </c>
      <c r="E560" s="85">
        <v>268960</v>
      </c>
      <c r="F560" s="85">
        <v>7</v>
      </c>
      <c r="G560" s="85">
        <v>140</v>
      </c>
      <c r="H560" s="85">
        <v>2600</v>
      </c>
      <c r="I560" s="85">
        <v>364000</v>
      </c>
      <c r="J560" s="85">
        <v>39</v>
      </c>
      <c r="K560" s="85">
        <v>172</v>
      </c>
      <c r="L560" s="85">
        <v>2602</v>
      </c>
      <c r="M560" s="85">
        <v>461179</v>
      </c>
      <c r="N560" s="85">
        <v>23</v>
      </c>
      <c r="O560" s="85">
        <v>190</v>
      </c>
      <c r="P560" s="85">
        <v>2576</v>
      </c>
      <c r="Q560" s="85">
        <v>494088</v>
      </c>
      <c r="R560" s="85">
        <v>16</v>
      </c>
      <c r="S560" s="85">
        <v>230</v>
      </c>
      <c r="T560" s="85">
        <v>2662</v>
      </c>
      <c r="U560" s="85">
        <v>627414</v>
      </c>
      <c r="V560" s="85">
        <v>13</v>
      </c>
      <c r="W560" s="85">
        <v>254</v>
      </c>
      <c r="X560" s="85">
        <v>2640</v>
      </c>
      <c r="Y560" s="85">
        <v>681522</v>
      </c>
      <c r="Z560" s="85">
        <v>37</v>
      </c>
      <c r="AA560" s="85">
        <v>264</v>
      </c>
      <c r="AB560" s="85">
        <v>2641</v>
      </c>
      <c r="AC560" s="85">
        <v>696625</v>
      </c>
      <c r="AD560" s="85">
        <v>30</v>
      </c>
      <c r="AE560" s="85">
        <v>292</v>
      </c>
      <c r="AF560" s="85">
        <v>2664</v>
      </c>
      <c r="AG560" s="85">
        <v>788910</v>
      </c>
      <c r="AH560" s="85">
        <v>29</v>
      </c>
      <c r="AI560" s="85">
        <v>334</v>
      </c>
      <c r="AJ560" s="85">
        <v>2781</v>
      </c>
      <c r="AK560" s="85">
        <v>922057</v>
      </c>
      <c r="AL560" s="85">
        <v>4</v>
      </c>
      <c r="AM560" s="85">
        <v>372</v>
      </c>
      <c r="AN560" s="85">
        <v>2937</v>
      </c>
      <c r="AO560" s="85">
        <v>1089535</v>
      </c>
      <c r="AP560" s="85">
        <v>96</v>
      </c>
      <c r="AQ560" s="85">
        <v>361</v>
      </c>
      <c r="AR560" s="85">
        <v>2578</v>
      </c>
      <c r="AS560" s="85">
        <v>929713</v>
      </c>
      <c r="AT560" s="85">
        <v>13</v>
      </c>
      <c r="AU560" s="85">
        <v>427</v>
      </c>
      <c r="AV560" s="85">
        <v>2525</v>
      </c>
      <c r="AW560" s="85">
        <v>1092915</v>
      </c>
    </row>
    <row r="562" spans="1:49" ht="15" x14ac:dyDescent="0.2">
      <c r="A562" s="83">
        <v>41457</v>
      </c>
      <c r="B562" s="91">
        <v>63</v>
      </c>
      <c r="C562" s="91">
        <v>123</v>
      </c>
      <c r="D562" s="91">
        <v>2706</v>
      </c>
      <c r="E562" s="91">
        <v>331555</v>
      </c>
      <c r="F562" s="91">
        <v>12</v>
      </c>
      <c r="G562" s="91">
        <v>143</v>
      </c>
      <c r="H562" s="91">
        <v>2812</v>
      </c>
      <c r="I562" s="91">
        <v>383700</v>
      </c>
      <c r="J562" s="91">
        <v>15</v>
      </c>
      <c r="K562" s="91">
        <v>160</v>
      </c>
      <c r="L562" s="91">
        <v>2516</v>
      </c>
      <c r="M562" s="91">
        <v>400902</v>
      </c>
      <c r="N562" s="91">
        <v>24</v>
      </c>
      <c r="O562" s="91">
        <v>196</v>
      </c>
      <c r="P562" s="91">
        <v>2522</v>
      </c>
      <c r="Q562" s="91">
        <v>496360</v>
      </c>
      <c r="R562" s="91">
        <v>49</v>
      </c>
      <c r="S562" s="91">
        <v>230</v>
      </c>
      <c r="T562" s="91">
        <v>2521</v>
      </c>
      <c r="U562" s="91">
        <v>585703</v>
      </c>
      <c r="V562" s="91">
        <v>20</v>
      </c>
      <c r="W562" s="91">
        <v>262</v>
      </c>
      <c r="X562" s="91">
        <v>2569</v>
      </c>
      <c r="Y562" s="91">
        <v>675548</v>
      </c>
      <c r="Z562" s="91">
        <v>40</v>
      </c>
      <c r="AA562" s="91">
        <v>300</v>
      </c>
      <c r="AB562" s="91">
        <v>2642</v>
      </c>
      <c r="AC562" s="91">
        <v>786929</v>
      </c>
      <c r="AD562" s="91">
        <v>16</v>
      </c>
      <c r="AE562" s="91">
        <v>339</v>
      </c>
      <c r="AF562" s="91">
        <v>2594</v>
      </c>
      <c r="AG562" s="91">
        <v>878820</v>
      </c>
      <c r="AH562" s="91">
        <v>5</v>
      </c>
      <c r="AI562" s="91">
        <v>378</v>
      </c>
      <c r="AJ562" s="91">
        <v>2684</v>
      </c>
      <c r="AK562" s="91">
        <v>1014776</v>
      </c>
      <c r="AL562" s="91">
        <v>6</v>
      </c>
      <c r="AM562" s="91">
        <v>418</v>
      </c>
      <c r="AN562" s="91">
        <v>2736</v>
      </c>
      <c r="AO562" s="91">
        <v>1148873</v>
      </c>
      <c r="AP562" s="91">
        <v>19</v>
      </c>
      <c r="AQ562" s="91">
        <v>414</v>
      </c>
      <c r="AR562" s="91">
        <v>2532</v>
      </c>
      <c r="AS562" s="91">
        <v>1050324</v>
      </c>
      <c r="AT562" s="91">
        <v>235</v>
      </c>
      <c r="AU562" s="91">
        <v>392</v>
      </c>
      <c r="AV562" s="91">
        <v>2529</v>
      </c>
      <c r="AW562" s="91">
        <v>992415</v>
      </c>
    </row>
    <row r="563" spans="1:49" ht="15" x14ac:dyDescent="0.2">
      <c r="A563" s="83">
        <v>41464</v>
      </c>
      <c r="B563" s="91">
        <v>16</v>
      </c>
      <c r="C563" s="91">
        <v>114</v>
      </c>
      <c r="D563" s="91">
        <v>2650</v>
      </c>
      <c r="E563" s="91">
        <v>301381</v>
      </c>
      <c r="F563" s="91">
        <v>6</v>
      </c>
      <c r="G563" s="91">
        <v>137</v>
      </c>
      <c r="H563" s="91">
        <v>2617</v>
      </c>
      <c r="I563" s="91">
        <v>357825</v>
      </c>
      <c r="J563" s="91">
        <v>19</v>
      </c>
      <c r="K563" s="91">
        <v>169</v>
      </c>
      <c r="L563" s="91">
        <v>2500</v>
      </c>
      <c r="M563" s="91">
        <v>422189</v>
      </c>
      <c r="N563" s="91">
        <v>24</v>
      </c>
      <c r="O563" s="91">
        <v>199</v>
      </c>
      <c r="P563" s="91">
        <v>2544</v>
      </c>
      <c r="Q563" s="91">
        <v>507066</v>
      </c>
      <c r="R563" s="91">
        <v>28</v>
      </c>
      <c r="S563" s="91">
        <v>236</v>
      </c>
      <c r="T563" s="91">
        <v>2556</v>
      </c>
      <c r="U563" s="91">
        <v>596106</v>
      </c>
      <c r="V563" s="91">
        <v>12</v>
      </c>
      <c r="W563" s="91">
        <v>265</v>
      </c>
      <c r="X563" s="91">
        <v>2705</v>
      </c>
      <c r="Y563" s="91">
        <v>746756</v>
      </c>
      <c r="Z563" s="91">
        <v>19</v>
      </c>
      <c r="AA563" s="91">
        <v>291</v>
      </c>
      <c r="AB563" s="91">
        <v>2617</v>
      </c>
      <c r="AC563" s="91">
        <v>761763</v>
      </c>
      <c r="AD563" s="91">
        <v>7</v>
      </c>
      <c r="AE563" s="91">
        <v>340</v>
      </c>
      <c r="AF563" s="91">
        <v>2516</v>
      </c>
      <c r="AG563" s="91">
        <v>863103</v>
      </c>
      <c r="AH563" s="91">
        <v>10</v>
      </c>
      <c r="AI563" s="91">
        <v>378</v>
      </c>
      <c r="AJ563" s="91">
        <v>2520</v>
      </c>
      <c r="AK563" s="91">
        <v>947750</v>
      </c>
      <c r="AL563" s="91">
        <v>2</v>
      </c>
      <c r="AM563" s="91">
        <v>496</v>
      </c>
      <c r="AN563" s="91">
        <v>2520</v>
      </c>
      <c r="AO563" s="91">
        <v>1256810</v>
      </c>
      <c r="AP563" s="91">
        <v>156</v>
      </c>
      <c r="AQ563" s="91">
        <v>393</v>
      </c>
      <c r="AR563" s="91">
        <v>2451</v>
      </c>
      <c r="AS563" s="91">
        <v>965435</v>
      </c>
      <c r="AT563" s="91">
        <v>22</v>
      </c>
      <c r="AU563" s="91">
        <v>415</v>
      </c>
      <c r="AV563" s="91">
        <v>2400</v>
      </c>
      <c r="AW563" s="91">
        <v>998059</v>
      </c>
    </row>
    <row r="564" spans="1:49" ht="15" x14ac:dyDescent="0.2">
      <c r="A564" s="83">
        <v>41471</v>
      </c>
      <c r="B564" s="91">
        <v>8</v>
      </c>
      <c r="C564" s="91">
        <v>110</v>
      </c>
      <c r="D564" s="91">
        <v>2825</v>
      </c>
      <c r="E564" s="91">
        <v>305169</v>
      </c>
      <c r="F564" s="91">
        <v>10</v>
      </c>
      <c r="G564" s="91">
        <v>140</v>
      </c>
      <c r="H564" s="91">
        <v>2675</v>
      </c>
      <c r="I564" s="91">
        <v>372360</v>
      </c>
      <c r="J564" s="91">
        <v>2</v>
      </c>
      <c r="K564" s="91">
        <v>178</v>
      </c>
      <c r="L564" s="91">
        <v>2600</v>
      </c>
      <c r="M564" s="91">
        <v>464100</v>
      </c>
      <c r="N564" s="91">
        <v>26</v>
      </c>
      <c r="O564" s="91">
        <v>194</v>
      </c>
      <c r="P564" s="91">
        <v>2583</v>
      </c>
      <c r="Q564" s="91">
        <v>503249</v>
      </c>
      <c r="R564" s="91">
        <v>3</v>
      </c>
      <c r="S564" s="91">
        <v>233</v>
      </c>
      <c r="T564" s="91">
        <v>2575</v>
      </c>
      <c r="U564" s="91">
        <v>601767</v>
      </c>
      <c r="V564" s="91">
        <v>11</v>
      </c>
      <c r="W564" s="91">
        <v>265</v>
      </c>
      <c r="X564" s="91">
        <v>2560</v>
      </c>
      <c r="Y564" s="91">
        <v>691085</v>
      </c>
      <c r="Z564" s="91">
        <v>1</v>
      </c>
      <c r="AA564" s="91">
        <v>250</v>
      </c>
      <c r="AB564" s="91">
        <v>2640</v>
      </c>
      <c r="AC564" s="91">
        <v>660000</v>
      </c>
      <c r="AD564" s="91">
        <v>3</v>
      </c>
      <c r="AE564" s="91">
        <v>333</v>
      </c>
      <c r="AF564" s="91">
        <v>2480</v>
      </c>
      <c r="AG564" s="91">
        <v>825420</v>
      </c>
      <c r="AH564" s="91">
        <v>4</v>
      </c>
      <c r="AI564" s="91">
        <v>372</v>
      </c>
      <c r="AJ564" s="91">
        <v>2495</v>
      </c>
      <c r="AK564" s="91">
        <v>927545</v>
      </c>
      <c r="AL564" s="91">
        <v>4</v>
      </c>
      <c r="AM564" s="91">
        <v>442</v>
      </c>
      <c r="AN564" s="91">
        <v>2760</v>
      </c>
      <c r="AO564" s="91">
        <f>AN564*AM564</f>
        <v>1219920</v>
      </c>
      <c r="AP564" s="91">
        <v>18</v>
      </c>
      <c r="AQ564" s="91">
        <v>420</v>
      </c>
      <c r="AR564" s="91">
        <v>2509</v>
      </c>
      <c r="AS564" s="91">
        <v>1058033</v>
      </c>
      <c r="AT564" s="91">
        <v>95</v>
      </c>
      <c r="AU564" s="91">
        <v>418</v>
      </c>
      <c r="AV564" s="91">
        <v>2522</v>
      </c>
      <c r="AW564" s="91">
        <v>1054738</v>
      </c>
    </row>
    <row r="565" spans="1:49" ht="15" x14ac:dyDescent="0.2">
      <c r="A565" s="83">
        <v>41478</v>
      </c>
      <c r="B565" s="91">
        <v>15</v>
      </c>
      <c r="C565" s="91">
        <v>120</v>
      </c>
      <c r="D565" s="91">
        <v>1790</v>
      </c>
      <c r="E565" s="91">
        <v>333167</v>
      </c>
      <c r="F565" s="91">
        <v>6</v>
      </c>
      <c r="G565" s="91">
        <v>140</v>
      </c>
      <c r="H565" s="91">
        <v>2612</v>
      </c>
      <c r="I565" s="91">
        <v>368058</v>
      </c>
      <c r="J565" s="91">
        <v>19</v>
      </c>
      <c r="K565" s="91">
        <v>164</v>
      </c>
      <c r="L565" s="91">
        <v>2550</v>
      </c>
      <c r="M565" s="91">
        <v>420879</v>
      </c>
      <c r="N565" s="91">
        <v>26</v>
      </c>
      <c r="O565" s="91">
        <v>202</v>
      </c>
      <c r="P565" s="91">
        <v>2553</v>
      </c>
      <c r="Q565" s="91">
        <v>523384</v>
      </c>
      <c r="R565" s="91">
        <v>15</v>
      </c>
      <c r="S565" s="91">
        <v>243</v>
      </c>
      <c r="T565" s="91">
        <v>2583</v>
      </c>
      <c r="U565" s="91">
        <v>639781</v>
      </c>
      <c r="V565" s="91">
        <v>12</v>
      </c>
      <c r="W565" s="91">
        <v>262</v>
      </c>
      <c r="X565" s="91">
        <v>2470</v>
      </c>
      <c r="Y565" s="91">
        <v>654288</v>
      </c>
      <c r="Z565" s="91">
        <v>13</v>
      </c>
      <c r="AA565" s="91">
        <v>304</v>
      </c>
      <c r="AB565" s="91">
        <v>2558</v>
      </c>
      <c r="AC565" s="91">
        <v>774429</v>
      </c>
      <c r="AD565" s="91">
        <v>9</v>
      </c>
      <c r="AE565" s="91">
        <v>337</v>
      </c>
      <c r="AF565" s="91">
        <v>2548</v>
      </c>
      <c r="AG565" s="91">
        <v>861300</v>
      </c>
      <c r="AH565" s="91">
        <v>8</v>
      </c>
      <c r="AI565" s="91">
        <v>376</v>
      </c>
      <c r="AJ565" s="91">
        <v>2550</v>
      </c>
      <c r="AK565" s="91">
        <v>973930</v>
      </c>
      <c r="AL565" s="91">
        <v>4</v>
      </c>
      <c r="AM565" s="91">
        <v>463</v>
      </c>
      <c r="AN565" s="91">
        <v>2720</v>
      </c>
      <c r="AO565" s="91">
        <v>1264310</v>
      </c>
      <c r="AP565" s="91">
        <v>192</v>
      </c>
      <c r="AQ565" s="91">
        <v>396</v>
      </c>
      <c r="AR565" s="91">
        <v>2443</v>
      </c>
      <c r="AS565" s="91">
        <v>963377</v>
      </c>
      <c r="AT565" s="91">
        <v>28</v>
      </c>
      <c r="AU565" s="91">
        <v>413</v>
      </c>
      <c r="AV565" s="91">
        <v>2328</v>
      </c>
      <c r="AW565" s="91">
        <v>981432</v>
      </c>
    </row>
    <row r="566" spans="1:49" ht="15" x14ac:dyDescent="0.2">
      <c r="A566" s="83">
        <v>41485</v>
      </c>
      <c r="B566" s="91">
        <v>4</v>
      </c>
      <c r="C566" s="91">
        <v>121</v>
      </c>
      <c r="D566" s="91">
        <v>2650</v>
      </c>
      <c r="E566" s="91">
        <v>328588</v>
      </c>
      <c r="F566" s="91">
        <v>13</v>
      </c>
      <c r="G566" s="91">
        <v>136</v>
      </c>
      <c r="H566" s="91">
        <v>2667</v>
      </c>
      <c r="I566" s="91">
        <v>363377</v>
      </c>
      <c r="J566" s="91">
        <v>34</v>
      </c>
      <c r="K566" s="91">
        <v>166</v>
      </c>
      <c r="L566" s="91">
        <v>2586</v>
      </c>
      <c r="M566" s="91">
        <v>444656</v>
      </c>
      <c r="N566" s="91">
        <v>5</v>
      </c>
      <c r="O566" s="91">
        <v>194</v>
      </c>
      <c r="P566" s="91">
        <v>2468</v>
      </c>
      <c r="Q566" s="91">
        <v>478554</v>
      </c>
      <c r="R566" s="91">
        <v>17</v>
      </c>
      <c r="S566" s="91">
        <v>237</v>
      </c>
      <c r="T566" s="91">
        <v>2560</v>
      </c>
      <c r="U566" s="91">
        <v>611781</v>
      </c>
      <c r="V566" s="91">
        <v>20</v>
      </c>
      <c r="W566" s="91">
        <v>257</v>
      </c>
      <c r="X566" s="91">
        <v>2643</v>
      </c>
      <c r="Y566" s="91">
        <v>672849</v>
      </c>
      <c r="Z566" s="91">
        <v>23</v>
      </c>
      <c r="AA566" s="91">
        <v>302</v>
      </c>
      <c r="AB566" s="91">
        <v>2518</v>
      </c>
      <c r="AC566" s="91">
        <v>758623</v>
      </c>
      <c r="AD566" s="91">
        <v>13</v>
      </c>
      <c r="AE566" s="91">
        <v>341</v>
      </c>
      <c r="AF566" s="91">
        <v>2477</v>
      </c>
      <c r="AG566" s="91">
        <v>842228</v>
      </c>
      <c r="AH566" s="91">
        <v>7</v>
      </c>
      <c r="AI566" s="91">
        <v>384</v>
      </c>
      <c r="AJ566" s="91">
        <v>2600</v>
      </c>
      <c r="AK566" s="91">
        <v>1004854</v>
      </c>
      <c r="AL566" s="91">
        <v>8</v>
      </c>
      <c r="AM566" s="91">
        <v>425</v>
      </c>
      <c r="AN566" s="91">
        <v>2733</v>
      </c>
      <c r="AO566" s="91">
        <v>1158250</v>
      </c>
      <c r="AP566" s="91">
        <v>182</v>
      </c>
      <c r="AQ566" s="91">
        <v>394</v>
      </c>
      <c r="AR566" s="91">
        <v>2434</v>
      </c>
      <c r="AS566" s="91">
        <v>957302</v>
      </c>
      <c r="AT566" s="91">
        <v>23</v>
      </c>
      <c r="AU566" s="91">
        <v>399</v>
      </c>
      <c r="AV566" s="91">
        <v>2408</v>
      </c>
      <c r="AW566" s="91">
        <v>958313</v>
      </c>
    </row>
    <row r="567" spans="1:49" ht="15" x14ac:dyDescent="0.2">
      <c r="A567" s="83">
        <v>41456</v>
      </c>
      <c r="B567" s="91"/>
      <c r="C567" s="91"/>
      <c r="D567" s="91"/>
      <c r="E567" s="91"/>
      <c r="F567" s="91">
        <v>1</v>
      </c>
      <c r="G567" s="91">
        <v>142</v>
      </c>
      <c r="H567" s="91">
        <v>2720</v>
      </c>
      <c r="I567" s="91">
        <v>386240</v>
      </c>
      <c r="J567" s="91">
        <v>29</v>
      </c>
      <c r="K567" s="91">
        <v>162</v>
      </c>
      <c r="L567" s="91">
        <v>2741</v>
      </c>
      <c r="M567" s="91">
        <v>435014</v>
      </c>
      <c r="N567" s="91">
        <v>26</v>
      </c>
      <c r="O567" s="91">
        <v>195</v>
      </c>
      <c r="P567" s="91">
        <v>2717</v>
      </c>
      <c r="Q567" s="91">
        <v>535144</v>
      </c>
      <c r="R567" s="91">
        <v>7</v>
      </c>
      <c r="S567" s="91">
        <v>243</v>
      </c>
      <c r="T567" s="91">
        <v>2622</v>
      </c>
      <c r="U567" s="91">
        <v>643537</v>
      </c>
      <c r="V567" s="91">
        <v>49</v>
      </c>
      <c r="W567" s="91">
        <v>262</v>
      </c>
      <c r="X567" s="91">
        <v>2678</v>
      </c>
      <c r="Y567" s="91">
        <v>707902</v>
      </c>
      <c r="Z567" s="91">
        <v>8</v>
      </c>
      <c r="AA567" s="91">
        <v>291</v>
      </c>
      <c r="AB567" s="91">
        <v>2700</v>
      </c>
      <c r="AC567" s="91">
        <v>782735</v>
      </c>
      <c r="AD567" s="91">
        <v>18</v>
      </c>
      <c r="AE567" s="91">
        <v>334</v>
      </c>
      <c r="AF567" s="91">
        <v>2700</v>
      </c>
      <c r="AG567" s="91">
        <v>911339</v>
      </c>
      <c r="AH567" s="91">
        <v>7</v>
      </c>
      <c r="AI567" s="91">
        <v>366</v>
      </c>
      <c r="AJ567" s="91">
        <v>2752</v>
      </c>
      <c r="AK567" s="91">
        <v>999383</v>
      </c>
      <c r="AL567" s="91">
        <v>1</v>
      </c>
      <c r="AM567" s="91">
        <v>419</v>
      </c>
      <c r="AN567" s="91">
        <v>2740</v>
      </c>
      <c r="AO567" s="91">
        <v>1148060</v>
      </c>
      <c r="AP567" s="91">
        <v>60</v>
      </c>
      <c r="AQ567" s="91">
        <v>399</v>
      </c>
      <c r="AR567" s="91">
        <v>2603</v>
      </c>
      <c r="AS567" s="91">
        <v>1043170</v>
      </c>
      <c r="AT567" s="91">
        <v>22</v>
      </c>
      <c r="AU567" s="91">
        <v>464</v>
      </c>
      <c r="AV567" s="91">
        <v>2572</v>
      </c>
      <c r="AW567" s="91">
        <v>1200552</v>
      </c>
    </row>
    <row r="568" spans="1:49" ht="15" x14ac:dyDescent="0.2">
      <c r="A568" s="83">
        <v>41463</v>
      </c>
      <c r="B568" s="91">
        <v>2</v>
      </c>
      <c r="C568" s="91">
        <v>125</v>
      </c>
      <c r="D568" s="91">
        <v>2740</v>
      </c>
      <c r="E568" s="91">
        <v>342500</v>
      </c>
      <c r="F568" s="91">
        <v>32</v>
      </c>
      <c r="G568" s="91">
        <v>141</v>
      </c>
      <c r="H568" s="91">
        <v>2685</v>
      </c>
      <c r="I568" s="91">
        <v>380374</v>
      </c>
      <c r="J568" s="91">
        <v>16</v>
      </c>
      <c r="K568" s="91">
        <v>166</v>
      </c>
      <c r="L568" s="91">
        <v>2666</v>
      </c>
      <c r="M568" s="91">
        <v>444429</v>
      </c>
      <c r="N568" s="91">
        <v>16</v>
      </c>
      <c r="O568" s="91">
        <v>203</v>
      </c>
      <c r="P568" s="91">
        <v>2670</v>
      </c>
      <c r="Q568" s="91">
        <v>546401</v>
      </c>
      <c r="R568" s="91">
        <v>19</v>
      </c>
      <c r="S568" s="91">
        <v>240</v>
      </c>
      <c r="T568" s="91">
        <v>2605</v>
      </c>
      <c r="U568" s="91">
        <v>625359</v>
      </c>
      <c r="V568" s="91">
        <v>12</v>
      </c>
      <c r="W568" s="91">
        <v>265</v>
      </c>
      <c r="X568" s="91">
        <v>2708</v>
      </c>
      <c r="Y568" s="91">
        <v>721827</v>
      </c>
      <c r="Z568" s="91">
        <v>20</v>
      </c>
      <c r="AA568" s="91">
        <v>299</v>
      </c>
      <c r="AB568" s="91">
        <v>2694</v>
      </c>
      <c r="AC568" s="91">
        <v>801167</v>
      </c>
      <c r="AD568" s="91">
        <v>12</v>
      </c>
      <c r="AE568" s="91">
        <v>342</v>
      </c>
      <c r="AF568" s="91">
        <v>2700</v>
      </c>
      <c r="AG568" s="91">
        <v>930180</v>
      </c>
      <c r="AH568" s="91">
        <v>7</v>
      </c>
      <c r="AI568" s="91">
        <v>385</v>
      </c>
      <c r="AJ568" s="91">
        <v>2688</v>
      </c>
      <c r="AK568" s="91">
        <v>1030223</v>
      </c>
      <c r="AL568" s="91">
        <v>3</v>
      </c>
      <c r="AM568" s="91">
        <v>435</v>
      </c>
      <c r="AN568" s="91">
        <v>2753</v>
      </c>
      <c r="AO568" s="91">
        <v>1197480</v>
      </c>
      <c r="AP568" s="91">
        <v>73</v>
      </c>
      <c r="AQ568" s="91">
        <v>380</v>
      </c>
      <c r="AR568" s="91">
        <v>2574</v>
      </c>
      <c r="AS568" s="91">
        <v>976129</v>
      </c>
      <c r="AT568" s="91">
        <v>18</v>
      </c>
      <c r="AU568" s="91">
        <v>472</v>
      </c>
      <c r="AV568" s="91">
        <v>2501</v>
      </c>
      <c r="AW568" s="91">
        <v>1175654</v>
      </c>
    </row>
    <row r="569" spans="1:49" ht="15" x14ac:dyDescent="0.2">
      <c r="A569" s="92">
        <v>41470</v>
      </c>
      <c r="B569" s="91">
        <v>6</v>
      </c>
      <c r="C569" s="91">
        <v>123</v>
      </c>
      <c r="D569" s="91">
        <v>2630</v>
      </c>
      <c r="E569" s="91">
        <v>321628</v>
      </c>
      <c r="F569" s="91"/>
      <c r="G569" s="91"/>
      <c r="H569" s="91"/>
      <c r="I569" s="91"/>
      <c r="J569" s="91">
        <v>14</v>
      </c>
      <c r="K569" s="91">
        <v>166</v>
      </c>
      <c r="L569" s="91">
        <v>2670</v>
      </c>
      <c r="M569" s="91">
        <v>442658</v>
      </c>
      <c r="N569" s="91">
        <v>30</v>
      </c>
      <c r="O569" s="91">
        <v>200</v>
      </c>
      <c r="P569" s="91">
        <v>2614</v>
      </c>
      <c r="Q569" s="91">
        <v>526471</v>
      </c>
      <c r="R569" s="91">
        <v>19</v>
      </c>
      <c r="S569" s="91">
        <v>230</v>
      </c>
      <c r="T569" s="91">
        <v>2590</v>
      </c>
      <c r="U569" s="91">
        <v>596623</v>
      </c>
      <c r="V569" s="91">
        <v>24</v>
      </c>
      <c r="W569" s="91">
        <v>269</v>
      </c>
      <c r="X569" s="91">
        <v>2661</v>
      </c>
      <c r="Y569" s="91">
        <v>719693</v>
      </c>
      <c r="Z569" s="91">
        <v>22</v>
      </c>
      <c r="AA569" s="91">
        <v>301</v>
      </c>
      <c r="AB569" s="91">
        <v>2695</v>
      </c>
      <c r="AC569" s="91">
        <v>823046</v>
      </c>
      <c r="AD569" s="91">
        <v>12</v>
      </c>
      <c r="AE569" s="91">
        <v>342</v>
      </c>
      <c r="AF569" s="91">
        <v>2646</v>
      </c>
      <c r="AG569" s="91">
        <v>897990</v>
      </c>
      <c r="AH569" s="91">
        <v>20</v>
      </c>
      <c r="AI569" s="91">
        <v>368</v>
      </c>
      <c r="AJ569" s="91">
        <v>2747</v>
      </c>
      <c r="AK569" s="91">
        <v>1036175</v>
      </c>
      <c r="AL569" s="85">
        <v>2</v>
      </c>
      <c r="AM569" s="91">
        <v>426</v>
      </c>
      <c r="AN569" s="91">
        <v>2800</v>
      </c>
      <c r="AO569" s="91">
        <v>1192400</v>
      </c>
      <c r="AP569" s="91">
        <v>64</v>
      </c>
      <c r="AQ569" s="91">
        <v>379</v>
      </c>
      <c r="AR569" s="91">
        <v>2558</v>
      </c>
      <c r="AS569" s="91">
        <v>958529</v>
      </c>
      <c r="AT569" s="91">
        <v>5</v>
      </c>
      <c r="AU569" s="91">
        <v>426</v>
      </c>
      <c r="AV569" s="91">
        <v>2533</v>
      </c>
      <c r="AW569" s="91">
        <v>1060584</v>
      </c>
    </row>
    <row r="570" spans="1:49" ht="15" x14ac:dyDescent="0.2">
      <c r="A570" s="83">
        <v>41477</v>
      </c>
      <c r="B570" s="91"/>
      <c r="C570" s="91"/>
      <c r="D570" s="91"/>
      <c r="E570" s="91"/>
      <c r="F570" s="91">
        <v>9</v>
      </c>
      <c r="G570" s="91">
        <v>141</v>
      </c>
      <c r="H570" s="91">
        <v>2780</v>
      </c>
      <c r="I570" s="91">
        <v>392251</v>
      </c>
      <c r="J570" s="91">
        <v>16</v>
      </c>
      <c r="K570" s="91">
        <v>172</v>
      </c>
      <c r="L570" s="91">
        <v>2676</v>
      </c>
      <c r="M570" s="91">
        <v>449646</v>
      </c>
      <c r="N570" s="91">
        <v>11</v>
      </c>
      <c r="O570" s="91">
        <v>193</v>
      </c>
      <c r="P570" s="91">
        <v>2640</v>
      </c>
      <c r="Q570" s="91">
        <v>511482</v>
      </c>
      <c r="R570" s="91">
        <v>11</v>
      </c>
      <c r="S570" s="91">
        <v>240</v>
      </c>
      <c r="T570" s="91">
        <v>2600</v>
      </c>
      <c r="U570" s="91">
        <v>633950</v>
      </c>
      <c r="V570" s="91">
        <v>5</v>
      </c>
      <c r="W570" s="91">
        <v>273</v>
      </c>
      <c r="X570" s="91">
        <v>2498</v>
      </c>
      <c r="Y570" s="91">
        <v>681626</v>
      </c>
      <c r="Z570" s="91">
        <v>13</v>
      </c>
      <c r="AA570" s="91">
        <v>305</v>
      </c>
      <c r="AB570" s="91">
        <v>2705</v>
      </c>
      <c r="AC570" s="91">
        <v>839841</v>
      </c>
      <c r="AD570" s="91">
        <v>14</v>
      </c>
      <c r="AE570" s="91">
        <v>337</v>
      </c>
      <c r="AF570" s="91">
        <v>2673</v>
      </c>
      <c r="AG570" s="91">
        <v>904801</v>
      </c>
      <c r="AH570" s="91">
        <v>4</v>
      </c>
      <c r="AI570" s="91">
        <v>364</v>
      </c>
      <c r="AJ570" s="91">
        <v>2733</v>
      </c>
      <c r="AK570" s="91">
        <v>992290</v>
      </c>
      <c r="AL570" s="91">
        <v>6</v>
      </c>
      <c r="AM570" s="91">
        <v>420</v>
      </c>
      <c r="AN570" s="91">
        <v>2625</v>
      </c>
      <c r="AO570" s="91">
        <v>1108510</v>
      </c>
      <c r="AP570" s="91">
        <v>68</v>
      </c>
      <c r="AQ570" s="91">
        <v>380</v>
      </c>
      <c r="AR570" s="91">
        <v>2544</v>
      </c>
      <c r="AS570" s="91">
        <v>969396</v>
      </c>
      <c r="AT570" s="91">
        <v>8</v>
      </c>
      <c r="AU570" s="91">
        <v>482</v>
      </c>
      <c r="AV570" s="91">
        <v>2675</v>
      </c>
      <c r="AW570" s="91">
        <v>1277228</v>
      </c>
    </row>
    <row r="571" spans="1:49" ht="15" x14ac:dyDescent="0.2">
      <c r="A571" s="83">
        <v>41484</v>
      </c>
      <c r="B571" s="91"/>
      <c r="C571" s="91"/>
      <c r="D571" s="91"/>
      <c r="E571" s="91"/>
      <c r="F571" s="91">
        <v>1</v>
      </c>
      <c r="G571" s="91">
        <v>133</v>
      </c>
      <c r="H571" s="91">
        <v>2550</v>
      </c>
      <c r="I571" s="91">
        <v>339150</v>
      </c>
      <c r="J571" s="91"/>
      <c r="K571" s="91"/>
      <c r="L571" s="91"/>
      <c r="M571" s="91"/>
      <c r="N571" s="91">
        <v>12</v>
      </c>
      <c r="O571" s="91">
        <v>202</v>
      </c>
      <c r="P571" s="91">
        <v>2670</v>
      </c>
      <c r="Q571" s="91">
        <v>536600</v>
      </c>
      <c r="R571" s="91">
        <v>4</v>
      </c>
      <c r="S571" s="91">
        <v>232</v>
      </c>
      <c r="T571" s="91">
        <v>2472</v>
      </c>
      <c r="U571" s="91">
        <v>574372</v>
      </c>
      <c r="V571" s="91">
        <v>11</v>
      </c>
      <c r="W571" s="91">
        <v>267</v>
      </c>
      <c r="X571" s="91">
        <v>2690</v>
      </c>
      <c r="Y571" s="91">
        <v>716125</v>
      </c>
      <c r="Z571" s="91">
        <v>9</v>
      </c>
      <c r="AA571" s="91">
        <v>303</v>
      </c>
      <c r="AB571" s="91">
        <v>2702</v>
      </c>
      <c r="AC571" s="91">
        <v>814952</v>
      </c>
      <c r="AD571" s="91">
        <v>3</v>
      </c>
      <c r="AE571" s="91">
        <v>346</v>
      </c>
      <c r="AF571" s="91">
        <v>2673</v>
      </c>
      <c r="AG571" s="91">
        <v>926220</v>
      </c>
      <c r="AH571" s="91">
        <v>2</v>
      </c>
      <c r="AI571" s="91">
        <v>370</v>
      </c>
      <c r="AJ571" s="91">
        <v>2660</v>
      </c>
      <c r="AK571" s="91">
        <v>984740</v>
      </c>
      <c r="AL571" s="91">
        <v>2</v>
      </c>
      <c r="AM571" s="91">
        <v>434</v>
      </c>
      <c r="AN571" s="91">
        <v>2650</v>
      </c>
      <c r="AO571" s="91">
        <v>1149000</v>
      </c>
      <c r="AP571" s="91">
        <v>124</v>
      </c>
      <c r="AQ571" s="91">
        <v>366</v>
      </c>
      <c r="AR571" s="91">
        <v>2592</v>
      </c>
      <c r="AS571" s="91">
        <v>939299</v>
      </c>
      <c r="AT571" s="91">
        <v>7</v>
      </c>
      <c r="AU571" s="91">
        <v>431</v>
      </c>
      <c r="AV571" s="91">
        <v>2824</v>
      </c>
      <c r="AW571" s="91">
        <v>1221816</v>
      </c>
    </row>
    <row r="574" spans="1:49" ht="15" x14ac:dyDescent="0.2">
      <c r="A574" s="80">
        <v>41492</v>
      </c>
      <c r="B574" s="85">
        <v>21</v>
      </c>
      <c r="C574" s="85">
        <v>112</v>
      </c>
      <c r="D574" s="85">
        <v>2650</v>
      </c>
      <c r="E574" s="85">
        <v>302662</v>
      </c>
      <c r="F574" s="85">
        <v>3</v>
      </c>
      <c r="G574" s="85">
        <v>147</v>
      </c>
      <c r="H574" s="85">
        <v>2620</v>
      </c>
      <c r="I574" s="94">
        <v>389947</v>
      </c>
      <c r="J574" s="85">
        <v>23</v>
      </c>
      <c r="K574" s="85">
        <v>165</v>
      </c>
      <c r="L574" s="85">
        <v>2594</v>
      </c>
      <c r="M574" s="85">
        <v>427354</v>
      </c>
      <c r="N574" s="85">
        <v>14</v>
      </c>
      <c r="O574" s="85">
        <v>196</v>
      </c>
      <c r="P574" s="85">
        <v>2533</v>
      </c>
      <c r="Q574" s="85">
        <v>498795</v>
      </c>
      <c r="R574" s="85">
        <v>8</v>
      </c>
      <c r="S574" s="85">
        <v>234</v>
      </c>
      <c r="T574" s="85">
        <v>2560</v>
      </c>
      <c r="U574" s="85">
        <v>606015</v>
      </c>
      <c r="V574" s="85">
        <v>5</v>
      </c>
      <c r="W574" s="85">
        <v>250</v>
      </c>
      <c r="X574" s="85">
        <v>2600</v>
      </c>
      <c r="Y574" s="85">
        <v>650520</v>
      </c>
      <c r="Z574" s="85">
        <v>21</v>
      </c>
      <c r="AA574" s="85">
        <v>297</v>
      </c>
      <c r="AB574" s="85">
        <v>2520</v>
      </c>
      <c r="AC574" s="85">
        <v>760068</v>
      </c>
      <c r="AD574" s="85">
        <v>13</v>
      </c>
      <c r="AE574" s="85">
        <v>342</v>
      </c>
      <c r="AF574" s="85">
        <v>2552</v>
      </c>
      <c r="AG574" s="85">
        <v>873942</v>
      </c>
      <c r="AH574" s="85">
        <v>13</v>
      </c>
      <c r="AI574" s="85">
        <v>373</v>
      </c>
      <c r="AJ574" s="85">
        <v>2560</v>
      </c>
      <c r="AK574" s="85">
        <v>960497</v>
      </c>
      <c r="AL574" s="85">
        <v>6</v>
      </c>
      <c r="AM574" s="85">
        <v>418</v>
      </c>
      <c r="AN574" s="85">
        <v>2733</v>
      </c>
      <c r="AO574" s="85">
        <v>1140683</v>
      </c>
      <c r="AP574" s="85">
        <v>153</v>
      </c>
      <c r="AQ574" s="85">
        <v>386</v>
      </c>
      <c r="AR574" s="85">
        <v>2426</v>
      </c>
      <c r="AS574" s="85">
        <v>936175</v>
      </c>
      <c r="AT574" s="85">
        <v>23</v>
      </c>
      <c r="AU574" s="85">
        <v>418</v>
      </c>
      <c r="AV574" s="85">
        <v>2343</v>
      </c>
      <c r="AW574" s="85">
        <v>985927</v>
      </c>
    </row>
    <row r="575" spans="1:49" ht="15" x14ac:dyDescent="0.2">
      <c r="A575" s="80">
        <v>41499</v>
      </c>
      <c r="B575" s="85">
        <v>27</v>
      </c>
      <c r="C575" s="85">
        <v>110</v>
      </c>
      <c r="D575" s="85">
        <v>2742</v>
      </c>
      <c r="E575" s="85">
        <v>307948</v>
      </c>
      <c r="F575" s="85">
        <v>40</v>
      </c>
      <c r="G575" s="85">
        <v>142</v>
      </c>
      <c r="H575" s="85">
        <v>2656</v>
      </c>
      <c r="I575" s="85">
        <v>379944</v>
      </c>
      <c r="J575" s="85">
        <v>26</v>
      </c>
      <c r="K575" s="85">
        <v>171</v>
      </c>
      <c r="L575" s="85">
        <v>2580</v>
      </c>
      <c r="M575" s="85">
        <v>439344</v>
      </c>
      <c r="N575" s="85">
        <v>30</v>
      </c>
      <c r="O575" s="85">
        <v>195</v>
      </c>
      <c r="P575" s="85">
        <v>2518</v>
      </c>
      <c r="Q575" s="85">
        <v>492407</v>
      </c>
      <c r="R575" s="85">
        <v>16</v>
      </c>
      <c r="S575" s="85">
        <v>235</v>
      </c>
      <c r="T575" s="85">
        <v>2620</v>
      </c>
      <c r="U575" s="85">
        <v>619156</v>
      </c>
      <c r="V575" s="85">
        <v>15</v>
      </c>
      <c r="W575" s="85">
        <v>260</v>
      </c>
      <c r="X575" s="85">
        <v>2577</v>
      </c>
      <c r="Y575" s="85">
        <v>674833</v>
      </c>
      <c r="Z575" s="85">
        <v>10</v>
      </c>
      <c r="AA575" s="85">
        <v>305</v>
      </c>
      <c r="AB575" s="85">
        <v>2600</v>
      </c>
      <c r="AC575" s="85">
        <v>790828</v>
      </c>
      <c r="AD575" s="85">
        <v>3</v>
      </c>
      <c r="AE575" s="85">
        <v>334</v>
      </c>
      <c r="AF575" s="85">
        <v>2560</v>
      </c>
      <c r="AG575" s="85">
        <v>855927</v>
      </c>
      <c r="AH575" s="85">
        <v>1</v>
      </c>
      <c r="AI575" s="85">
        <v>378</v>
      </c>
      <c r="AJ575" s="85">
        <v>2660</v>
      </c>
      <c r="AK575" s="85">
        <v>1005480</v>
      </c>
      <c r="AL575" s="85"/>
      <c r="AM575" s="85"/>
      <c r="AN575" s="85"/>
      <c r="AO575" s="85"/>
      <c r="AP575" s="85">
        <v>181</v>
      </c>
      <c r="AQ575" s="85">
        <v>417</v>
      </c>
      <c r="AR575" s="85">
        <v>2441</v>
      </c>
      <c r="AS575" s="85">
        <v>1019727</v>
      </c>
      <c r="AT575" s="85">
        <v>6</v>
      </c>
      <c r="AU575" s="85">
        <v>461</v>
      </c>
      <c r="AV575" s="85">
        <v>2420</v>
      </c>
      <c r="AW575" s="85">
        <v>1113440</v>
      </c>
    </row>
    <row r="576" spans="1:49" ht="15" x14ac:dyDescent="0.2">
      <c r="A576" s="80">
        <v>41506</v>
      </c>
      <c r="B576" s="85">
        <v>13</v>
      </c>
      <c r="C576" s="85">
        <v>114</v>
      </c>
      <c r="D576" s="85">
        <v>2625</v>
      </c>
      <c r="E576" s="85">
        <v>304192</v>
      </c>
      <c r="F576" s="85">
        <v>6</v>
      </c>
      <c r="G576" s="85">
        <v>140</v>
      </c>
      <c r="H576" s="85">
        <v>2483</v>
      </c>
      <c r="I576" s="85">
        <v>356583</v>
      </c>
      <c r="J576" s="85">
        <v>11</v>
      </c>
      <c r="K576" s="85">
        <v>156</v>
      </c>
      <c r="L576" s="85">
        <v>2570</v>
      </c>
      <c r="M576" s="85">
        <v>404268</v>
      </c>
      <c r="N576" s="85">
        <v>7</v>
      </c>
      <c r="O576" s="85">
        <v>204</v>
      </c>
      <c r="P576" s="85">
        <v>2480</v>
      </c>
      <c r="Q576" s="85">
        <v>509006</v>
      </c>
      <c r="R576" s="85">
        <v>21</v>
      </c>
      <c r="S576" s="85">
        <v>235</v>
      </c>
      <c r="T576" s="85">
        <v>2590</v>
      </c>
      <c r="U576" s="85">
        <v>613918</v>
      </c>
      <c r="V576" s="85">
        <v>11</v>
      </c>
      <c r="W576" s="85">
        <v>274</v>
      </c>
      <c r="X576" s="85">
        <v>2570</v>
      </c>
      <c r="Y576" s="85">
        <v>710175</v>
      </c>
      <c r="Z576" s="85">
        <v>4</v>
      </c>
      <c r="AA576" s="85">
        <v>301</v>
      </c>
      <c r="AB576" s="85">
        <v>2515</v>
      </c>
      <c r="AC576" s="85">
        <v>756940</v>
      </c>
      <c r="AD576" s="85">
        <v>3</v>
      </c>
      <c r="AE576" s="85">
        <v>321</v>
      </c>
      <c r="AF576" s="85">
        <v>2580</v>
      </c>
      <c r="AG576" s="85">
        <v>824853</v>
      </c>
      <c r="AH576" s="85">
        <v>2</v>
      </c>
      <c r="AI576" s="85">
        <v>396</v>
      </c>
      <c r="AJ576" s="85">
        <v>2560</v>
      </c>
      <c r="AK576" s="85">
        <v>1015040</v>
      </c>
      <c r="AL576" s="85">
        <v>4</v>
      </c>
      <c r="AM576" s="85">
        <v>143</v>
      </c>
      <c r="AN576" s="85">
        <v>2595</v>
      </c>
      <c r="AO576" s="85">
        <v>1080065</v>
      </c>
      <c r="AP576" s="85">
        <v>108</v>
      </c>
      <c r="AQ576" s="85">
        <v>386</v>
      </c>
      <c r="AR576" s="85">
        <v>2400</v>
      </c>
      <c r="AS576" s="85">
        <v>922125</v>
      </c>
      <c r="AT576" s="85">
        <v>16</v>
      </c>
      <c r="AU576" s="85">
        <v>401</v>
      </c>
      <c r="AV576" s="85">
        <v>2367</v>
      </c>
      <c r="AW576" s="85">
        <v>966347</v>
      </c>
    </row>
    <row r="577" spans="1:49" ht="15.75" x14ac:dyDescent="0.25">
      <c r="A577" s="95">
        <v>41513</v>
      </c>
      <c r="B577" s="86">
        <v>36</v>
      </c>
      <c r="C577" s="86">
        <v>103</v>
      </c>
      <c r="D577" s="86">
        <v>2744</v>
      </c>
      <c r="E577" s="86">
        <v>279426</v>
      </c>
      <c r="F577" s="86">
        <v>15</v>
      </c>
      <c r="G577" s="86">
        <v>141</v>
      </c>
      <c r="H577" s="86">
        <v>2700</v>
      </c>
      <c r="I577" s="86">
        <v>380350</v>
      </c>
      <c r="J577" s="86">
        <v>11</v>
      </c>
      <c r="K577" s="86">
        <v>166</v>
      </c>
      <c r="L577" s="86">
        <v>2618</v>
      </c>
      <c r="M577" s="86">
        <v>433305</v>
      </c>
      <c r="N577" s="86">
        <v>14</v>
      </c>
      <c r="O577" s="86">
        <v>210</v>
      </c>
      <c r="P577" s="86">
        <v>2569</v>
      </c>
      <c r="Q577" s="86">
        <v>538941</v>
      </c>
      <c r="R577" s="86">
        <v>31</v>
      </c>
      <c r="S577" s="86">
        <v>242</v>
      </c>
      <c r="T577" s="86">
        <v>2597</v>
      </c>
      <c r="U577" s="86">
        <v>638495</v>
      </c>
      <c r="V577" s="86">
        <v>19</v>
      </c>
      <c r="W577" s="86">
        <v>262</v>
      </c>
      <c r="X577" s="86">
        <v>2607</v>
      </c>
      <c r="Y577" s="86">
        <v>690975</v>
      </c>
      <c r="Z577" s="86">
        <v>5</v>
      </c>
      <c r="AA577" s="86">
        <v>301</v>
      </c>
      <c r="AB577" s="86">
        <v>2512</v>
      </c>
      <c r="AC577" s="86">
        <v>755560</v>
      </c>
      <c r="AD577" s="86">
        <v>9</v>
      </c>
      <c r="AE577" s="86">
        <v>340</v>
      </c>
      <c r="AF577" s="86">
        <v>2508</v>
      </c>
      <c r="AG577" s="86">
        <v>853589</v>
      </c>
      <c r="AH577" s="86">
        <v>11</v>
      </c>
      <c r="AI577" s="86">
        <v>381</v>
      </c>
      <c r="AJ577" s="86">
        <v>2538</v>
      </c>
      <c r="AK577" s="86">
        <v>957840</v>
      </c>
      <c r="AL577" s="96">
        <v>2</v>
      </c>
      <c r="AM577" s="86">
        <v>414</v>
      </c>
      <c r="AN577" s="86">
        <v>2560</v>
      </c>
      <c r="AO577" s="86">
        <v>1059840</v>
      </c>
      <c r="AP577" s="86">
        <v>136</v>
      </c>
      <c r="AQ577" s="86">
        <v>383</v>
      </c>
      <c r="AR577" s="86">
        <v>2426</v>
      </c>
      <c r="AS577" s="86">
        <v>929467</v>
      </c>
      <c r="AT577" s="86">
        <v>24</v>
      </c>
      <c r="AU577" s="86">
        <v>416</v>
      </c>
      <c r="AV577" s="86">
        <v>2545</v>
      </c>
      <c r="AW577" s="86">
        <v>1054674</v>
      </c>
    </row>
    <row r="578" spans="1:49" ht="15" x14ac:dyDescent="0.2">
      <c r="A578" s="80">
        <v>41491</v>
      </c>
      <c r="B578" s="85"/>
      <c r="C578" s="85"/>
      <c r="D578" s="85"/>
      <c r="E578" s="85"/>
      <c r="F578" s="85">
        <v>12</v>
      </c>
      <c r="G578" s="85">
        <v>141</v>
      </c>
      <c r="H578" s="85">
        <v>2618</v>
      </c>
      <c r="I578" s="85">
        <v>369831</v>
      </c>
      <c r="J578" s="85">
        <v>7</v>
      </c>
      <c r="K578" s="85">
        <v>161</v>
      </c>
      <c r="L578" s="85">
        <v>2572</v>
      </c>
      <c r="M578" s="85">
        <f>K578*L578</f>
        <v>414092</v>
      </c>
      <c r="N578" s="85">
        <v>28</v>
      </c>
      <c r="O578" s="85">
        <v>206</v>
      </c>
      <c r="P578" s="85">
        <v>2599</v>
      </c>
      <c r="Q578" s="85">
        <v>545022</v>
      </c>
      <c r="R578" s="85">
        <v>11</v>
      </c>
      <c r="S578" s="85">
        <v>231</v>
      </c>
      <c r="T578" s="85">
        <v>2600</v>
      </c>
      <c r="U578" s="85">
        <v>604299</v>
      </c>
      <c r="V578" s="85">
        <v>6</v>
      </c>
      <c r="W578" s="85">
        <v>258</v>
      </c>
      <c r="X578" s="85">
        <v>2647</v>
      </c>
      <c r="Y578" s="85">
        <v>684203</v>
      </c>
      <c r="Z578" s="85">
        <v>17</v>
      </c>
      <c r="AA578" s="85">
        <v>293</v>
      </c>
      <c r="AB578" s="85">
        <v>2645</v>
      </c>
      <c r="AC578" s="85">
        <v>776874</v>
      </c>
      <c r="AD578" s="85">
        <v>23</v>
      </c>
      <c r="AE578" s="85">
        <v>343</v>
      </c>
      <c r="AF578" s="85">
        <v>2572</v>
      </c>
      <c r="AG578" s="85">
        <v>881441</v>
      </c>
      <c r="AH578" s="85">
        <v>6</v>
      </c>
      <c r="AI578" s="85">
        <v>374</v>
      </c>
      <c r="AJ578" s="85">
        <v>2640</v>
      </c>
      <c r="AK578" s="85">
        <v>989263</v>
      </c>
      <c r="AL578" s="85">
        <v>9</v>
      </c>
      <c r="AM578" s="85">
        <v>492</v>
      </c>
      <c r="AN578" s="85">
        <v>2737</v>
      </c>
      <c r="AO578" s="85">
        <v>1407261</v>
      </c>
      <c r="AP578" s="85">
        <v>114</v>
      </c>
      <c r="AQ578" s="85">
        <v>384</v>
      </c>
      <c r="AR578" s="85">
        <v>2506</v>
      </c>
      <c r="AS578" s="85">
        <v>963393</v>
      </c>
      <c r="AT578" s="85">
        <v>19</v>
      </c>
      <c r="AU578" s="85">
        <v>433</v>
      </c>
      <c r="AV578" s="85">
        <v>2676</v>
      </c>
      <c r="AW578" s="85">
        <v>1145839</v>
      </c>
    </row>
    <row r="579" spans="1:49" ht="15" x14ac:dyDescent="0.2">
      <c r="A579" s="80">
        <v>41498</v>
      </c>
      <c r="B579" s="85">
        <v>8</v>
      </c>
      <c r="C579" s="85">
        <v>108</v>
      </c>
      <c r="D579" s="85">
        <v>2665</v>
      </c>
      <c r="E579" s="85">
        <v>290708</v>
      </c>
      <c r="F579" s="85">
        <v>2</v>
      </c>
      <c r="G579" s="85">
        <v>138</v>
      </c>
      <c r="H579" s="85">
        <v>2550</v>
      </c>
      <c r="I579" s="85">
        <v>350625</v>
      </c>
      <c r="J579" s="85">
        <v>5</v>
      </c>
      <c r="K579" s="85">
        <v>167</v>
      </c>
      <c r="L579" s="85">
        <v>2525</v>
      </c>
      <c r="M579" s="85">
        <v>422040</v>
      </c>
      <c r="N579" s="85">
        <v>25</v>
      </c>
      <c r="O579" s="85">
        <v>196</v>
      </c>
      <c r="P579" s="85">
        <v>2635</v>
      </c>
      <c r="Q579" s="85">
        <v>522678</v>
      </c>
      <c r="R579" s="85">
        <v>15</v>
      </c>
      <c r="S579" s="85">
        <v>233</v>
      </c>
      <c r="T579" s="85">
        <v>2640</v>
      </c>
      <c r="U579" s="85">
        <v>614060</v>
      </c>
      <c r="V579" s="85">
        <v>4</v>
      </c>
      <c r="W579" s="85">
        <v>254</v>
      </c>
      <c r="X579" s="85">
        <v>2660</v>
      </c>
      <c r="Y579" s="85">
        <v>675640</v>
      </c>
      <c r="Z579" s="85">
        <v>12</v>
      </c>
      <c r="AA579" s="85">
        <v>308</v>
      </c>
      <c r="AB579" s="85">
        <v>2598</v>
      </c>
      <c r="AC579" s="85">
        <v>826955</v>
      </c>
      <c r="AD579" s="85">
        <v>6</v>
      </c>
      <c r="AE579" s="85">
        <v>343</v>
      </c>
      <c r="AF579" s="85">
        <v>2600</v>
      </c>
      <c r="AG579" s="85">
        <v>880263</v>
      </c>
      <c r="AH579" s="85">
        <v>8</v>
      </c>
      <c r="AI579" s="85">
        <v>376</v>
      </c>
      <c r="AJ579" s="85">
        <v>2682</v>
      </c>
      <c r="AK579" s="85">
        <v>1008080</v>
      </c>
      <c r="AL579" s="85">
        <v>2</v>
      </c>
      <c r="AM579" s="85">
        <v>408</v>
      </c>
      <c r="AN579" s="85">
        <v>2590</v>
      </c>
      <c r="AO579" s="85">
        <v>1055550</v>
      </c>
      <c r="AP579" s="85">
        <v>85</v>
      </c>
      <c r="AQ579" s="85">
        <v>391</v>
      </c>
      <c r="AR579" s="85">
        <v>2499</v>
      </c>
      <c r="AS579" s="85">
        <v>983236</v>
      </c>
      <c r="AT579" s="85">
        <v>21</v>
      </c>
      <c r="AU579" s="85">
        <v>424</v>
      </c>
      <c r="AV579" s="85">
        <v>2622</v>
      </c>
      <c r="AW579" s="85">
        <v>1101990</v>
      </c>
    </row>
    <row r="580" spans="1:49" ht="15.75" x14ac:dyDescent="0.25">
      <c r="A580" s="80">
        <v>41505</v>
      </c>
      <c r="B580" s="85"/>
      <c r="C580" s="85"/>
      <c r="D580" s="85"/>
      <c r="E580" s="85"/>
      <c r="F580" s="85">
        <v>3</v>
      </c>
      <c r="G580" s="85">
        <v>137</v>
      </c>
      <c r="H580" s="85">
        <v>2520</v>
      </c>
      <c r="I580" s="85">
        <v>347093</v>
      </c>
      <c r="J580" s="85">
        <v>2</v>
      </c>
      <c r="K580" s="85">
        <v>168</v>
      </c>
      <c r="L580" s="85">
        <v>2400</v>
      </c>
      <c r="M580" s="85">
        <v>405700</v>
      </c>
      <c r="N580" s="85">
        <v>8</v>
      </c>
      <c r="O580" s="85">
        <v>202</v>
      </c>
      <c r="P580" s="85">
        <v>2900</v>
      </c>
      <c r="Q580" s="85">
        <v>558688</v>
      </c>
      <c r="R580" s="85">
        <v>3</v>
      </c>
      <c r="S580" s="85">
        <v>241</v>
      </c>
      <c r="T580" s="85">
        <v>2600</v>
      </c>
      <c r="U580" s="85">
        <v>625733</v>
      </c>
      <c r="V580" s="85">
        <v>4</v>
      </c>
      <c r="W580" s="85">
        <v>251</v>
      </c>
      <c r="X580" s="85">
        <v>2500</v>
      </c>
      <c r="Y580" s="85">
        <v>627500</v>
      </c>
      <c r="Z580" s="85">
        <v>14</v>
      </c>
      <c r="AA580" s="85">
        <v>290</v>
      </c>
      <c r="AB580" s="85">
        <v>2571</v>
      </c>
      <c r="AC580" s="85">
        <v>755604</v>
      </c>
      <c r="AD580" s="85">
        <v>2</v>
      </c>
      <c r="AE580" s="85">
        <v>343</v>
      </c>
      <c r="AF580" s="85">
        <v>2560</v>
      </c>
      <c r="AG580" s="85">
        <v>877800</v>
      </c>
      <c r="AH580" s="85">
        <v>1</v>
      </c>
      <c r="AI580" s="85">
        <v>364</v>
      </c>
      <c r="AJ580" s="85">
        <v>2680</v>
      </c>
      <c r="AK580" s="85">
        <v>975520</v>
      </c>
      <c r="AL580" s="87">
        <v>3</v>
      </c>
      <c r="AM580" s="85">
        <v>403</v>
      </c>
      <c r="AN580" s="85">
        <v>2950</v>
      </c>
      <c r="AO580" s="85">
        <v>1187867</v>
      </c>
      <c r="AP580" s="85">
        <v>87</v>
      </c>
      <c r="AQ580" s="85">
        <v>382</v>
      </c>
      <c r="AR580" s="85">
        <v>2531</v>
      </c>
      <c r="AS580" s="85">
        <v>968148</v>
      </c>
      <c r="AT580" s="85">
        <v>25</v>
      </c>
      <c r="AU580" s="85">
        <v>460</v>
      </c>
      <c r="AV580" s="85">
        <v>2723</v>
      </c>
      <c r="AW580" s="85">
        <v>1242725</v>
      </c>
    </row>
    <row r="581" spans="1:49" ht="15" x14ac:dyDescent="0.2">
      <c r="A581" s="80">
        <v>41512</v>
      </c>
      <c r="B581" s="85"/>
      <c r="C581" s="85"/>
      <c r="D581" s="85"/>
      <c r="E581" s="85"/>
      <c r="F581" s="85">
        <v>3</v>
      </c>
      <c r="G581" s="85">
        <v>137</v>
      </c>
      <c r="H581" s="85">
        <v>2520</v>
      </c>
      <c r="I581" s="85">
        <v>347093</v>
      </c>
      <c r="J581" s="85">
        <v>2</v>
      </c>
      <c r="K581" s="85">
        <v>168</v>
      </c>
      <c r="L581" s="85">
        <v>2400</v>
      </c>
      <c r="M581" s="85">
        <v>405700</v>
      </c>
      <c r="N581" s="85">
        <v>8</v>
      </c>
      <c r="O581" s="85">
        <v>202</v>
      </c>
      <c r="P581" s="85">
        <v>2900</v>
      </c>
      <c r="Q581" s="85">
        <v>558688</v>
      </c>
      <c r="R581" s="85">
        <v>3</v>
      </c>
      <c r="S581" s="85">
        <v>241</v>
      </c>
      <c r="T581" s="85">
        <v>2600</v>
      </c>
      <c r="U581" s="85">
        <v>625733</v>
      </c>
      <c r="V581" s="85">
        <v>4</v>
      </c>
      <c r="W581" s="85">
        <v>251</v>
      </c>
      <c r="X581" s="85">
        <v>2500</v>
      </c>
      <c r="Y581" s="85">
        <v>627500</v>
      </c>
      <c r="Z581" s="85">
        <v>14</v>
      </c>
      <c r="AA581" s="85">
        <v>290</v>
      </c>
      <c r="AB581" s="85">
        <v>2571</v>
      </c>
      <c r="AC581" s="85">
        <v>755604</v>
      </c>
      <c r="AD581" s="85">
        <v>2</v>
      </c>
      <c r="AE581" s="85">
        <v>343</v>
      </c>
      <c r="AF581" s="85">
        <v>2560</v>
      </c>
      <c r="AG581" s="85">
        <v>877800</v>
      </c>
      <c r="AH581" s="85">
        <v>1</v>
      </c>
      <c r="AI581" s="85">
        <v>364</v>
      </c>
      <c r="AJ581" s="85">
        <v>2680</v>
      </c>
      <c r="AK581" s="85">
        <v>975520</v>
      </c>
      <c r="AL581" s="85">
        <v>3</v>
      </c>
      <c r="AM581" s="85">
        <v>403</v>
      </c>
      <c r="AN581" s="85">
        <v>2950</v>
      </c>
      <c r="AO581" s="85">
        <v>1187867</v>
      </c>
      <c r="AP581" s="85">
        <v>87</v>
      </c>
      <c r="AQ581" s="85">
        <v>382</v>
      </c>
      <c r="AR581" s="85">
        <v>2531</v>
      </c>
      <c r="AS581" s="85">
        <v>968148</v>
      </c>
      <c r="AT581" s="85">
        <v>25</v>
      </c>
      <c r="AU581" s="85">
        <v>460</v>
      </c>
      <c r="AV581" s="85">
        <v>2723</v>
      </c>
      <c r="AW581" s="85">
        <v>1242725</v>
      </c>
    </row>
    <row r="583" spans="1:49" ht="15" x14ac:dyDescent="0.2">
      <c r="A583" s="80">
        <v>41520</v>
      </c>
      <c r="B583" s="85">
        <v>17</v>
      </c>
      <c r="C583" s="85">
        <v>120</v>
      </c>
      <c r="D583" s="85">
        <v>2958</v>
      </c>
      <c r="E583" s="85">
        <v>355268</v>
      </c>
      <c r="F583" s="85">
        <v>5</v>
      </c>
      <c r="G583" s="85">
        <v>140</v>
      </c>
      <c r="H583" s="85">
        <v>2770</v>
      </c>
      <c r="I583" s="85">
        <v>389308</v>
      </c>
      <c r="J583" s="85">
        <v>19</v>
      </c>
      <c r="K583" s="85">
        <v>163</v>
      </c>
      <c r="L583" s="85">
        <v>2700</v>
      </c>
      <c r="M583" s="85">
        <v>444634</v>
      </c>
      <c r="N583" s="85">
        <v>36</v>
      </c>
      <c r="O583" s="85">
        <v>200</v>
      </c>
      <c r="P583" s="85">
        <v>2636</v>
      </c>
      <c r="Q583" s="85">
        <v>540547</v>
      </c>
      <c r="R583" s="85">
        <v>14</v>
      </c>
      <c r="S583" s="85">
        <v>238</v>
      </c>
      <c r="T583" s="85">
        <v>2693</v>
      </c>
      <c r="U583" s="85">
        <v>641321</v>
      </c>
      <c r="V583" s="85">
        <v>5</v>
      </c>
      <c r="W583" s="85">
        <v>267</v>
      </c>
      <c r="X583" s="85">
        <v>2560</v>
      </c>
      <c r="Y583" s="85">
        <v>683460</v>
      </c>
      <c r="Z583" s="85">
        <v>17</v>
      </c>
      <c r="AA583" s="85">
        <v>297</v>
      </c>
      <c r="AB583" s="85">
        <v>2646</v>
      </c>
      <c r="AC583" s="85">
        <v>785096</v>
      </c>
      <c r="AD583" s="85">
        <v>7</v>
      </c>
      <c r="AE583" s="85">
        <v>332</v>
      </c>
      <c r="AF583" s="85">
        <v>2615</v>
      </c>
      <c r="AG583" s="85">
        <v>865334</v>
      </c>
      <c r="AH583" s="85">
        <v>6</v>
      </c>
      <c r="AI583" s="85">
        <v>379</v>
      </c>
      <c r="AJ583" s="85">
        <v>2624</v>
      </c>
      <c r="AK583" s="85">
        <v>993307</v>
      </c>
      <c r="AL583" s="85">
        <v>7</v>
      </c>
      <c r="AM583" s="85">
        <v>406</v>
      </c>
      <c r="AN583" s="85">
        <v>2620</v>
      </c>
      <c r="AO583" s="85">
        <v>1063346</v>
      </c>
      <c r="AP583" s="85">
        <v>91</v>
      </c>
      <c r="AQ583" s="85">
        <v>389</v>
      </c>
      <c r="AR583" s="85">
        <v>2495</v>
      </c>
      <c r="AS583" s="85">
        <v>967666</v>
      </c>
      <c r="AT583" s="85">
        <v>17</v>
      </c>
      <c r="AU583" s="85">
        <v>449</v>
      </c>
      <c r="AV583" s="85">
        <v>2462</v>
      </c>
      <c r="AW583" s="85">
        <v>1104661</v>
      </c>
    </row>
    <row r="584" spans="1:49" ht="15" x14ac:dyDescent="0.2">
      <c r="A584" s="80">
        <v>41527</v>
      </c>
      <c r="B584" s="85">
        <v>17</v>
      </c>
      <c r="C584" s="85">
        <v>100</v>
      </c>
      <c r="D584" s="85">
        <v>2850</v>
      </c>
      <c r="E584" s="85">
        <v>283738</v>
      </c>
      <c r="F584" s="85">
        <v>1</v>
      </c>
      <c r="G584" s="85">
        <v>130</v>
      </c>
      <c r="H584" s="85">
        <v>2900</v>
      </c>
      <c r="I584" s="85">
        <v>377700</v>
      </c>
      <c r="J584" s="85">
        <v>28</v>
      </c>
      <c r="K584" s="85">
        <v>162</v>
      </c>
      <c r="L584" s="85">
        <v>2761</v>
      </c>
      <c r="M584" s="85">
        <v>452650</v>
      </c>
      <c r="N584" s="85">
        <v>33</v>
      </c>
      <c r="O584" s="85">
        <v>189</v>
      </c>
      <c r="P584" s="85">
        <v>2661</v>
      </c>
      <c r="Q584" s="85">
        <v>512097</v>
      </c>
      <c r="R584" s="85">
        <v>60</v>
      </c>
      <c r="S584" s="85">
        <v>238</v>
      </c>
      <c r="T584" s="85">
        <v>2703</v>
      </c>
      <c r="U584" s="85">
        <v>648484</v>
      </c>
      <c r="V584" s="85">
        <v>45</v>
      </c>
      <c r="W584" s="85">
        <v>262</v>
      </c>
      <c r="X584" s="85">
        <v>2680</v>
      </c>
      <c r="Y584" s="85">
        <v>707058</v>
      </c>
      <c r="Z584" s="85">
        <v>29</v>
      </c>
      <c r="AA584" s="85">
        <v>262</v>
      </c>
      <c r="AB584" s="85">
        <v>2635</v>
      </c>
      <c r="AC584" s="85">
        <v>767040</v>
      </c>
      <c r="AD584" s="85">
        <v>2</v>
      </c>
      <c r="AE584" s="85">
        <v>373</v>
      </c>
      <c r="AF584" s="85">
        <v>2560</v>
      </c>
      <c r="AG584" s="85">
        <f>AF584*AE584</f>
        <v>954880</v>
      </c>
      <c r="AH584" s="85"/>
      <c r="AI584" s="85"/>
      <c r="AJ584" s="85"/>
      <c r="AK584" s="85"/>
      <c r="AL584" s="85">
        <v>2</v>
      </c>
      <c r="AM584" s="85">
        <v>419</v>
      </c>
      <c r="AN584" s="85">
        <v>2640</v>
      </c>
      <c r="AO584" s="85">
        <v>1102010</v>
      </c>
      <c r="AP584" s="85">
        <v>168</v>
      </c>
      <c r="AQ584" s="85">
        <v>393</v>
      </c>
      <c r="AR584" s="85">
        <v>2462</v>
      </c>
      <c r="AS584" s="85">
        <v>970912</v>
      </c>
      <c r="AT584" s="85">
        <v>17</v>
      </c>
      <c r="AU584" s="85">
        <v>457</v>
      </c>
      <c r="AV584" s="85">
        <v>2465</v>
      </c>
      <c r="AW584" s="85">
        <v>1130032</v>
      </c>
    </row>
    <row r="585" spans="1:49" ht="15" x14ac:dyDescent="0.2">
      <c r="A585" s="80">
        <v>41534</v>
      </c>
      <c r="B585" s="85">
        <v>14</v>
      </c>
      <c r="C585" s="85">
        <v>113</v>
      </c>
      <c r="D585" s="85">
        <v>2970</v>
      </c>
      <c r="E585" s="85">
        <v>332075</v>
      </c>
      <c r="F585" s="85">
        <v>1</v>
      </c>
      <c r="G585" s="85">
        <v>139</v>
      </c>
      <c r="H585" s="85">
        <v>2900</v>
      </c>
      <c r="I585" s="85">
        <v>403100</v>
      </c>
      <c r="J585" s="85">
        <v>45</v>
      </c>
      <c r="K585" s="85">
        <v>164</v>
      </c>
      <c r="L585" s="85">
        <v>2813</v>
      </c>
      <c r="M585" s="85">
        <f>L585*K585</f>
        <v>461332</v>
      </c>
      <c r="N585" s="85">
        <v>24</v>
      </c>
      <c r="O585" s="85">
        <v>197</v>
      </c>
      <c r="P585" s="85">
        <v>2719</v>
      </c>
      <c r="Q585" s="85">
        <v>536559</v>
      </c>
      <c r="R585" s="85">
        <v>1</v>
      </c>
      <c r="S585" s="85">
        <v>240</v>
      </c>
      <c r="T585" s="85">
        <v>2600</v>
      </c>
      <c r="U585" s="85">
        <v>624000</v>
      </c>
      <c r="V585" s="85">
        <v>1</v>
      </c>
      <c r="W585" s="85">
        <v>253</v>
      </c>
      <c r="X585" s="85">
        <v>2640</v>
      </c>
      <c r="Y585" s="85">
        <v>667920</v>
      </c>
      <c r="Z585" s="85">
        <v>15</v>
      </c>
      <c r="AA585" s="85">
        <v>303</v>
      </c>
      <c r="AB585" s="85">
        <v>2591</v>
      </c>
      <c r="AC585" s="85">
        <v>789485</v>
      </c>
      <c r="AD585" s="85">
        <v>18</v>
      </c>
      <c r="AE585" s="85">
        <v>337</v>
      </c>
      <c r="AF585" s="93">
        <f>AG585/AE585</f>
        <v>2600.4688427299702</v>
      </c>
      <c r="AG585" s="85">
        <v>876358</v>
      </c>
      <c r="AH585" s="85">
        <v>19</v>
      </c>
      <c r="AI585" s="85">
        <v>378</v>
      </c>
      <c r="AJ585" s="85">
        <v>2622</v>
      </c>
      <c r="AK585" s="85">
        <v>990898</v>
      </c>
      <c r="AL585" s="85">
        <v>3</v>
      </c>
      <c r="AM585" s="85">
        <v>452</v>
      </c>
      <c r="AN585" s="85">
        <v>2600</v>
      </c>
      <c r="AO585" s="85">
        <v>1176093</v>
      </c>
      <c r="AP585" s="85">
        <v>187</v>
      </c>
      <c r="AQ585" s="85">
        <v>387</v>
      </c>
      <c r="AR585" s="85">
        <v>2477</v>
      </c>
      <c r="AS585" s="85">
        <v>958810</v>
      </c>
      <c r="AT585" s="85">
        <v>8</v>
      </c>
      <c r="AU585" s="85">
        <v>402</v>
      </c>
      <c r="AV585" s="85">
        <v>2567</v>
      </c>
      <c r="AW585" s="85">
        <v>1029112</v>
      </c>
    </row>
    <row r="586" spans="1:49" ht="15" x14ac:dyDescent="0.2">
      <c r="A586" s="80">
        <v>41541</v>
      </c>
      <c r="B586" s="85">
        <v>6</v>
      </c>
      <c r="C586" s="85">
        <v>118</v>
      </c>
      <c r="D586" s="85">
        <v>2850</v>
      </c>
      <c r="E586" s="85">
        <v>339300</v>
      </c>
      <c r="F586" s="85">
        <v>21</v>
      </c>
      <c r="G586" s="85">
        <v>138</v>
      </c>
      <c r="H586" s="85">
        <v>2788</v>
      </c>
      <c r="I586" s="85">
        <f>H586*G586</f>
        <v>384744</v>
      </c>
      <c r="J586" s="85">
        <v>15</v>
      </c>
      <c r="K586" s="85">
        <v>164</v>
      </c>
      <c r="L586" s="85">
        <v>2780</v>
      </c>
      <c r="M586" s="85">
        <v>457340</v>
      </c>
      <c r="N586" s="85">
        <v>47</v>
      </c>
      <c r="O586" s="85">
        <v>200</v>
      </c>
      <c r="P586" s="85">
        <v>2715</v>
      </c>
      <c r="Q586" s="85">
        <v>544579</v>
      </c>
      <c r="R586" s="85">
        <v>38</v>
      </c>
      <c r="S586" s="85">
        <v>233</v>
      </c>
      <c r="T586" s="85">
        <v>2653</v>
      </c>
      <c r="U586" s="85">
        <v>621342</v>
      </c>
      <c r="V586" s="85">
        <v>25</v>
      </c>
      <c r="W586" s="85">
        <v>272</v>
      </c>
      <c r="X586" s="85">
        <v>2661</v>
      </c>
      <c r="Y586" s="85">
        <v>731228</v>
      </c>
      <c r="Z586" s="85">
        <v>23</v>
      </c>
      <c r="AA586" s="85">
        <v>302</v>
      </c>
      <c r="AB586" s="85">
        <v>2644</v>
      </c>
      <c r="AC586" s="85">
        <v>804782</v>
      </c>
      <c r="AD586" s="85">
        <v>15</v>
      </c>
      <c r="AE586" s="85">
        <v>339</v>
      </c>
      <c r="AF586" s="85">
        <v>2569</v>
      </c>
      <c r="AG586" s="85">
        <v>870608</v>
      </c>
      <c r="AH586" s="85">
        <v>3</v>
      </c>
      <c r="AI586" s="85">
        <v>380</v>
      </c>
      <c r="AJ586" s="85">
        <v>2600</v>
      </c>
      <c r="AK586" s="85">
        <v>987120</v>
      </c>
      <c r="AL586" s="85">
        <v>2</v>
      </c>
      <c r="AM586" s="85">
        <v>412</v>
      </c>
      <c r="AN586" s="85">
        <v>2650</v>
      </c>
      <c r="AO586" s="85">
        <v>1090400</v>
      </c>
      <c r="AP586" s="85">
        <v>156</v>
      </c>
      <c r="AQ586" s="85">
        <v>396</v>
      </c>
      <c r="AR586" s="85">
        <v>2471</v>
      </c>
      <c r="AS586" s="85">
        <v>977005</v>
      </c>
      <c r="AT586" s="85">
        <v>12</v>
      </c>
      <c r="AU586" s="85">
        <v>436</v>
      </c>
      <c r="AV586" s="85">
        <v>2570</v>
      </c>
      <c r="AW586" s="85">
        <v>1087212</v>
      </c>
    </row>
    <row r="587" spans="1:49" ht="15" x14ac:dyDescent="0.2">
      <c r="A587" s="80">
        <v>41519</v>
      </c>
      <c r="B587" s="85">
        <v>8</v>
      </c>
      <c r="C587" s="85">
        <v>110</v>
      </c>
      <c r="D587" s="85">
        <v>2665</v>
      </c>
      <c r="E587" s="85">
        <v>294215</v>
      </c>
      <c r="F587" s="85">
        <v>13</v>
      </c>
      <c r="G587" s="85">
        <v>136</v>
      </c>
      <c r="H587" s="85">
        <v>2634</v>
      </c>
      <c r="I587" s="85">
        <v>355203</v>
      </c>
      <c r="J587" s="85">
        <v>12</v>
      </c>
      <c r="K587" s="85">
        <v>174</v>
      </c>
      <c r="L587" s="85">
        <v>2632</v>
      </c>
      <c r="M587" s="85">
        <v>468360</v>
      </c>
      <c r="N587" s="85">
        <v>3</v>
      </c>
      <c r="O587" s="85">
        <v>197</v>
      </c>
      <c r="P587" s="85">
        <v>2300</v>
      </c>
      <c r="Q587" s="85">
        <v>456867</v>
      </c>
      <c r="R587" s="85">
        <v>1</v>
      </c>
      <c r="S587" s="85">
        <v>224</v>
      </c>
      <c r="T587" s="85">
        <v>2500</v>
      </c>
      <c r="U587" s="85">
        <v>560000</v>
      </c>
      <c r="V587" s="85">
        <v>1</v>
      </c>
      <c r="W587" s="85">
        <v>252</v>
      </c>
      <c r="X587" s="85">
        <v>2420</v>
      </c>
      <c r="Y587" s="85">
        <v>609840</v>
      </c>
      <c r="Z587" s="85">
        <v>31</v>
      </c>
      <c r="AA587" s="85">
        <v>306</v>
      </c>
      <c r="AB587" s="85">
        <v>2711</v>
      </c>
      <c r="AC587" s="85">
        <v>872125</v>
      </c>
      <c r="AD587" s="85">
        <v>5</v>
      </c>
      <c r="AE587" s="85">
        <v>341</v>
      </c>
      <c r="AF587" s="85">
        <v>2592</v>
      </c>
      <c r="AG587" s="85">
        <v>881624</v>
      </c>
      <c r="AH587" s="85">
        <v>2</v>
      </c>
      <c r="AI587" s="85">
        <v>367</v>
      </c>
      <c r="AJ587" s="85">
        <v>2780</v>
      </c>
      <c r="AK587" s="85">
        <v>1019900</v>
      </c>
      <c r="AL587" s="85">
        <v>1</v>
      </c>
      <c r="AM587" s="85">
        <v>447</v>
      </c>
      <c r="AN587" s="85">
        <v>2660</v>
      </c>
      <c r="AO587" s="85">
        <v>1189020</v>
      </c>
      <c r="AP587" s="85">
        <v>124</v>
      </c>
      <c r="AQ587" s="85">
        <v>355</v>
      </c>
      <c r="AR587" s="85">
        <v>2467</v>
      </c>
      <c r="AS587" s="85">
        <v>872015</v>
      </c>
      <c r="AT587" s="85">
        <v>23</v>
      </c>
      <c r="AU587" s="85">
        <v>408</v>
      </c>
      <c r="AV587" s="85">
        <v>2591</v>
      </c>
      <c r="AW587" s="85">
        <v>1053811</v>
      </c>
    </row>
    <row r="588" spans="1:49" ht="15" x14ac:dyDescent="0.2">
      <c r="A588" s="80">
        <v>41526</v>
      </c>
      <c r="B588" s="85"/>
      <c r="C588" s="85"/>
      <c r="D588" s="85"/>
      <c r="E588" s="85"/>
      <c r="F588" s="85">
        <v>2</v>
      </c>
      <c r="G588" s="85">
        <v>120</v>
      </c>
      <c r="H588" s="85">
        <v>3000</v>
      </c>
      <c r="I588" s="85">
        <v>388500</v>
      </c>
      <c r="J588" s="85">
        <v>5</v>
      </c>
      <c r="K588" s="85">
        <v>169</v>
      </c>
      <c r="L588" s="85">
        <v>2650</v>
      </c>
      <c r="M588" s="85">
        <v>448380</v>
      </c>
      <c r="N588" s="85">
        <v>9</v>
      </c>
      <c r="O588" s="85">
        <v>191</v>
      </c>
      <c r="P588" s="85">
        <v>2562</v>
      </c>
      <c r="Q588" s="85">
        <v>499578</v>
      </c>
      <c r="R588" s="85">
        <v>8</v>
      </c>
      <c r="S588" s="85">
        <v>236</v>
      </c>
      <c r="T588" s="85">
        <v>2920</v>
      </c>
      <c r="U588" s="85">
        <v>680035</v>
      </c>
      <c r="V588" s="85">
        <v>4</v>
      </c>
      <c r="W588" s="85">
        <v>268</v>
      </c>
      <c r="X588" s="85">
        <v>2563</v>
      </c>
      <c r="Y588" s="85">
        <v>686048</v>
      </c>
      <c r="Z588" s="85">
        <v>19</v>
      </c>
      <c r="AA588" s="85">
        <v>291</v>
      </c>
      <c r="AB588" s="85">
        <v>2726</v>
      </c>
      <c r="AC588" s="85">
        <v>845013</v>
      </c>
      <c r="AD588" s="85">
        <v>15</v>
      </c>
      <c r="AE588" s="85">
        <v>340</v>
      </c>
      <c r="AF588" s="85">
        <v>2570</v>
      </c>
      <c r="AG588" s="85">
        <v>866403</v>
      </c>
      <c r="AH588" s="85">
        <v>2</v>
      </c>
      <c r="AI588" s="85">
        <v>378</v>
      </c>
      <c r="AJ588" s="85">
        <v>2610</v>
      </c>
      <c r="AK588" s="85">
        <v>985550</v>
      </c>
      <c r="AL588" s="85">
        <v>5</v>
      </c>
      <c r="AM588" s="85">
        <v>438</v>
      </c>
      <c r="AN588" s="85">
        <v>2632</v>
      </c>
      <c r="AO588" s="85">
        <v>1162948</v>
      </c>
      <c r="AP588" s="85">
        <v>51</v>
      </c>
      <c r="AQ588" s="85">
        <v>370</v>
      </c>
      <c r="AR588" s="85">
        <v>2502</v>
      </c>
      <c r="AS588" s="85">
        <v>920468</v>
      </c>
      <c r="AT588" s="85">
        <v>15</v>
      </c>
      <c r="AU588" s="85">
        <v>470</v>
      </c>
      <c r="AV588" s="85">
        <v>2781</v>
      </c>
      <c r="AW588" s="85">
        <v>1316688</v>
      </c>
    </row>
    <row r="589" spans="1:49" ht="15" x14ac:dyDescent="0.2">
      <c r="A589" s="80">
        <v>41533</v>
      </c>
      <c r="B589" s="85">
        <v>5</v>
      </c>
      <c r="C589" s="85">
        <v>111</v>
      </c>
      <c r="D589" s="85">
        <v>2767</v>
      </c>
      <c r="E589" s="85">
        <v>305516</v>
      </c>
      <c r="F589" s="85">
        <v>9</v>
      </c>
      <c r="G589" s="85">
        <v>144</v>
      </c>
      <c r="H589" s="85">
        <v>2707</v>
      </c>
      <c r="I589" s="85">
        <v>386909</v>
      </c>
      <c r="J589" s="85">
        <v>3</v>
      </c>
      <c r="K589" s="85">
        <v>162</v>
      </c>
      <c r="L589" s="85">
        <v>2637</v>
      </c>
      <c r="M589" s="85">
        <v>427730</v>
      </c>
      <c r="N589" s="85">
        <v>23</v>
      </c>
      <c r="O589" s="85">
        <v>208</v>
      </c>
      <c r="P589" s="85">
        <v>2663</v>
      </c>
      <c r="Q589" s="85">
        <v>567585</v>
      </c>
      <c r="R589" s="85">
        <v>33</v>
      </c>
      <c r="S589" s="85">
        <v>233</v>
      </c>
      <c r="T589" s="85">
        <v>2717</v>
      </c>
      <c r="U589" s="85">
        <v>641507</v>
      </c>
      <c r="V589" s="85">
        <v>22</v>
      </c>
      <c r="W589" s="85">
        <v>254</v>
      </c>
      <c r="X589" s="85">
        <v>2718</v>
      </c>
      <c r="Y589" s="85">
        <v>699315</v>
      </c>
      <c r="Z589" s="85">
        <v>34</v>
      </c>
      <c r="AA589" s="85">
        <v>302</v>
      </c>
      <c r="AB589" s="85">
        <v>2762</v>
      </c>
      <c r="AC589" s="85">
        <v>829142</v>
      </c>
      <c r="AD589" s="85">
        <v>22</v>
      </c>
      <c r="AE589" s="85">
        <v>342</v>
      </c>
      <c r="AF589" s="85">
        <v>2678</v>
      </c>
      <c r="AG589" s="85">
        <v>935272</v>
      </c>
      <c r="AH589" s="85">
        <v>18</v>
      </c>
      <c r="AI589" s="85">
        <v>370</v>
      </c>
      <c r="AJ589" s="85">
        <v>2708</v>
      </c>
      <c r="AK589" s="85">
        <v>997837</v>
      </c>
      <c r="AL589" s="85">
        <v>5</v>
      </c>
      <c r="AM589" s="85">
        <v>422</v>
      </c>
      <c r="AN589" s="85">
        <v>2616</v>
      </c>
      <c r="AO589" s="85">
        <v>1102280</v>
      </c>
      <c r="AP589" s="85">
        <v>73</v>
      </c>
      <c r="AQ589" s="85">
        <v>373</v>
      </c>
      <c r="AR589" s="85">
        <v>2468</v>
      </c>
      <c r="AS589" s="85">
        <v>919762</v>
      </c>
      <c r="AT589" s="85">
        <v>23</v>
      </c>
      <c r="AU589" s="85">
        <v>400</v>
      </c>
      <c r="AV589" s="85">
        <v>2604</v>
      </c>
      <c r="AW589" s="85">
        <v>1031458</v>
      </c>
    </row>
    <row r="590" spans="1:49" ht="15" x14ac:dyDescent="0.2">
      <c r="A590" s="80">
        <v>41540</v>
      </c>
      <c r="B590" s="85">
        <v>3</v>
      </c>
      <c r="C590" s="85">
        <v>112</v>
      </c>
      <c r="D590" s="85">
        <v>2590</v>
      </c>
      <c r="E590" s="85">
        <v>289747</v>
      </c>
      <c r="F590" s="85">
        <v>1</v>
      </c>
      <c r="G590" s="85">
        <v>145</v>
      </c>
      <c r="H590" s="85">
        <v>2700</v>
      </c>
      <c r="I590" s="85">
        <v>391500</v>
      </c>
      <c r="J590" s="85">
        <v>2</v>
      </c>
      <c r="K590" s="85">
        <v>164</v>
      </c>
      <c r="L590" s="85">
        <v>2595</v>
      </c>
      <c r="M590" s="85">
        <v>425000</v>
      </c>
      <c r="N590" s="85">
        <v>7</v>
      </c>
      <c r="O590" s="85">
        <v>203</v>
      </c>
      <c r="P590" s="85">
        <v>2598</v>
      </c>
      <c r="Q590" s="85">
        <v>524064</v>
      </c>
      <c r="R590" s="85">
        <v>3</v>
      </c>
      <c r="S590" s="85">
        <v>238</v>
      </c>
      <c r="T590" s="85">
        <v>2730</v>
      </c>
      <c r="U590" s="85">
        <v>647060</v>
      </c>
      <c r="V590" s="85">
        <v>3</v>
      </c>
      <c r="W590" s="85">
        <v>273</v>
      </c>
      <c r="X590" s="85">
        <v>2660</v>
      </c>
      <c r="Y590" s="85">
        <v>737067</v>
      </c>
      <c r="Z590" s="85">
        <v>8</v>
      </c>
      <c r="AA590" s="85">
        <v>309</v>
      </c>
      <c r="AB590" s="85">
        <v>2660</v>
      </c>
      <c r="AC590" s="85">
        <v>834062</v>
      </c>
      <c r="AD590" s="85">
        <v>10</v>
      </c>
      <c r="AE590" s="85">
        <v>326</v>
      </c>
      <c r="AF590" s="85">
        <v>2628</v>
      </c>
      <c r="AG590" s="85">
        <f>AF590*AE590</f>
        <v>856728</v>
      </c>
      <c r="AH590" s="85">
        <v>8</v>
      </c>
      <c r="AI590" s="85">
        <v>374</v>
      </c>
      <c r="AJ590" s="85">
        <v>2670</v>
      </c>
      <c r="AK590" s="85">
        <v>994058</v>
      </c>
      <c r="AL590" s="85">
        <v>4</v>
      </c>
      <c r="AM590" s="85">
        <v>446</v>
      </c>
      <c r="AN590" s="85">
        <v>2823</v>
      </c>
      <c r="AO590" s="85">
        <v>1253562</v>
      </c>
      <c r="AP590" s="85">
        <v>31</v>
      </c>
      <c r="AQ590" s="85">
        <v>447</v>
      </c>
      <c r="AR590" s="85">
        <v>2656</v>
      </c>
      <c r="AS590" s="85">
        <v>1175000</v>
      </c>
      <c r="AT590" s="85">
        <v>31</v>
      </c>
      <c r="AU590" s="85">
        <v>447</v>
      </c>
      <c r="AV590" s="85">
        <v>2656</v>
      </c>
      <c r="AW590" s="85">
        <v>1175000</v>
      </c>
    </row>
    <row r="591" spans="1:49" ht="15" x14ac:dyDescent="0.2">
      <c r="A591" s="79">
        <v>41547</v>
      </c>
      <c r="B591" s="85">
        <v>13</v>
      </c>
      <c r="C591" s="85">
        <v>122</v>
      </c>
      <c r="D591" s="85">
        <v>3084</v>
      </c>
      <c r="E591" s="85">
        <v>380007</v>
      </c>
      <c r="J591" s="85">
        <v>11</v>
      </c>
      <c r="K591" s="85">
        <v>156</v>
      </c>
      <c r="L591" s="85">
        <v>2744</v>
      </c>
      <c r="M591" s="85">
        <v>429925</v>
      </c>
      <c r="N591" s="85">
        <v>15</v>
      </c>
      <c r="O591" s="85">
        <v>189</v>
      </c>
      <c r="P591" s="85">
        <v>2920</v>
      </c>
      <c r="Q591" s="85">
        <v>554077</v>
      </c>
      <c r="R591" s="85">
        <v>1</v>
      </c>
      <c r="S591" s="85">
        <v>227</v>
      </c>
      <c r="T591" s="85">
        <v>2580</v>
      </c>
      <c r="U591" s="85">
        <v>585660</v>
      </c>
      <c r="V591" s="85">
        <v>11</v>
      </c>
      <c r="W591" s="85">
        <v>266</v>
      </c>
      <c r="X591" s="85">
        <v>2600</v>
      </c>
      <c r="Y591" s="85">
        <v>692309</v>
      </c>
      <c r="Z591" s="85">
        <v>2</v>
      </c>
      <c r="AA591" s="85">
        <v>306</v>
      </c>
      <c r="AB591" s="85">
        <v>2760</v>
      </c>
      <c r="AC591" s="85">
        <v>845940</v>
      </c>
      <c r="AL591" s="85">
        <v>1</v>
      </c>
      <c r="AM591" s="85">
        <v>412</v>
      </c>
      <c r="AN591" s="85">
        <v>2780</v>
      </c>
      <c r="AO591" s="85">
        <v>1145360</v>
      </c>
      <c r="AP591" s="85">
        <v>88</v>
      </c>
      <c r="AQ591" s="85">
        <v>391</v>
      </c>
      <c r="AR591" s="85">
        <v>2532</v>
      </c>
      <c r="AS591" s="85">
        <v>983078</v>
      </c>
      <c r="AT591" s="85">
        <v>4</v>
      </c>
      <c r="AU591" s="85">
        <v>514</v>
      </c>
      <c r="AV591" s="85">
        <v>2613</v>
      </c>
      <c r="AW591" s="85">
        <v>1334070</v>
      </c>
    </row>
    <row r="592" spans="1:49" ht="15" x14ac:dyDescent="0.2">
      <c r="A592" s="79"/>
    </row>
    <row r="593" spans="1:49" ht="15" x14ac:dyDescent="0.2">
      <c r="A593" s="79">
        <v>41548</v>
      </c>
      <c r="B593" s="85">
        <v>21</v>
      </c>
      <c r="C593" s="85">
        <v>100</v>
      </c>
      <c r="D593" s="85">
        <v>3186</v>
      </c>
      <c r="E593" s="85">
        <v>308726</v>
      </c>
      <c r="F593" s="85">
        <v>12</v>
      </c>
      <c r="G593" s="85">
        <v>138</v>
      </c>
      <c r="H593" s="85">
        <v>2805</v>
      </c>
      <c r="I593" s="85">
        <v>383782</v>
      </c>
      <c r="J593" s="85">
        <v>6</v>
      </c>
      <c r="K593" s="85">
        <v>175</v>
      </c>
      <c r="L593" s="85">
        <v>2660</v>
      </c>
      <c r="M593" s="85">
        <v>465927</v>
      </c>
      <c r="N593" s="85">
        <v>29</v>
      </c>
      <c r="O593" s="85">
        <v>199</v>
      </c>
      <c r="P593" s="85">
        <v>2612</v>
      </c>
      <c r="Q593" s="85">
        <v>517855</v>
      </c>
      <c r="R593" s="85">
        <v>12</v>
      </c>
      <c r="S593" s="85">
        <v>235</v>
      </c>
      <c r="T593" s="85">
        <v>2608</v>
      </c>
      <c r="U593" s="85">
        <v>604078</v>
      </c>
      <c r="V593" s="85">
        <v>9</v>
      </c>
      <c r="W593" s="85">
        <v>267</v>
      </c>
      <c r="X593" s="85">
        <v>2620</v>
      </c>
      <c r="Y593" s="85">
        <v>694869</v>
      </c>
      <c r="Z593" s="85">
        <v>25</v>
      </c>
      <c r="AA593" s="85">
        <v>302</v>
      </c>
      <c r="AB593" s="85">
        <v>2570</v>
      </c>
      <c r="AC593" s="85">
        <v>784783</v>
      </c>
      <c r="AD593" s="85">
        <v>9</v>
      </c>
      <c r="AE593" s="85">
        <v>342</v>
      </c>
      <c r="AF593" s="85">
        <v>2640</v>
      </c>
      <c r="AG593" s="85">
        <v>905527</v>
      </c>
      <c r="AH593" s="85">
        <v>2</v>
      </c>
      <c r="AI593" s="85">
        <v>172</v>
      </c>
      <c r="AJ593" s="85">
        <v>2630</v>
      </c>
      <c r="AK593" s="85">
        <v>976940</v>
      </c>
      <c r="AL593" s="85">
        <v>1</v>
      </c>
      <c r="AM593" s="85">
        <v>417</v>
      </c>
      <c r="AN593" s="85">
        <v>2660</v>
      </c>
      <c r="AO593" s="85">
        <v>1109220</v>
      </c>
      <c r="AP593" s="85">
        <v>172</v>
      </c>
      <c r="AQ593" s="85">
        <v>366</v>
      </c>
      <c r="AR593" s="85">
        <v>2493</v>
      </c>
      <c r="AS593" s="85">
        <v>914851</v>
      </c>
      <c r="AT593" s="85">
        <v>20</v>
      </c>
      <c r="AU593" s="85">
        <v>430</v>
      </c>
      <c r="AV593" s="85">
        <v>2675</v>
      </c>
      <c r="AW593" s="85">
        <v>1140788</v>
      </c>
    </row>
    <row r="594" spans="1:49" ht="15" x14ac:dyDescent="0.2">
      <c r="A594" s="79">
        <v>41555</v>
      </c>
      <c r="B594" s="85">
        <v>7</v>
      </c>
      <c r="C594" s="85">
        <v>120</v>
      </c>
      <c r="D594" s="85">
        <v>3062</v>
      </c>
      <c r="E594" s="85">
        <v>365486</v>
      </c>
      <c r="F594" s="85">
        <v>2</v>
      </c>
      <c r="G594" s="85">
        <v>136</v>
      </c>
      <c r="H594" s="85">
        <v>3000</v>
      </c>
      <c r="I594" s="85">
        <v>408000</v>
      </c>
      <c r="J594" s="85">
        <v>8</v>
      </c>
      <c r="K594" s="85">
        <v>137</v>
      </c>
      <c r="L594" s="85">
        <v>2698</v>
      </c>
      <c r="M594" s="85">
        <v>451445</v>
      </c>
      <c r="N594" s="85">
        <v>11</v>
      </c>
      <c r="O594" s="85">
        <v>213</v>
      </c>
      <c r="P594" s="85">
        <v>2580</v>
      </c>
      <c r="Q594" s="85">
        <v>550011</v>
      </c>
      <c r="R594" s="85">
        <v>5</v>
      </c>
      <c r="S594" s="85">
        <v>244</v>
      </c>
      <c r="T594" s="85">
        <v>2630</v>
      </c>
      <c r="U594" s="85">
        <v>645492</v>
      </c>
      <c r="V594" s="85">
        <v>3</v>
      </c>
      <c r="W594" s="85">
        <v>260</v>
      </c>
      <c r="X594" s="85">
        <v>2720</v>
      </c>
      <c r="Y594" s="85">
        <v>708107</v>
      </c>
      <c r="Z594" s="85">
        <v>8</v>
      </c>
      <c r="AA594" s="85">
        <v>296</v>
      </c>
      <c r="AB594" s="85">
        <v>2588</v>
      </c>
      <c r="AC594" s="85">
        <v>768085</v>
      </c>
      <c r="AD594" s="85">
        <v>21</v>
      </c>
      <c r="AE594" s="85">
        <v>327</v>
      </c>
      <c r="AF594" s="85">
        <v>2624</v>
      </c>
      <c r="AG594" s="85">
        <v>864714</v>
      </c>
      <c r="AH594" s="85">
        <v>7</v>
      </c>
      <c r="AI594" s="85">
        <v>384</v>
      </c>
      <c r="AJ594" s="85">
        <v>2632</v>
      </c>
      <c r="AK594" s="85">
        <v>1023089</v>
      </c>
      <c r="AL594" s="85">
        <v>10</v>
      </c>
      <c r="AM594" s="85">
        <v>418</v>
      </c>
      <c r="AN594" s="85">
        <v>2640</v>
      </c>
      <c r="AO594" s="85">
        <v>1099172</v>
      </c>
      <c r="AP594" s="85">
        <v>162</v>
      </c>
      <c r="AQ594" s="85">
        <v>373</v>
      </c>
      <c r="AR594" s="85">
        <v>2478</v>
      </c>
      <c r="AS594" s="85">
        <v>924712</v>
      </c>
      <c r="AT594" s="85">
        <v>22</v>
      </c>
      <c r="AU594" s="85">
        <v>412</v>
      </c>
      <c r="AV594" s="85">
        <v>2579</v>
      </c>
      <c r="AW594" s="85">
        <v>1061063</v>
      </c>
    </row>
    <row r="595" spans="1:49" ht="15" x14ac:dyDescent="0.2">
      <c r="A595" s="79">
        <v>41562</v>
      </c>
      <c r="B595" s="85">
        <v>17</v>
      </c>
      <c r="C595" s="85">
        <v>106</v>
      </c>
      <c r="D595" s="85">
        <v>3300</v>
      </c>
      <c r="E595" s="85">
        <v>342409</v>
      </c>
      <c r="F595" s="85">
        <v>7</v>
      </c>
      <c r="G595" s="85">
        <v>139</v>
      </c>
      <c r="H595" s="85">
        <v>2967</v>
      </c>
      <c r="I595" s="85">
        <v>411964</v>
      </c>
      <c r="J595" s="85">
        <v>33</v>
      </c>
      <c r="K595" s="85">
        <v>163</v>
      </c>
      <c r="L595" s="85">
        <v>2782</v>
      </c>
      <c r="M595" s="85">
        <v>448308</v>
      </c>
      <c r="N595" s="85">
        <v>16</v>
      </c>
      <c r="O595" s="85">
        <v>192</v>
      </c>
      <c r="P595" s="85">
        <v>2712</v>
      </c>
      <c r="Q595" s="85">
        <v>523622</v>
      </c>
      <c r="R595" s="85">
        <v>13</v>
      </c>
      <c r="S595" s="85">
        <v>236</v>
      </c>
      <c r="T595" s="85">
        <v>2716</v>
      </c>
      <c r="U595" s="85">
        <v>642120</v>
      </c>
      <c r="V595" s="85">
        <v>4</v>
      </c>
      <c r="W595" s="85">
        <v>270</v>
      </c>
      <c r="X595" s="85">
        <v>2760</v>
      </c>
      <c r="Y595" s="85">
        <v>744510</v>
      </c>
      <c r="Z595" s="85">
        <v>5</v>
      </c>
      <c r="AA595" s="85">
        <v>307</v>
      </c>
      <c r="AB595" s="85">
        <v>2613</v>
      </c>
      <c r="AC595" s="85">
        <v>806276</v>
      </c>
      <c r="AD595" s="85">
        <v>9</v>
      </c>
      <c r="AE595" s="85">
        <v>343</v>
      </c>
      <c r="AF595" s="85">
        <v>2615</v>
      </c>
      <c r="AG595" s="85">
        <v>901944</v>
      </c>
      <c r="AH595" s="85">
        <v>6</v>
      </c>
      <c r="AI595" s="85">
        <v>376</v>
      </c>
      <c r="AJ595" s="85">
        <v>2568</v>
      </c>
      <c r="AK595" s="85">
        <v>964303</v>
      </c>
      <c r="AL595" s="85">
        <v>4</v>
      </c>
      <c r="AM595" s="85">
        <v>414</v>
      </c>
      <c r="AN595" s="85">
        <v>2600</v>
      </c>
      <c r="AO595" s="85">
        <v>1076960</v>
      </c>
      <c r="AP595" s="85">
        <v>30</v>
      </c>
      <c r="AQ595" s="85">
        <v>426</v>
      </c>
      <c r="AR595" s="85">
        <v>2593</v>
      </c>
      <c r="AS595" s="85">
        <v>1108002</v>
      </c>
      <c r="AT595" s="85">
        <v>128</v>
      </c>
      <c r="AU595" s="85">
        <v>377</v>
      </c>
      <c r="AV595" s="85">
        <v>2505</v>
      </c>
      <c r="AW595" s="85">
        <v>945643</v>
      </c>
    </row>
    <row r="596" spans="1:49" ht="15" x14ac:dyDescent="0.2">
      <c r="A596" s="79">
        <v>41569</v>
      </c>
      <c r="B596" s="85">
        <v>44</v>
      </c>
      <c r="C596" s="85">
        <v>105</v>
      </c>
      <c r="D596" s="85">
        <v>3366</v>
      </c>
      <c r="E596" s="85">
        <v>355918</v>
      </c>
      <c r="F596" s="85">
        <v>46</v>
      </c>
      <c r="G596" s="85">
        <v>140</v>
      </c>
      <c r="H596" s="85">
        <v>2944</v>
      </c>
      <c r="I596" s="85">
        <v>411926</v>
      </c>
      <c r="J596" s="85">
        <v>1</v>
      </c>
      <c r="K596" s="85">
        <v>167</v>
      </c>
      <c r="L596" s="85">
        <v>2880</v>
      </c>
      <c r="M596" s="85">
        <v>480960</v>
      </c>
      <c r="N596" s="85">
        <v>34</v>
      </c>
      <c r="O596" s="85">
        <v>208</v>
      </c>
      <c r="P596" s="85">
        <v>2835</v>
      </c>
      <c r="Q596" s="85">
        <v>587209</v>
      </c>
      <c r="R596" s="85">
        <v>26</v>
      </c>
      <c r="S596" s="85">
        <v>234</v>
      </c>
      <c r="T596" s="85">
        <v>2799</v>
      </c>
      <c r="U596" s="85">
        <v>678258</v>
      </c>
      <c r="V596" s="85">
        <v>17</v>
      </c>
      <c r="W596" s="85">
        <v>257</v>
      </c>
      <c r="X596" s="85">
        <v>2776</v>
      </c>
      <c r="Y596" s="85">
        <v>720312</v>
      </c>
      <c r="Z596" s="85">
        <v>9</v>
      </c>
      <c r="AA596" s="85">
        <v>305</v>
      </c>
      <c r="AB596" s="85">
        <v>2713</v>
      </c>
      <c r="AC596" s="85">
        <v>832336</v>
      </c>
      <c r="AD596" s="85">
        <v>2</v>
      </c>
      <c r="AE596" s="85">
        <v>334</v>
      </c>
      <c r="AF596" s="85">
        <v>2680</v>
      </c>
      <c r="AG596" s="85">
        <v>896310</v>
      </c>
      <c r="AH596" s="85">
        <v>5</v>
      </c>
      <c r="AI596" s="85">
        <v>374</v>
      </c>
      <c r="AJ596" s="85">
        <v>2860</v>
      </c>
      <c r="AK596" s="85">
        <v>995984</v>
      </c>
      <c r="AL596" s="85">
        <v>3</v>
      </c>
      <c r="AM596" s="85">
        <v>415</v>
      </c>
      <c r="AN596" s="85">
        <v>2700</v>
      </c>
      <c r="AO596" s="85">
        <v>1121367</v>
      </c>
      <c r="AP596" s="85">
        <v>120</v>
      </c>
      <c r="AQ596" s="85">
        <v>383</v>
      </c>
      <c r="AR596" s="85">
        <v>2558</v>
      </c>
      <c r="AS596" s="85">
        <v>978346</v>
      </c>
      <c r="AT596" s="85">
        <v>24</v>
      </c>
      <c r="AU596" s="85">
        <v>423</v>
      </c>
      <c r="AV596" s="85">
        <v>2626</v>
      </c>
      <c r="AW596" s="85">
        <v>1105831</v>
      </c>
    </row>
    <row r="597" spans="1:49" ht="15" x14ac:dyDescent="0.2">
      <c r="A597" s="79">
        <v>41576</v>
      </c>
      <c r="B597" s="85">
        <v>11</v>
      </c>
      <c r="C597" s="85">
        <v>120</v>
      </c>
      <c r="D597" s="85">
        <v>2988</v>
      </c>
      <c r="E597" s="85">
        <v>363482</v>
      </c>
      <c r="F597" s="85">
        <v>14</v>
      </c>
      <c r="G597" s="85">
        <v>141</v>
      </c>
      <c r="H597" s="85">
        <v>2914</v>
      </c>
      <c r="I597" s="85">
        <v>409536</v>
      </c>
      <c r="J597" s="85">
        <v>16</v>
      </c>
      <c r="K597" s="85">
        <v>168</v>
      </c>
      <c r="L597" s="85">
        <v>2650</v>
      </c>
      <c r="M597" s="85">
        <v>449138</v>
      </c>
      <c r="N597" s="85">
        <v>33</v>
      </c>
      <c r="O597" s="85">
        <v>234</v>
      </c>
      <c r="P597" s="85">
        <v>1746</v>
      </c>
      <c r="Q597" s="85">
        <v>647519</v>
      </c>
      <c r="R597" s="85">
        <v>33</v>
      </c>
      <c r="S597" s="85">
        <v>234</v>
      </c>
      <c r="T597" s="85">
        <v>2746</v>
      </c>
      <c r="U597" s="85">
        <v>347519</v>
      </c>
      <c r="V597" s="85">
        <v>8</v>
      </c>
      <c r="W597" s="85">
        <v>259</v>
      </c>
      <c r="X597" s="85">
        <v>2702</v>
      </c>
      <c r="Y597" s="85">
        <v>707701</v>
      </c>
      <c r="Z597" s="85">
        <v>15</v>
      </c>
      <c r="AA597" s="85">
        <v>306</v>
      </c>
      <c r="AB597" s="85">
        <v>2749</v>
      </c>
      <c r="AC597" s="85">
        <v>844740</v>
      </c>
      <c r="AD597" s="85">
        <v>14</v>
      </c>
      <c r="AE597" s="85">
        <v>337</v>
      </c>
      <c r="AF597" s="85">
        <v>2630</v>
      </c>
      <c r="AG597" s="85">
        <v>883824</v>
      </c>
      <c r="AH597" s="85">
        <v>3</v>
      </c>
      <c r="AI597" s="85">
        <v>390</v>
      </c>
      <c r="AJ597" s="85">
        <v>2855</v>
      </c>
      <c r="AK597" s="85">
        <v>1125230</v>
      </c>
      <c r="AL597" s="85">
        <v>3</v>
      </c>
      <c r="AM597" s="85">
        <v>412</v>
      </c>
      <c r="AN597" s="85">
        <v>2760</v>
      </c>
      <c r="AO597" s="85">
        <v>1148307</v>
      </c>
      <c r="AP597" s="85">
        <v>123</v>
      </c>
      <c r="AQ597" s="85">
        <v>399</v>
      </c>
      <c r="AR597" s="85">
        <v>2518</v>
      </c>
      <c r="AS597" s="85">
        <v>1003596</v>
      </c>
      <c r="AT597" s="85">
        <v>24</v>
      </c>
      <c r="AU597" s="85">
        <v>412</v>
      </c>
      <c r="AV597" s="85">
        <v>2688</v>
      </c>
      <c r="AW597" s="85">
        <v>1116712</v>
      </c>
    </row>
    <row r="598" spans="1:49" ht="15" x14ac:dyDescent="0.2">
      <c r="A598" s="79">
        <v>41554</v>
      </c>
      <c r="B598" s="85">
        <v>3</v>
      </c>
      <c r="C598" s="85">
        <v>106</v>
      </c>
      <c r="D598" s="85">
        <v>2940</v>
      </c>
      <c r="E598" s="85">
        <v>309100</v>
      </c>
      <c r="F598" s="85">
        <v>5</v>
      </c>
      <c r="G598" s="85">
        <v>134</v>
      </c>
      <c r="H598" s="85">
        <v>2925</v>
      </c>
      <c r="I598" s="85">
        <v>393830</v>
      </c>
      <c r="J598" s="85">
        <v>1</v>
      </c>
      <c r="K598" s="85">
        <v>177</v>
      </c>
      <c r="L598" s="85">
        <v>3300</v>
      </c>
      <c r="M598" s="85">
        <v>584100</v>
      </c>
      <c r="N598" s="85">
        <v>19</v>
      </c>
      <c r="O598" s="85">
        <v>189</v>
      </c>
      <c r="P598" s="85">
        <v>2763</v>
      </c>
      <c r="Q598" s="85">
        <v>523067</v>
      </c>
      <c r="R598" s="85">
        <v>27</v>
      </c>
      <c r="S598" s="85">
        <v>231</v>
      </c>
      <c r="T598" s="85">
        <v>2691</v>
      </c>
      <c r="U598" s="85">
        <v>635050</v>
      </c>
      <c r="V598" s="85">
        <v>10</v>
      </c>
      <c r="W598" s="85">
        <v>271</v>
      </c>
      <c r="X598" s="85">
        <v>2560</v>
      </c>
      <c r="Y598" s="85">
        <v>695949</v>
      </c>
      <c r="Z598" s="85">
        <v>19</v>
      </c>
      <c r="AA598" s="85">
        <v>302</v>
      </c>
      <c r="AB598" s="85">
        <v>2606</v>
      </c>
      <c r="AC598" s="85">
        <v>808598</v>
      </c>
      <c r="AD598" s="85">
        <v>11</v>
      </c>
      <c r="AE598" s="85">
        <v>330</v>
      </c>
      <c r="AF598" s="85">
        <v>2640</v>
      </c>
      <c r="AG598" s="85">
        <v>906205</v>
      </c>
      <c r="AH598" s="85">
        <v>1</v>
      </c>
      <c r="AI598" s="85">
        <v>370</v>
      </c>
      <c r="AJ598" s="85">
        <v>2600</v>
      </c>
      <c r="AK598" s="85">
        <v>962000</v>
      </c>
      <c r="AL598" s="85">
        <v>3</v>
      </c>
      <c r="AM598" s="85">
        <v>454</v>
      </c>
      <c r="AN598" s="85">
        <v>2607</v>
      </c>
      <c r="AO598" s="85">
        <v>1182147</v>
      </c>
      <c r="AP598" s="85">
        <v>76</v>
      </c>
      <c r="AQ598" s="85">
        <v>691</v>
      </c>
      <c r="AR598" s="85">
        <v>2486</v>
      </c>
      <c r="AS598" s="85">
        <v>969544</v>
      </c>
      <c r="AT598" s="85">
        <v>28</v>
      </c>
      <c r="AU598" s="85">
        <v>412</v>
      </c>
      <c r="AV598" s="85">
        <v>2529</v>
      </c>
      <c r="AW598" s="85">
        <v>1019758</v>
      </c>
    </row>
    <row r="599" spans="1:49" ht="15" x14ac:dyDescent="0.2">
      <c r="A599" s="79">
        <v>41561</v>
      </c>
      <c r="B599" s="85">
        <v>3</v>
      </c>
      <c r="C599" s="85">
        <v>84</v>
      </c>
      <c r="D599" s="85">
        <v>3055</v>
      </c>
      <c r="E599" s="85">
        <v>254240</v>
      </c>
      <c r="F599" s="85"/>
      <c r="G599" s="85"/>
      <c r="H599" s="85"/>
      <c r="I599" s="85"/>
      <c r="J599" s="85">
        <v>4</v>
      </c>
      <c r="K599" s="85">
        <v>155</v>
      </c>
      <c r="L599" s="85">
        <v>2850</v>
      </c>
      <c r="M599" s="85">
        <v>441750</v>
      </c>
      <c r="N599" s="85">
        <v>21</v>
      </c>
      <c r="O599" s="85">
        <v>207</v>
      </c>
      <c r="P599" s="85">
        <v>2877</v>
      </c>
      <c r="Q599" s="85">
        <v>594469</v>
      </c>
      <c r="R599" s="85">
        <v>7</v>
      </c>
      <c r="S599" s="85">
        <v>227</v>
      </c>
      <c r="T599" s="85">
        <v>2775</v>
      </c>
      <c r="U599" s="85">
        <v>669207</v>
      </c>
      <c r="V599" s="85">
        <v>22</v>
      </c>
      <c r="W599" s="85">
        <v>266</v>
      </c>
      <c r="X599" s="85">
        <v>2690</v>
      </c>
      <c r="Y599" s="85">
        <v>785892</v>
      </c>
      <c r="Z599" s="85">
        <v>24</v>
      </c>
      <c r="AA599" s="85">
        <v>292</v>
      </c>
      <c r="AB599" s="85">
        <v>2739</v>
      </c>
      <c r="AC599" s="85">
        <v>808577</v>
      </c>
      <c r="AD599" s="85">
        <v>3</v>
      </c>
      <c r="AE599" s="85">
        <v>336</v>
      </c>
      <c r="AF599" s="85">
        <v>2700</v>
      </c>
      <c r="AG599" s="85">
        <v>908007</v>
      </c>
      <c r="AH599" s="85">
        <v>5</v>
      </c>
      <c r="AI599" s="85">
        <v>361</v>
      </c>
      <c r="AJ599" s="85">
        <v>2685</v>
      </c>
      <c r="AK599" s="85">
        <v>1005636</v>
      </c>
      <c r="AL599" s="85">
        <v>1</v>
      </c>
      <c r="AM599" s="85">
        <v>481</v>
      </c>
      <c r="AN599" s="85">
        <v>2560</v>
      </c>
      <c r="AO599" s="85">
        <v>1231360</v>
      </c>
      <c r="AP599" s="85">
        <v>43</v>
      </c>
      <c r="AQ599" s="85">
        <v>399</v>
      </c>
      <c r="AR599" s="85">
        <v>2582</v>
      </c>
      <c r="AS599" s="85">
        <v>1023010</v>
      </c>
      <c r="AT599" s="85">
        <v>4</v>
      </c>
      <c r="AU599" s="85">
        <v>406</v>
      </c>
      <c r="AV599" s="85">
        <v>2930</v>
      </c>
      <c r="AW599" s="85">
        <v>1194510</v>
      </c>
    </row>
    <row r="600" spans="1:49" ht="15" x14ac:dyDescent="0.2">
      <c r="A600" s="79">
        <v>41568</v>
      </c>
      <c r="B600" s="85">
        <v>12</v>
      </c>
      <c r="C600" s="85">
        <v>107</v>
      </c>
      <c r="D600" s="85">
        <v>3220</v>
      </c>
      <c r="E600" s="85">
        <v>343417</v>
      </c>
      <c r="F600" s="85">
        <v>8</v>
      </c>
      <c r="G600" s="85">
        <v>145</v>
      </c>
      <c r="H600" s="85">
        <v>3030</v>
      </c>
      <c r="I600" s="85">
        <v>438961</v>
      </c>
      <c r="J600" s="85">
        <v>11</v>
      </c>
      <c r="K600" s="85">
        <v>161</v>
      </c>
      <c r="L600" s="85">
        <v>2802</v>
      </c>
      <c r="M600" s="85">
        <v>453208</v>
      </c>
      <c r="N600" s="85">
        <v>22</v>
      </c>
      <c r="O600" s="85">
        <v>202</v>
      </c>
      <c r="P600" s="85">
        <v>2701</v>
      </c>
      <c r="Q600" s="85">
        <v>553178</v>
      </c>
      <c r="R600" s="85">
        <v>17</v>
      </c>
      <c r="S600" s="85">
        <v>236</v>
      </c>
      <c r="T600" s="85">
        <v>2860</v>
      </c>
      <c r="U600" s="85">
        <v>677092</v>
      </c>
      <c r="V600" s="85">
        <v>20</v>
      </c>
      <c r="W600" s="85">
        <v>270</v>
      </c>
      <c r="X600" s="85">
        <v>2768</v>
      </c>
      <c r="Y600" s="85">
        <v>750671</v>
      </c>
      <c r="Z600" s="85">
        <v>14</v>
      </c>
      <c r="AA600" s="85">
        <v>305</v>
      </c>
      <c r="AB600" s="85">
        <v>2753</v>
      </c>
      <c r="AC600" s="85">
        <v>842995</v>
      </c>
      <c r="AD600" s="85">
        <v>11</v>
      </c>
      <c r="AE600" s="85">
        <v>326</v>
      </c>
      <c r="AF600" s="85">
        <v>2730</v>
      </c>
      <c r="AG600" s="85">
        <v>891405</v>
      </c>
      <c r="AH600" s="85">
        <v>3</v>
      </c>
      <c r="AI600" s="85">
        <v>367</v>
      </c>
      <c r="AJ600" s="85">
        <v>2620</v>
      </c>
      <c r="AK600" s="85">
        <v>961540</v>
      </c>
      <c r="AL600" s="85">
        <v>2</v>
      </c>
      <c r="AM600" s="85">
        <v>416</v>
      </c>
      <c r="AN600" s="85">
        <v>2710</v>
      </c>
      <c r="AO600" s="85">
        <v>1128390</v>
      </c>
      <c r="AP600" s="85">
        <v>107</v>
      </c>
      <c r="AQ600" s="85">
        <v>401</v>
      </c>
      <c r="AR600" s="85">
        <v>2572</v>
      </c>
      <c r="AS600" s="85">
        <v>1027304</v>
      </c>
      <c r="AT600" s="85">
        <v>23</v>
      </c>
      <c r="AU600" s="85">
        <v>447</v>
      </c>
      <c r="AV600" s="85">
        <v>2689</v>
      </c>
      <c r="AW600" s="85">
        <v>1203343</v>
      </c>
    </row>
    <row r="601" spans="1:49" ht="15" x14ac:dyDescent="0.2">
      <c r="A601" s="79">
        <v>41575</v>
      </c>
      <c r="B601" s="85"/>
      <c r="C601" s="85"/>
      <c r="D601" s="85"/>
      <c r="E601" s="85"/>
      <c r="F601" s="85">
        <v>12</v>
      </c>
      <c r="G601" s="85">
        <v>142</v>
      </c>
      <c r="H601" s="85">
        <v>3150</v>
      </c>
      <c r="I601" s="85">
        <v>441175</v>
      </c>
      <c r="J601" s="85">
        <v>18</v>
      </c>
      <c r="K601" s="85">
        <v>167</v>
      </c>
      <c r="L601" s="85">
        <v>3000</v>
      </c>
      <c r="M601" s="85">
        <v>501667</v>
      </c>
      <c r="N601" s="85">
        <v>107</v>
      </c>
      <c r="O601" s="85">
        <v>195</v>
      </c>
      <c r="P601" s="85">
        <v>3255</v>
      </c>
      <c r="Q601" s="85">
        <v>629953</v>
      </c>
      <c r="R601" s="85">
        <v>48</v>
      </c>
      <c r="S601" s="85">
        <v>234</v>
      </c>
      <c r="T601" s="85">
        <v>3332</v>
      </c>
      <c r="U601" s="85">
        <v>684880</v>
      </c>
      <c r="V601" s="85">
        <v>28</v>
      </c>
      <c r="W601" s="85">
        <v>266</v>
      </c>
      <c r="X601" s="85">
        <v>3055</v>
      </c>
      <c r="Y601" s="85">
        <v>853079</v>
      </c>
      <c r="Z601" s="85">
        <v>33</v>
      </c>
      <c r="AA601" s="85">
        <v>285</v>
      </c>
      <c r="AB601" s="85">
        <v>2850</v>
      </c>
      <c r="AC601" s="85">
        <v>814020</v>
      </c>
      <c r="AD601" s="85">
        <v>34</v>
      </c>
      <c r="AE601" s="85">
        <v>332</v>
      </c>
      <c r="AF601" s="85">
        <v>3155</v>
      </c>
      <c r="AG601" s="85">
        <v>1030516</v>
      </c>
      <c r="AH601" s="85">
        <v>65</v>
      </c>
      <c r="AI601" s="85">
        <v>375</v>
      </c>
      <c r="AJ601" s="85">
        <v>3028</v>
      </c>
      <c r="AK601" s="85">
        <v>1142258</v>
      </c>
      <c r="AL601" s="85">
        <v>19</v>
      </c>
      <c r="AM601" s="85">
        <v>436</v>
      </c>
      <c r="AN601" s="85">
        <v>3703</v>
      </c>
      <c r="AO601" s="85">
        <v>1533063</v>
      </c>
      <c r="AP601" s="85">
        <v>62</v>
      </c>
      <c r="AQ601" s="85">
        <v>433</v>
      </c>
      <c r="AR601" s="85">
        <v>3330</v>
      </c>
      <c r="AS601" s="85">
        <v>1393239</v>
      </c>
      <c r="AT601" s="85">
        <v>74</v>
      </c>
      <c r="AU601" s="85">
        <v>560</v>
      </c>
      <c r="AV601" s="85">
        <v>2902</v>
      </c>
      <c r="AW601" s="85">
        <v>1647751</v>
      </c>
    </row>
    <row r="602" spans="1:49" ht="15" x14ac:dyDescent="0.2">
      <c r="A602" s="79"/>
    </row>
    <row r="603" spans="1:49" ht="15" x14ac:dyDescent="0.2">
      <c r="A603" s="79">
        <v>41583</v>
      </c>
      <c r="B603" s="85">
        <v>28</v>
      </c>
      <c r="C603" s="85">
        <v>116</v>
      </c>
      <c r="D603" s="85">
        <v>2858</v>
      </c>
      <c r="E603" s="85">
        <v>334793</v>
      </c>
      <c r="F603" s="85">
        <v>11</v>
      </c>
      <c r="G603" s="85">
        <v>137</v>
      </c>
      <c r="H603" s="85">
        <v>2813</v>
      </c>
      <c r="I603" s="85">
        <v>385213</v>
      </c>
      <c r="J603" s="85">
        <v>42</v>
      </c>
      <c r="K603" s="85">
        <v>163</v>
      </c>
      <c r="L603" s="85">
        <v>2736</v>
      </c>
      <c r="M603" s="85">
        <v>449704</v>
      </c>
      <c r="N603" s="85">
        <v>27</v>
      </c>
      <c r="O603" s="85">
        <v>199</v>
      </c>
      <c r="P603" s="85">
        <v>2638</v>
      </c>
      <c r="Q603" s="85">
        <v>528363</v>
      </c>
      <c r="R603" s="85">
        <v>16</v>
      </c>
      <c r="S603" s="85">
        <v>230</v>
      </c>
      <c r="T603" s="85">
        <v>2667</v>
      </c>
      <c r="U603" s="85">
        <v>628151</v>
      </c>
      <c r="V603" s="85">
        <v>11</v>
      </c>
      <c r="W603" s="85">
        <v>264</v>
      </c>
      <c r="X603" s="85">
        <v>2700</v>
      </c>
      <c r="Y603" s="85">
        <v>711300</v>
      </c>
      <c r="Z603" s="85">
        <v>19</v>
      </c>
      <c r="AA603" s="85">
        <v>308</v>
      </c>
      <c r="AB603" s="85">
        <v>2696</v>
      </c>
      <c r="AC603" s="85">
        <v>828645</v>
      </c>
      <c r="AD603" s="85">
        <v>27</v>
      </c>
      <c r="AE603" s="85">
        <v>334</v>
      </c>
      <c r="AF603" s="85">
        <v>2656</v>
      </c>
      <c r="AG603" s="85">
        <v>890309</v>
      </c>
      <c r="AH603" s="85">
        <v>4</v>
      </c>
      <c r="AI603" s="85">
        <v>387</v>
      </c>
      <c r="AJ603" s="85">
        <v>2720</v>
      </c>
      <c r="AK603" s="85">
        <v>1041210</v>
      </c>
      <c r="AL603" s="85">
        <v>5</v>
      </c>
      <c r="AM603" s="85">
        <v>432</v>
      </c>
      <c r="AN603" s="85">
        <v>2752</v>
      </c>
      <c r="AO603" s="85">
        <v>1189036</v>
      </c>
      <c r="AP603" s="85">
        <v>124</v>
      </c>
      <c r="AQ603" s="85">
        <v>386</v>
      </c>
      <c r="AR603" s="85">
        <v>2548</v>
      </c>
      <c r="AS603" s="85">
        <v>984404</v>
      </c>
      <c r="AT603" s="85">
        <v>22</v>
      </c>
      <c r="AU603" s="85">
        <v>416</v>
      </c>
      <c r="AV603" s="85">
        <v>2495</v>
      </c>
      <c r="AW603" s="85">
        <v>1043800</v>
      </c>
    </row>
    <row r="604" spans="1:49" ht="15" x14ac:dyDescent="0.2">
      <c r="A604" s="79">
        <v>41590</v>
      </c>
      <c r="B604" s="85">
        <v>41</v>
      </c>
      <c r="C604" s="85">
        <v>114</v>
      </c>
      <c r="D604" s="85">
        <v>2639</v>
      </c>
      <c r="E604" s="85">
        <v>306537</v>
      </c>
      <c r="F604" s="85">
        <v>9</v>
      </c>
      <c r="G604" s="85">
        <v>138</v>
      </c>
      <c r="H604" s="85">
        <v>2650</v>
      </c>
      <c r="I604" s="85">
        <v>363039</v>
      </c>
      <c r="J604" s="85">
        <v>39</v>
      </c>
      <c r="K604" s="85">
        <v>168</v>
      </c>
      <c r="L604" s="85">
        <v>2751</v>
      </c>
      <c r="M604" s="85">
        <v>457290</v>
      </c>
      <c r="N604" s="85">
        <v>16</v>
      </c>
      <c r="O604" s="85">
        <v>189</v>
      </c>
      <c r="P604" s="85">
        <v>2698</v>
      </c>
      <c r="Q604" s="85">
        <v>515260</v>
      </c>
      <c r="R604" s="85">
        <v>25</v>
      </c>
      <c r="S604" s="85">
        <v>235</v>
      </c>
      <c r="T604" s="85">
        <v>2777</v>
      </c>
      <c r="U604" s="85">
        <v>659654</v>
      </c>
      <c r="V604" s="85">
        <v>11</v>
      </c>
      <c r="W604" s="85">
        <v>272</v>
      </c>
      <c r="X604" s="85">
        <v>2838</v>
      </c>
      <c r="Y604" s="85">
        <v>775659</v>
      </c>
      <c r="Z604" s="85">
        <v>16</v>
      </c>
      <c r="AA604" s="85">
        <v>293</v>
      </c>
      <c r="AB604" s="85">
        <v>2780</v>
      </c>
      <c r="AC604" s="85">
        <v>816452</v>
      </c>
      <c r="AD604" s="85">
        <v>9</v>
      </c>
      <c r="AE604" s="85">
        <v>339</v>
      </c>
      <c r="AF604" s="85">
        <v>2691</v>
      </c>
      <c r="AG604" s="85">
        <v>911024</v>
      </c>
      <c r="AH604" s="85">
        <v>7</v>
      </c>
      <c r="AI604" s="85">
        <v>373</v>
      </c>
      <c r="AJ604" s="85">
        <v>2740</v>
      </c>
      <c r="AK604" s="85">
        <v>1010329</v>
      </c>
      <c r="AL604" s="85">
        <v>12</v>
      </c>
      <c r="AM604" s="85">
        <v>436</v>
      </c>
      <c r="AN604" s="85">
        <v>2780</v>
      </c>
      <c r="AO604" s="85">
        <v>1211633</v>
      </c>
      <c r="AP604" s="85">
        <v>138</v>
      </c>
      <c r="AQ604" s="85">
        <v>382</v>
      </c>
      <c r="AR604" s="85">
        <v>2591</v>
      </c>
      <c r="AS604" s="85">
        <v>993056</v>
      </c>
      <c r="AT604" s="85">
        <v>25</v>
      </c>
      <c r="AU604" s="85">
        <v>415</v>
      </c>
      <c r="AV604" s="85">
        <v>2602</v>
      </c>
      <c r="AW604" s="85">
        <v>1065536</v>
      </c>
    </row>
    <row r="605" spans="1:49" ht="15" x14ac:dyDescent="0.2">
      <c r="A605" s="79">
        <v>41597</v>
      </c>
      <c r="B605" s="85">
        <v>26</v>
      </c>
      <c r="C605" s="85">
        <v>109</v>
      </c>
      <c r="D605" s="85">
        <v>2756</v>
      </c>
      <c r="E605" s="85">
        <v>301903</v>
      </c>
      <c r="F605" s="85">
        <v>23</v>
      </c>
      <c r="G605" s="85">
        <v>140</v>
      </c>
      <c r="H605" s="85">
        <v>2762</v>
      </c>
      <c r="I605" s="85">
        <v>384028</v>
      </c>
      <c r="J605" s="85">
        <v>7</v>
      </c>
      <c r="K605" s="85">
        <v>170</v>
      </c>
      <c r="L605" s="85">
        <v>2600</v>
      </c>
      <c r="M605" s="85">
        <v>441629</v>
      </c>
      <c r="N605" s="85">
        <v>35</v>
      </c>
      <c r="O605" s="85">
        <v>197</v>
      </c>
      <c r="P605" s="85">
        <v>2557</v>
      </c>
      <c r="Q605" s="85">
        <v>508487</v>
      </c>
      <c r="R605" s="85">
        <v>2</v>
      </c>
      <c r="S605" s="85">
        <v>235</v>
      </c>
      <c r="T605" s="85">
        <v>2475</v>
      </c>
      <c r="U605" s="85">
        <v>582000</v>
      </c>
      <c r="V605" s="85">
        <v>4</v>
      </c>
      <c r="W605" s="85">
        <v>262</v>
      </c>
      <c r="X605" s="85">
        <v>2613</v>
      </c>
      <c r="Y605" s="85">
        <v>688655</v>
      </c>
      <c r="Z605" s="85">
        <v>14</v>
      </c>
      <c r="AA605" s="85">
        <v>303</v>
      </c>
      <c r="AB605" s="85">
        <v>2716</v>
      </c>
      <c r="AC605" s="85">
        <v>816420</v>
      </c>
      <c r="AD605" s="85">
        <v>7</v>
      </c>
      <c r="AE605" s="85">
        <v>340</v>
      </c>
      <c r="AF605" s="85">
        <v>2673</v>
      </c>
      <c r="AG605" s="85">
        <v>911300</v>
      </c>
      <c r="AH605" s="85">
        <v>22</v>
      </c>
      <c r="AI605" s="85">
        <v>369</v>
      </c>
      <c r="AJ605" s="85">
        <v>2649</v>
      </c>
      <c r="AK605" s="85">
        <v>995031</v>
      </c>
      <c r="AL605" s="85">
        <v>8</v>
      </c>
      <c r="AM605" s="85">
        <v>429</v>
      </c>
      <c r="AN605" s="85">
        <v>2775</v>
      </c>
      <c r="AO605" s="85">
        <v>1191350</v>
      </c>
      <c r="AP605" s="85">
        <v>207</v>
      </c>
      <c r="AQ605" s="85">
        <v>378</v>
      </c>
      <c r="AR605" s="85">
        <v>2551</v>
      </c>
      <c r="AS605" s="85">
        <v>964389</v>
      </c>
      <c r="AT605" s="85">
        <v>37</v>
      </c>
      <c r="AU605" s="85">
        <v>401</v>
      </c>
      <c r="AV605" s="85">
        <v>2495</v>
      </c>
      <c r="AW605" s="85">
        <v>1023962</v>
      </c>
    </row>
    <row r="606" spans="1:49" ht="15" x14ac:dyDescent="0.2">
      <c r="A606" s="79">
        <v>41604</v>
      </c>
      <c r="B606" s="85">
        <v>11</v>
      </c>
      <c r="C606" s="85">
        <v>121</v>
      </c>
      <c r="D606" s="85">
        <v>2760</v>
      </c>
      <c r="E606" s="85">
        <v>327770</v>
      </c>
      <c r="F606" s="85">
        <v>6</v>
      </c>
      <c r="G606" s="85">
        <v>141</v>
      </c>
      <c r="H606" s="85">
        <v>2700</v>
      </c>
      <c r="I606" s="85">
        <v>379783</v>
      </c>
      <c r="J606" s="85">
        <v>45</v>
      </c>
      <c r="K606" s="85">
        <v>162</v>
      </c>
      <c r="L606" s="85">
        <v>2733</v>
      </c>
      <c r="M606" s="85">
        <v>456548</v>
      </c>
      <c r="N606" s="85">
        <v>12</v>
      </c>
      <c r="O606" s="85">
        <v>190</v>
      </c>
      <c r="P606" s="85">
        <v>2663</v>
      </c>
      <c r="Q606" s="85">
        <v>511592</v>
      </c>
      <c r="R606" s="85">
        <v>11</v>
      </c>
      <c r="S606" s="85">
        <v>238</v>
      </c>
      <c r="T606" s="85">
        <v>2657</v>
      </c>
      <c r="U606" s="85">
        <v>637494</v>
      </c>
      <c r="V606" s="85">
        <v>15</v>
      </c>
      <c r="W606" s="85">
        <v>263</v>
      </c>
      <c r="X606" s="85">
        <v>2636</v>
      </c>
      <c r="Y606" s="85">
        <v>695759</v>
      </c>
      <c r="Z606" s="85">
        <v>40</v>
      </c>
      <c r="AA606" s="85">
        <v>290</v>
      </c>
      <c r="AB606" s="85">
        <v>2702</v>
      </c>
      <c r="AC606" s="85">
        <v>785150</v>
      </c>
      <c r="AD606" s="85">
        <v>11</v>
      </c>
      <c r="AE606" s="85">
        <v>335</v>
      </c>
      <c r="AF606" s="85">
        <v>2654</v>
      </c>
      <c r="AG606" s="85">
        <v>874098</v>
      </c>
      <c r="AH606" s="85">
        <v>5</v>
      </c>
      <c r="AI606" s="85">
        <v>379</v>
      </c>
      <c r="AJ606" s="85">
        <v>2716</v>
      </c>
      <c r="AK606" s="85">
        <v>1029716</v>
      </c>
      <c r="AL606" s="85">
        <v>8</v>
      </c>
      <c r="AM606" s="85">
        <v>432</v>
      </c>
      <c r="AN606" s="85">
        <v>2707</v>
      </c>
      <c r="AO606" s="85">
        <v>1177375</v>
      </c>
      <c r="AP606" s="85">
        <v>148</v>
      </c>
      <c r="AQ606" s="85">
        <v>399</v>
      </c>
      <c r="AR606" s="85">
        <v>2612</v>
      </c>
      <c r="AS606" s="85">
        <v>1041602</v>
      </c>
      <c r="AT606" s="85">
        <v>15</v>
      </c>
      <c r="AU606" s="85">
        <v>411</v>
      </c>
      <c r="AV606" s="85">
        <v>2590</v>
      </c>
      <c r="AW606" s="85">
        <v>1074719</v>
      </c>
    </row>
    <row r="607" spans="1:49" ht="15" x14ac:dyDescent="0.2">
      <c r="A607" s="79">
        <v>41582</v>
      </c>
      <c r="B607" s="85">
        <v>1</v>
      </c>
      <c r="C607" s="85">
        <v>104</v>
      </c>
      <c r="D607" s="85">
        <v>2983</v>
      </c>
      <c r="E607" s="85">
        <v>314600</v>
      </c>
      <c r="F607" s="85">
        <v>3</v>
      </c>
      <c r="G607" s="85">
        <v>138</v>
      </c>
      <c r="H607" s="85">
        <v>2875</v>
      </c>
      <c r="I607" s="85">
        <v>396833</v>
      </c>
      <c r="J607" s="85">
        <v>12</v>
      </c>
      <c r="K607" s="85">
        <v>164</v>
      </c>
      <c r="L607" s="85">
        <v>2938</v>
      </c>
      <c r="M607" s="85">
        <v>470229</v>
      </c>
      <c r="N607" s="85">
        <v>58</v>
      </c>
      <c r="O607" s="85">
        <v>196</v>
      </c>
      <c r="P607" s="85">
        <v>2882</v>
      </c>
      <c r="Q607" s="85">
        <v>621826</v>
      </c>
      <c r="R607" s="85">
        <v>21</v>
      </c>
      <c r="S607" s="85">
        <v>243</v>
      </c>
      <c r="T607" s="85">
        <v>2768</v>
      </c>
      <c r="U607" s="85">
        <v>663163</v>
      </c>
      <c r="V607" s="85">
        <v>9</v>
      </c>
      <c r="W607" s="85">
        <v>272</v>
      </c>
      <c r="X607" s="85">
        <v>2716</v>
      </c>
      <c r="Y607" s="85">
        <v>737584</v>
      </c>
      <c r="Z607" s="85">
        <v>7</v>
      </c>
      <c r="AA607" s="85">
        <v>291</v>
      </c>
      <c r="AB607" s="85">
        <v>2692</v>
      </c>
      <c r="AC607" s="85">
        <v>783437</v>
      </c>
      <c r="AD607" s="85">
        <v>7</v>
      </c>
      <c r="AE607" s="85">
        <v>331</v>
      </c>
      <c r="AF607" s="85">
        <v>2716</v>
      </c>
      <c r="AG607" s="85">
        <v>899990</v>
      </c>
      <c r="AH607" s="85">
        <v>4</v>
      </c>
      <c r="AI607" s="85">
        <v>361</v>
      </c>
      <c r="AJ607" s="85">
        <v>2820</v>
      </c>
      <c r="AK607" s="85">
        <v>1017315</v>
      </c>
      <c r="AL607" s="85">
        <v>3</v>
      </c>
      <c r="AM607" s="85">
        <v>444</v>
      </c>
      <c r="AN607" s="85">
        <v>2890</v>
      </c>
      <c r="AO607" s="85">
        <v>1281200</v>
      </c>
      <c r="AP607" s="85">
        <v>143</v>
      </c>
      <c r="AQ607" s="85">
        <v>378</v>
      </c>
      <c r="AR607" s="85">
        <v>2589</v>
      </c>
      <c r="AS607" s="85">
        <v>977672</v>
      </c>
      <c r="AT607" s="85">
        <v>28</v>
      </c>
      <c r="AU607" s="85">
        <v>453</v>
      </c>
      <c r="AV607" s="85">
        <v>2608</v>
      </c>
      <c r="AW607" s="85">
        <v>1195316</v>
      </c>
    </row>
    <row r="608" spans="1:49" ht="15" x14ac:dyDescent="0.2">
      <c r="A608" s="79">
        <v>41589</v>
      </c>
      <c r="B608" s="85"/>
      <c r="C608" s="85"/>
      <c r="D608" s="85"/>
      <c r="E608" s="85"/>
      <c r="F608" s="85"/>
      <c r="G608" s="85"/>
      <c r="H608" s="85"/>
      <c r="I608" s="85"/>
      <c r="J608" s="85">
        <v>6</v>
      </c>
      <c r="K608" s="85">
        <v>160</v>
      </c>
      <c r="L608" s="85">
        <v>2738</v>
      </c>
      <c r="M608" s="85">
        <v>433372</v>
      </c>
      <c r="N608" s="85">
        <v>29</v>
      </c>
      <c r="O608" s="85">
        <v>187</v>
      </c>
      <c r="P608" s="85">
        <v>2696</v>
      </c>
      <c r="Q608" s="85">
        <v>509968</v>
      </c>
      <c r="R608" s="85">
        <v>9</v>
      </c>
      <c r="S608" s="85">
        <v>231</v>
      </c>
      <c r="T608" s="85">
        <v>2740</v>
      </c>
      <c r="U608" s="85">
        <v>634584</v>
      </c>
      <c r="V608" s="85">
        <v>20</v>
      </c>
      <c r="W608" s="85">
        <v>265</v>
      </c>
      <c r="X608" s="85">
        <v>2950</v>
      </c>
      <c r="Y608" s="85">
        <v>894572</v>
      </c>
      <c r="Z608" s="85">
        <v>14</v>
      </c>
      <c r="AA608" s="85">
        <v>294</v>
      </c>
      <c r="AB608" s="85">
        <v>2733</v>
      </c>
      <c r="AC608" s="85">
        <v>808274</v>
      </c>
      <c r="AD608" s="85">
        <v>20</v>
      </c>
      <c r="AE608" s="85">
        <v>336</v>
      </c>
      <c r="AF608" s="85">
        <v>2900</v>
      </c>
      <c r="AG608" s="85">
        <v>1013570</v>
      </c>
      <c r="AH608" s="85">
        <v>24</v>
      </c>
      <c r="AI608" s="85">
        <v>379</v>
      </c>
      <c r="AJ608" s="85">
        <v>2791</v>
      </c>
      <c r="AK608" s="85">
        <v>1066312</v>
      </c>
      <c r="AL608" s="85">
        <v>5</v>
      </c>
      <c r="AM608" s="85">
        <v>453</v>
      </c>
      <c r="AN608" s="85">
        <v>2700</v>
      </c>
      <c r="AO608" s="85">
        <v>1215308</v>
      </c>
      <c r="AP608" s="85">
        <v>60</v>
      </c>
      <c r="AQ608" s="85">
        <v>385</v>
      </c>
      <c r="AR608" s="85">
        <v>2643</v>
      </c>
      <c r="AS608" s="85">
        <v>1017906</v>
      </c>
      <c r="AT608" s="85">
        <v>11</v>
      </c>
      <c r="AU608" s="85">
        <v>427</v>
      </c>
      <c r="AV608" s="85">
        <v>2645</v>
      </c>
      <c r="AW608" s="85">
        <v>1137176</v>
      </c>
    </row>
    <row r="609" spans="1:49" ht="15" x14ac:dyDescent="0.2">
      <c r="A609" s="79">
        <v>41596</v>
      </c>
      <c r="B609" s="85">
        <v>6</v>
      </c>
      <c r="C609" s="85">
        <v>114</v>
      </c>
      <c r="D609" s="85">
        <v>3110</v>
      </c>
      <c r="E609" s="85">
        <v>337880</v>
      </c>
      <c r="F609" s="85">
        <v>8</v>
      </c>
      <c r="G609" s="85">
        <v>138</v>
      </c>
      <c r="H609" s="85">
        <v>2680</v>
      </c>
      <c r="I609" s="85">
        <v>372000</v>
      </c>
      <c r="J609" s="85">
        <v>8</v>
      </c>
      <c r="K609" s="85">
        <v>159</v>
      </c>
      <c r="L609" s="85">
        <v>2722</v>
      </c>
      <c r="M609" s="85">
        <v>433568</v>
      </c>
      <c r="N609" s="85">
        <v>37</v>
      </c>
      <c r="O609" s="85">
        <v>203</v>
      </c>
      <c r="P609" s="85">
        <v>2738</v>
      </c>
      <c r="Q609" s="85">
        <v>565714</v>
      </c>
      <c r="R609" s="85">
        <v>45</v>
      </c>
      <c r="S609" s="85">
        <v>233</v>
      </c>
      <c r="T609" s="85">
        <v>2890</v>
      </c>
      <c r="U609" s="85">
        <v>691871</v>
      </c>
      <c r="V609" s="85">
        <v>12</v>
      </c>
      <c r="W609" s="85">
        <v>267</v>
      </c>
      <c r="X609" s="85">
        <v>2725</v>
      </c>
      <c r="Y609" s="85">
        <v>736004</v>
      </c>
      <c r="Z609" s="85">
        <v>35</v>
      </c>
      <c r="AA609" s="85">
        <v>297</v>
      </c>
      <c r="AB609" s="85">
        <v>2767</v>
      </c>
      <c r="AC609" s="85">
        <v>848343</v>
      </c>
      <c r="AD609" s="85">
        <v>10</v>
      </c>
      <c r="AE609" s="85">
        <v>325</v>
      </c>
      <c r="AF609" s="85">
        <v>2918</v>
      </c>
      <c r="AG609" s="85">
        <v>941461</v>
      </c>
      <c r="AH609" s="85">
        <v>6</v>
      </c>
      <c r="AI609" s="85">
        <v>368</v>
      </c>
      <c r="AJ609" s="85">
        <v>2786</v>
      </c>
      <c r="AK609" s="85">
        <v>1026285</v>
      </c>
      <c r="AL609" s="85">
        <v>3</v>
      </c>
      <c r="AM609" s="85">
        <v>437</v>
      </c>
      <c r="AN609" s="85">
        <v>2787</v>
      </c>
      <c r="AO609" s="85">
        <v>1215580</v>
      </c>
      <c r="AP609" s="85">
        <v>117</v>
      </c>
      <c r="AQ609" s="85">
        <v>280</v>
      </c>
      <c r="AR609" s="85">
        <v>2580</v>
      </c>
      <c r="AS609" s="85">
        <v>986068</v>
      </c>
      <c r="AT609" s="85">
        <v>43</v>
      </c>
      <c r="AU609" s="85">
        <v>431</v>
      </c>
      <c r="AV609" s="85">
        <v>2651</v>
      </c>
      <c r="AW609" s="85">
        <v>1167255</v>
      </c>
    </row>
    <row r="610" spans="1:49" ht="15" x14ac:dyDescent="0.2">
      <c r="A610" s="79">
        <v>41603</v>
      </c>
      <c r="B610" s="85">
        <v>3</v>
      </c>
      <c r="C610" s="85">
        <v>108</v>
      </c>
      <c r="D610" s="85">
        <v>2865</v>
      </c>
      <c r="E610" s="85">
        <v>309820</v>
      </c>
      <c r="F610" s="85">
        <v>11</v>
      </c>
      <c r="G610" s="85">
        <v>138</v>
      </c>
      <c r="H610" s="85">
        <v>2860</v>
      </c>
      <c r="I610" s="85">
        <v>395200</v>
      </c>
      <c r="J610" s="85">
        <v>25</v>
      </c>
      <c r="K610" s="85">
        <v>169</v>
      </c>
      <c r="L610" s="85">
        <v>2770</v>
      </c>
      <c r="M610" s="85">
        <v>473296</v>
      </c>
      <c r="N610" s="85">
        <v>22</v>
      </c>
      <c r="O610" s="85">
        <v>209</v>
      </c>
      <c r="P610" s="85">
        <v>2772</v>
      </c>
      <c r="Q610" s="85">
        <v>580035</v>
      </c>
      <c r="R610" s="85">
        <v>12</v>
      </c>
      <c r="S610" s="85">
        <v>243</v>
      </c>
      <c r="T610" s="85">
        <v>2770</v>
      </c>
      <c r="U610" s="85">
        <v>684819</v>
      </c>
      <c r="V610" s="85">
        <v>4</v>
      </c>
      <c r="W610" s="85">
        <v>266</v>
      </c>
      <c r="X610" s="85">
        <v>2630</v>
      </c>
      <c r="Y610" s="85">
        <v>704940</v>
      </c>
      <c r="Z610" s="85">
        <v>19</v>
      </c>
      <c r="AA610" s="85">
        <v>295</v>
      </c>
      <c r="AB610" s="85">
        <v>2830</v>
      </c>
      <c r="AC610" s="85">
        <v>928761</v>
      </c>
      <c r="AD610" s="85">
        <v>4</v>
      </c>
      <c r="AE610" s="85">
        <v>340</v>
      </c>
      <c r="AF610" s="85">
        <v>2815</v>
      </c>
      <c r="AG610" s="85">
        <v>936705</v>
      </c>
      <c r="AH610" s="85">
        <v>13</v>
      </c>
      <c r="AI610" s="85">
        <v>378</v>
      </c>
      <c r="AJ610" s="85">
        <v>2673</v>
      </c>
      <c r="AK610" s="85">
        <v>1024207</v>
      </c>
      <c r="AL610" s="85">
        <v>17</v>
      </c>
      <c r="AM610" s="85">
        <v>438</v>
      </c>
      <c r="AN610" s="85">
        <v>2891</v>
      </c>
      <c r="AO610" s="85">
        <v>1270572</v>
      </c>
      <c r="AP610" s="85">
        <v>104</v>
      </c>
      <c r="AQ610" s="85">
        <v>391</v>
      </c>
      <c r="AR610" s="85">
        <v>2627</v>
      </c>
      <c r="AS610" s="85">
        <v>1046332</v>
      </c>
      <c r="AT610" s="85">
        <v>17</v>
      </c>
      <c r="AU610" s="85">
        <v>434</v>
      </c>
      <c r="AV610" s="85">
        <v>2732</v>
      </c>
      <c r="AW610" s="85">
        <v>1173408</v>
      </c>
    </row>
    <row r="611" spans="1:49" x14ac:dyDescent="0.2">
      <c r="A611" s="43"/>
    </row>
    <row r="612" spans="1:49" ht="15" x14ac:dyDescent="0.2">
      <c r="A612" s="80">
        <v>41611</v>
      </c>
      <c r="B612" s="85">
        <v>10</v>
      </c>
      <c r="C612" s="85">
        <v>103</v>
      </c>
      <c r="D612" s="85">
        <v>2700</v>
      </c>
      <c r="E612" s="85">
        <v>284650</v>
      </c>
      <c r="F612" s="85">
        <v>9</v>
      </c>
      <c r="G612" s="85">
        <v>141</v>
      </c>
      <c r="H612" s="85">
        <v>2575</v>
      </c>
      <c r="I612" s="85">
        <v>359628</v>
      </c>
      <c r="J612" s="85">
        <v>10</v>
      </c>
      <c r="K612" s="85">
        <v>159</v>
      </c>
      <c r="L612" s="85">
        <v>2540</v>
      </c>
      <c r="M612" s="85">
        <v>414560</v>
      </c>
      <c r="N612" s="85">
        <v>11</v>
      </c>
      <c r="O612" s="85">
        <v>196</v>
      </c>
      <c r="P612" s="85">
        <v>2621</v>
      </c>
      <c r="Q612" s="85">
        <v>512691</v>
      </c>
      <c r="R612" s="85">
        <v>23</v>
      </c>
      <c r="S612" s="85">
        <v>229</v>
      </c>
      <c r="T612" s="85">
        <v>2678</v>
      </c>
      <c r="U612" s="85">
        <v>620068</v>
      </c>
      <c r="V612" s="85">
        <v>19</v>
      </c>
      <c r="W612" s="85">
        <v>271</v>
      </c>
      <c r="X612" s="85">
        <v>2715</v>
      </c>
      <c r="Y612" s="85">
        <v>737812</v>
      </c>
      <c r="Z612" s="85">
        <v>33</v>
      </c>
      <c r="AA612" s="85">
        <v>303</v>
      </c>
      <c r="AB612" s="85">
        <v>2651</v>
      </c>
      <c r="AC612" s="85">
        <v>806950</v>
      </c>
      <c r="AD612" s="85">
        <v>14</v>
      </c>
      <c r="AE612" s="85">
        <v>341</v>
      </c>
      <c r="AF612" s="85">
        <v>2605</v>
      </c>
      <c r="AG612" s="85">
        <v>888719</v>
      </c>
      <c r="AH612" s="85">
        <v>12</v>
      </c>
      <c r="AI612" s="85">
        <v>376</v>
      </c>
      <c r="AJ612" s="85">
        <v>2612</v>
      </c>
      <c r="AK612" s="85">
        <v>978527</v>
      </c>
      <c r="AL612" s="85">
        <v>3</v>
      </c>
      <c r="AM612" s="85">
        <v>435</v>
      </c>
      <c r="AN612" s="85">
        <v>2747</v>
      </c>
      <c r="AO612" s="85">
        <v>1193507</v>
      </c>
      <c r="AP612" s="85">
        <v>175</v>
      </c>
      <c r="AQ612" s="85">
        <v>364</v>
      </c>
      <c r="AR612" s="85">
        <v>2478</v>
      </c>
      <c r="AS612" s="85">
        <v>903245</v>
      </c>
      <c r="AT612" s="85">
        <v>22</v>
      </c>
      <c r="AU612" s="85">
        <v>397</v>
      </c>
      <c r="AV612" s="85">
        <v>2487</v>
      </c>
      <c r="AW612" s="85">
        <v>986378</v>
      </c>
    </row>
    <row r="613" spans="1:49" ht="15" x14ac:dyDescent="0.2">
      <c r="A613" s="80">
        <v>41618</v>
      </c>
      <c r="B613" s="85">
        <v>11</v>
      </c>
      <c r="C613" s="85">
        <v>116</v>
      </c>
      <c r="D613" s="85">
        <v>2603</v>
      </c>
      <c r="E613" s="85">
        <v>310884</v>
      </c>
      <c r="F613" s="85">
        <v>9</v>
      </c>
      <c r="G613" s="85">
        <v>138</v>
      </c>
      <c r="H613" s="85">
        <v>2687</v>
      </c>
      <c r="I613" s="85">
        <v>371337</v>
      </c>
      <c r="J613" s="85">
        <v>11</v>
      </c>
      <c r="K613" s="85">
        <v>160</v>
      </c>
      <c r="L613" s="85">
        <v>2730</v>
      </c>
      <c r="M613" s="85">
        <v>433555</v>
      </c>
      <c r="N613" s="85">
        <v>61</v>
      </c>
      <c r="O613" s="85">
        <v>203</v>
      </c>
      <c r="P613" s="85">
        <v>2674</v>
      </c>
      <c r="Q613" s="85">
        <v>566080</v>
      </c>
      <c r="R613" s="85">
        <v>8</v>
      </c>
      <c r="S613" s="85">
        <v>235</v>
      </c>
      <c r="T613" s="85">
        <v>2713</v>
      </c>
      <c r="U613" s="85">
        <v>639122</v>
      </c>
      <c r="V613" s="85">
        <v>26</v>
      </c>
      <c r="W613" s="85">
        <v>269</v>
      </c>
      <c r="X613" s="85">
        <v>2724</v>
      </c>
      <c r="Y613" s="85">
        <v>733584</v>
      </c>
      <c r="Z613" s="85">
        <v>13</v>
      </c>
      <c r="AA613" s="85">
        <v>302</v>
      </c>
      <c r="AB613" s="85">
        <v>2670</v>
      </c>
      <c r="AC613" s="85">
        <v>802271</v>
      </c>
      <c r="AD613" s="85">
        <v>15</v>
      </c>
      <c r="AE613" s="85">
        <v>339</v>
      </c>
      <c r="AF613" s="85">
        <v>2630</v>
      </c>
      <c r="AG613" s="85">
        <v>892125</v>
      </c>
      <c r="AH613" s="85">
        <v>4</v>
      </c>
      <c r="AI613" s="85">
        <v>376</v>
      </c>
      <c r="AJ613" s="85">
        <v>2727</v>
      </c>
      <c r="AK613" s="85">
        <v>1022470</v>
      </c>
      <c r="AL613" s="85">
        <v>2</v>
      </c>
      <c r="AM613" s="85">
        <v>446</v>
      </c>
      <c r="AN613" s="85">
        <v>2830</v>
      </c>
      <c r="AO613" s="85">
        <v>1263390</v>
      </c>
      <c r="AP613" s="85">
        <v>138</v>
      </c>
      <c r="AQ613" s="85">
        <v>393</v>
      </c>
      <c r="AR613" s="85">
        <v>2567</v>
      </c>
      <c r="AS613" s="85">
        <v>1012207</v>
      </c>
      <c r="AT613" s="85">
        <v>29</v>
      </c>
      <c r="AU613" s="85">
        <v>433</v>
      </c>
      <c r="AV613" s="85">
        <v>2504</v>
      </c>
      <c r="AW613" s="85">
        <v>1064047</v>
      </c>
    </row>
    <row r="614" spans="1:49" ht="15" x14ac:dyDescent="0.2">
      <c r="A614" s="80">
        <v>41625</v>
      </c>
      <c r="B614" s="85">
        <v>4</v>
      </c>
      <c r="C614" s="85">
        <v>123</v>
      </c>
      <c r="D614" s="85">
        <v>2725</v>
      </c>
      <c r="E614" s="85">
        <v>334150</v>
      </c>
      <c r="F614" s="85">
        <v>14</v>
      </c>
      <c r="G614" s="85">
        <v>136</v>
      </c>
      <c r="H614" s="85">
        <v>2612</v>
      </c>
      <c r="I614" s="85">
        <v>369614</v>
      </c>
      <c r="J614" s="85">
        <v>35</v>
      </c>
      <c r="K614" s="85">
        <v>152</v>
      </c>
      <c r="L614" s="85">
        <v>2612</v>
      </c>
      <c r="M614" s="85">
        <v>407526</v>
      </c>
      <c r="N614" s="85">
        <v>24</v>
      </c>
      <c r="O614" s="85">
        <v>203</v>
      </c>
      <c r="P614" s="85">
        <v>2630</v>
      </c>
      <c r="Q614" s="85">
        <v>542594</v>
      </c>
      <c r="R614" s="85">
        <v>11</v>
      </c>
      <c r="S614" s="85">
        <v>230</v>
      </c>
      <c r="T614" s="85">
        <v>2683</v>
      </c>
      <c r="U614" s="85">
        <v>621189</v>
      </c>
      <c r="V614" s="85">
        <v>10</v>
      </c>
      <c r="W614" s="85">
        <v>268</v>
      </c>
      <c r="X614" s="85">
        <v>2630</v>
      </c>
      <c r="Y614" s="85">
        <v>707759</v>
      </c>
      <c r="Z614" s="85">
        <v>8</v>
      </c>
      <c r="AA614" s="85">
        <v>298</v>
      </c>
      <c r="AB614" s="85">
        <v>2640</v>
      </c>
      <c r="AC614" s="85">
        <v>798032</v>
      </c>
      <c r="AD614" s="85">
        <v>16</v>
      </c>
      <c r="AE614" s="85">
        <v>338</v>
      </c>
      <c r="AF614" s="85">
        <v>2585</v>
      </c>
      <c r="AG614" s="85">
        <v>885369</v>
      </c>
      <c r="AH614" s="85">
        <v>11</v>
      </c>
      <c r="AI614" s="85">
        <v>368</v>
      </c>
      <c r="AJ614" s="85">
        <v>2678</v>
      </c>
      <c r="AK614" s="85">
        <v>980062</v>
      </c>
      <c r="AL614" s="85">
        <v>3</v>
      </c>
      <c r="AM614" s="85">
        <v>431</v>
      </c>
      <c r="AN614" s="85">
        <v>2747</v>
      </c>
      <c r="AO614" s="85">
        <v>1184147</v>
      </c>
      <c r="AP614" s="85">
        <v>256</v>
      </c>
      <c r="AQ614" s="85">
        <v>338</v>
      </c>
      <c r="AR614" s="85">
        <v>2553</v>
      </c>
      <c r="AS614" s="85">
        <v>995913</v>
      </c>
      <c r="AT614" s="85">
        <v>38</v>
      </c>
      <c r="AU614" s="85">
        <v>416</v>
      </c>
      <c r="AV614" s="85">
        <v>2603</v>
      </c>
      <c r="AW614" s="85">
        <v>1101957</v>
      </c>
    </row>
    <row r="615" spans="1:49" ht="15" x14ac:dyDescent="0.2">
      <c r="A615" s="80">
        <v>41610</v>
      </c>
      <c r="B615" s="85">
        <v>11</v>
      </c>
      <c r="C615" s="85">
        <v>113</v>
      </c>
      <c r="D615" s="85">
        <v>2687</v>
      </c>
      <c r="E615" s="85">
        <v>312000</v>
      </c>
      <c r="F615" s="85">
        <v>1</v>
      </c>
      <c r="G615" s="85">
        <v>147</v>
      </c>
      <c r="H615" s="85">
        <v>2700</v>
      </c>
      <c r="I615" s="85">
        <v>396900</v>
      </c>
      <c r="J615" s="85">
        <v>5</v>
      </c>
      <c r="K615" s="85">
        <v>156</v>
      </c>
      <c r="L615" s="85">
        <v>2803</v>
      </c>
      <c r="M615" s="85">
        <v>440120</v>
      </c>
      <c r="N615" s="85">
        <v>13</v>
      </c>
      <c r="O615" s="85">
        <v>197</v>
      </c>
      <c r="P615" s="85">
        <v>2840</v>
      </c>
      <c r="Q615" s="85">
        <v>559823</v>
      </c>
      <c r="R615" s="85">
        <v>8</v>
      </c>
      <c r="S615" s="85">
        <v>228</v>
      </c>
      <c r="T615" s="85">
        <v>2630</v>
      </c>
      <c r="U615" s="85">
        <v>596662</v>
      </c>
      <c r="V615" s="85">
        <v>8</v>
      </c>
      <c r="W615" s="85">
        <v>254</v>
      </c>
      <c r="X615" s="85">
        <v>2675</v>
      </c>
      <c r="Y615" s="85">
        <v>683600</v>
      </c>
      <c r="Z615" s="85">
        <v>5</v>
      </c>
      <c r="AA615" s="85">
        <v>269</v>
      </c>
      <c r="AB615" s="85">
        <v>2680</v>
      </c>
      <c r="AC615" s="85">
        <v>722508</v>
      </c>
      <c r="AD615" s="85">
        <v>16</v>
      </c>
      <c r="AE615" s="85">
        <v>302</v>
      </c>
      <c r="AF615" s="85">
        <v>2730</v>
      </c>
      <c r="AG615" s="85">
        <v>819453</v>
      </c>
      <c r="AH615" s="85">
        <v>6</v>
      </c>
      <c r="AI615" s="85">
        <v>383</v>
      </c>
      <c r="AJ615" s="85">
        <v>2708</v>
      </c>
      <c r="AK615" s="85">
        <v>1041745</v>
      </c>
      <c r="AL615" s="85">
        <v>5</v>
      </c>
      <c r="AM615" s="85">
        <v>424</v>
      </c>
      <c r="AN615" s="85">
        <v>2772</v>
      </c>
      <c r="AO615" s="85">
        <v>1173398</v>
      </c>
      <c r="AP615" s="85">
        <v>123</v>
      </c>
      <c r="AQ615" s="85">
        <v>384</v>
      </c>
      <c r="AR615" s="85">
        <v>2596</v>
      </c>
      <c r="AS615" s="85">
        <v>994117</v>
      </c>
      <c r="AT615" s="85">
        <v>15</v>
      </c>
      <c r="AU615" s="85">
        <v>401</v>
      </c>
      <c r="AV615" s="85">
        <v>2522</v>
      </c>
      <c r="AW615" s="85">
        <v>999523</v>
      </c>
    </row>
    <row r="616" spans="1:49" ht="15" x14ac:dyDescent="0.2">
      <c r="A616" s="80">
        <v>41617</v>
      </c>
      <c r="B616" s="85">
        <v>11</v>
      </c>
      <c r="C616" s="85">
        <v>115</v>
      </c>
      <c r="D616" s="85">
        <v>2728</v>
      </c>
      <c r="E616" s="85">
        <v>313666</v>
      </c>
      <c r="F616" s="85"/>
      <c r="G616" s="85"/>
      <c r="H616" s="85"/>
      <c r="I616" s="85"/>
      <c r="J616" s="85">
        <v>11</v>
      </c>
      <c r="K616" s="85">
        <v>162</v>
      </c>
      <c r="L616" s="85">
        <v>2762</v>
      </c>
      <c r="M616" s="85">
        <v>449495</v>
      </c>
      <c r="N616" s="85">
        <v>52</v>
      </c>
      <c r="O616" s="85">
        <v>205</v>
      </c>
      <c r="P616" s="85">
        <v>2663</v>
      </c>
      <c r="Q616" s="85">
        <v>565214</v>
      </c>
      <c r="R616" s="85">
        <v>9</v>
      </c>
      <c r="S616" s="85">
        <v>239</v>
      </c>
      <c r="T616" s="85">
        <v>2600</v>
      </c>
      <c r="U616" s="85">
        <v>662372</v>
      </c>
      <c r="V616" s="85">
        <v>7</v>
      </c>
      <c r="W616" s="85">
        <v>265</v>
      </c>
      <c r="X616" s="85">
        <v>2648</v>
      </c>
      <c r="Y616" s="85">
        <v>693017</v>
      </c>
      <c r="Z616" s="85">
        <v>9</v>
      </c>
      <c r="AA616" s="85">
        <v>298</v>
      </c>
      <c r="AB616" s="85">
        <v>2833</v>
      </c>
      <c r="AC616" s="85">
        <v>843068</v>
      </c>
      <c r="AD616" s="85">
        <v>8</v>
      </c>
      <c r="AE616" s="85">
        <v>334</v>
      </c>
      <c r="AF616" s="85">
        <v>2740</v>
      </c>
      <c r="AG616" s="85">
        <v>909865</v>
      </c>
      <c r="AH616" s="85">
        <v>4</v>
      </c>
      <c r="AI616" s="85">
        <v>368</v>
      </c>
      <c r="AJ616" s="85">
        <v>2700</v>
      </c>
      <c r="AK616" s="85">
        <v>1001425</v>
      </c>
      <c r="AL616" s="85">
        <v>3</v>
      </c>
      <c r="AM616" s="85">
        <v>431</v>
      </c>
      <c r="AN616" s="85">
        <v>2933</v>
      </c>
      <c r="AO616" s="85">
        <v>1273517</v>
      </c>
      <c r="AP616" s="85">
        <v>111</v>
      </c>
      <c r="AQ616" s="85">
        <v>350</v>
      </c>
      <c r="AR616" s="85">
        <v>2552</v>
      </c>
      <c r="AS616" s="85">
        <v>892206</v>
      </c>
      <c r="AT616" s="85">
        <v>26</v>
      </c>
      <c r="AU616" s="85">
        <v>440</v>
      </c>
      <c r="AV616" s="85">
        <v>2556</v>
      </c>
      <c r="AW616" s="85">
        <v>1141750</v>
      </c>
    </row>
    <row r="617" spans="1:49" ht="15" x14ac:dyDescent="0.2">
      <c r="A617" s="80">
        <v>41624</v>
      </c>
      <c r="B617" s="85"/>
      <c r="C617" s="85"/>
      <c r="D617" s="85"/>
      <c r="E617" s="85"/>
      <c r="F617" s="85">
        <v>4</v>
      </c>
      <c r="G617" s="85">
        <v>134</v>
      </c>
      <c r="H617" s="85">
        <v>2575</v>
      </c>
      <c r="I617" s="85">
        <v>348038</v>
      </c>
      <c r="J617" s="85">
        <v>2</v>
      </c>
      <c r="K617" s="85">
        <v>179</v>
      </c>
      <c r="L617" s="85">
        <v>2680</v>
      </c>
      <c r="M617" s="85">
        <v>479720</v>
      </c>
      <c r="N617" s="85">
        <v>4</v>
      </c>
      <c r="O617" s="85">
        <v>194</v>
      </c>
      <c r="P617" s="85">
        <v>2700</v>
      </c>
      <c r="Q617" s="85">
        <v>522450</v>
      </c>
      <c r="R617" s="85">
        <v>10</v>
      </c>
      <c r="S617" s="85">
        <v>237</v>
      </c>
      <c r="T617" s="85">
        <v>2772</v>
      </c>
      <c r="U617" s="85">
        <v>647592</v>
      </c>
      <c r="V617" s="85">
        <v>1</v>
      </c>
      <c r="W617" s="85">
        <v>270</v>
      </c>
      <c r="X617" s="85">
        <v>2600</v>
      </c>
      <c r="Y617" s="85">
        <v>702000</v>
      </c>
      <c r="Z617" s="85">
        <v>2</v>
      </c>
      <c r="AA617" s="85">
        <v>306</v>
      </c>
      <c r="AB617" s="85">
        <v>2720</v>
      </c>
      <c r="AC617" s="85">
        <v>830780</v>
      </c>
      <c r="AD617" s="85">
        <v>11</v>
      </c>
      <c r="AE617" s="85">
        <v>340</v>
      </c>
      <c r="AF617" s="85">
        <v>2637</v>
      </c>
      <c r="AG617" s="85">
        <v>902091</v>
      </c>
      <c r="AH617" s="85">
        <v>2</v>
      </c>
      <c r="AI617" s="85">
        <v>386</v>
      </c>
      <c r="AJ617" s="85">
        <v>2645</v>
      </c>
      <c r="AK617" s="85">
        <v>1019685</v>
      </c>
      <c r="AL617" s="85">
        <v>3</v>
      </c>
      <c r="AM617" s="85">
        <v>446</v>
      </c>
      <c r="AN617" s="85">
        <v>2973</v>
      </c>
      <c r="AO617" s="85">
        <v>1336680</v>
      </c>
      <c r="AP617" s="85">
        <v>80</v>
      </c>
      <c r="AQ617" s="85">
        <v>364</v>
      </c>
      <c r="AR617" s="85">
        <v>2683</v>
      </c>
      <c r="AS617" s="85">
        <v>960004</v>
      </c>
      <c r="AT617" s="85">
        <v>12</v>
      </c>
      <c r="AU617" s="85">
        <v>452</v>
      </c>
      <c r="AV617" s="85">
        <v>2507</v>
      </c>
      <c r="AW617" s="85">
        <v>1138450</v>
      </c>
    </row>
    <row r="619" spans="1:49" ht="15" x14ac:dyDescent="0.2">
      <c r="A619" s="80">
        <v>41645</v>
      </c>
      <c r="B619" s="85">
        <v>1</v>
      </c>
      <c r="C619" s="85">
        <v>94</v>
      </c>
      <c r="D619" s="85">
        <v>2500</v>
      </c>
      <c r="E619" s="85">
        <v>235000</v>
      </c>
      <c r="F619" s="85">
        <v>5</v>
      </c>
      <c r="G619" s="85">
        <v>138</v>
      </c>
      <c r="H619" s="85">
        <v>2685</v>
      </c>
      <c r="I619" s="85">
        <v>366572</v>
      </c>
      <c r="J619" s="85">
        <v>1</v>
      </c>
      <c r="K619" s="85">
        <v>163</v>
      </c>
      <c r="L619" s="85">
        <v>2700</v>
      </c>
      <c r="M619" s="85">
        <v>440100</v>
      </c>
      <c r="N619" s="85">
        <v>3</v>
      </c>
      <c r="O619" s="85">
        <v>204</v>
      </c>
      <c r="P619" s="85">
        <v>2933</v>
      </c>
      <c r="Q619" s="85">
        <v>596299</v>
      </c>
      <c r="R619" s="85">
        <v>22</v>
      </c>
      <c r="S619" s="85">
        <v>229</v>
      </c>
      <c r="T619" s="85">
        <v>2710</v>
      </c>
      <c r="U619" s="85">
        <v>633098</v>
      </c>
      <c r="V619" s="85"/>
      <c r="W619" s="85"/>
      <c r="X619" s="85"/>
      <c r="Y619" s="85"/>
      <c r="Z619" s="85">
        <v>9</v>
      </c>
      <c r="AA619" s="85">
        <v>297</v>
      </c>
      <c r="AB619" s="85">
        <v>2625</v>
      </c>
      <c r="AC619" s="85">
        <v>779433</v>
      </c>
      <c r="AD619" s="85">
        <v>10</v>
      </c>
      <c r="AE619" s="85">
        <v>354</v>
      </c>
      <c r="AF619" s="85">
        <v>2670</v>
      </c>
      <c r="AG619" s="85">
        <v>948208</v>
      </c>
      <c r="AH619" s="85">
        <v>7</v>
      </c>
      <c r="AI619" s="85">
        <v>389</v>
      </c>
      <c r="AJ619" s="85">
        <v>2660</v>
      </c>
      <c r="AK619" s="85">
        <v>1035563</v>
      </c>
      <c r="AL619" s="85"/>
      <c r="AM619" s="85"/>
      <c r="AN619" s="85"/>
      <c r="AO619" s="85"/>
      <c r="AP619" s="85">
        <v>55</v>
      </c>
      <c r="AQ619" s="85">
        <v>362</v>
      </c>
      <c r="AR619" s="85">
        <v>2513</v>
      </c>
      <c r="AS619" s="85">
        <v>903949</v>
      </c>
      <c r="AT619" s="85">
        <v>2</v>
      </c>
      <c r="AU619" s="85">
        <v>465</v>
      </c>
      <c r="AV619" s="85">
        <v>2250</v>
      </c>
      <c r="AW619" s="85">
        <v>1046850</v>
      </c>
    </row>
    <row r="620" spans="1:49" ht="15" x14ac:dyDescent="0.2">
      <c r="A620" s="80">
        <v>41652</v>
      </c>
      <c r="B620" s="85">
        <v>10</v>
      </c>
      <c r="C620" s="85">
        <v>107</v>
      </c>
      <c r="D620" s="85">
        <v>2717</v>
      </c>
      <c r="E620" s="85">
        <v>303940</v>
      </c>
      <c r="F620" s="85">
        <v>4</v>
      </c>
      <c r="G620" s="85">
        <v>141</v>
      </c>
      <c r="H620" s="85">
        <v>2940</v>
      </c>
      <c r="I620" s="85">
        <v>414540</v>
      </c>
      <c r="J620" s="85">
        <v>8</v>
      </c>
      <c r="K620" s="85">
        <v>162</v>
      </c>
      <c r="L620" s="85">
        <v>2732</v>
      </c>
      <c r="M620" s="85">
        <v>448236</v>
      </c>
      <c r="N620" s="85">
        <v>8</v>
      </c>
      <c r="O620" s="85">
        <v>207</v>
      </c>
      <c r="P620" s="85">
        <v>2803</v>
      </c>
      <c r="Q620" s="85">
        <v>581748</v>
      </c>
      <c r="R620" s="85">
        <v>6</v>
      </c>
      <c r="S620" s="85">
        <v>231</v>
      </c>
      <c r="T620" s="85">
        <v>2707</v>
      </c>
      <c r="U620" s="85">
        <v>621567</v>
      </c>
      <c r="V620" s="85">
        <v>19</v>
      </c>
      <c r="W620" s="85">
        <v>265</v>
      </c>
      <c r="X620" s="85">
        <v>2648</v>
      </c>
      <c r="Y620" s="85">
        <v>701057</v>
      </c>
      <c r="Z620" s="85">
        <v>8</v>
      </c>
      <c r="AA620" s="85">
        <v>298</v>
      </c>
      <c r="AB620" s="85">
        <v>2658</v>
      </c>
      <c r="AC620" s="85">
        <v>791124</v>
      </c>
      <c r="AD620" s="85">
        <v>21</v>
      </c>
      <c r="AE620" s="85">
        <v>339</v>
      </c>
      <c r="AF620" s="85">
        <v>2690</v>
      </c>
      <c r="AG620" s="85">
        <v>912070</v>
      </c>
      <c r="AH620" s="85">
        <v>14</v>
      </c>
      <c r="AI620" s="85">
        <v>382</v>
      </c>
      <c r="AJ620" s="85">
        <v>2765</v>
      </c>
      <c r="AK620" s="85">
        <v>1053709</v>
      </c>
      <c r="AL620" s="85">
        <v>6</v>
      </c>
      <c r="AM620" s="85">
        <v>432</v>
      </c>
      <c r="AN620" s="85">
        <v>2796</v>
      </c>
      <c r="AO620" s="85">
        <v>1204857</v>
      </c>
      <c r="AP620" s="85">
        <v>79</v>
      </c>
      <c r="AQ620" s="85">
        <v>379</v>
      </c>
      <c r="AR620" s="85">
        <v>2553</v>
      </c>
      <c r="AS620" s="85">
        <v>967245</v>
      </c>
      <c r="AT620" s="85">
        <v>37</v>
      </c>
      <c r="AU620" s="85">
        <v>453</v>
      </c>
      <c r="AV620" s="85">
        <v>2651</v>
      </c>
      <c r="AW620" s="85">
        <v>1209076</v>
      </c>
    </row>
    <row r="621" spans="1:49" ht="15" x14ac:dyDescent="0.2">
      <c r="A621" s="80">
        <v>41659</v>
      </c>
      <c r="B621" s="85">
        <v>3</v>
      </c>
      <c r="C621" s="85">
        <v>104</v>
      </c>
      <c r="D621" s="85">
        <v>2970</v>
      </c>
      <c r="E621" s="85">
        <v>308880</v>
      </c>
      <c r="F621" s="85">
        <v>7</v>
      </c>
      <c r="G621" s="85">
        <v>142</v>
      </c>
      <c r="H621" s="85">
        <v>2840</v>
      </c>
      <c r="I621" s="85">
        <v>406963</v>
      </c>
      <c r="J621" s="85">
        <v>7</v>
      </c>
      <c r="K621" s="85">
        <v>158</v>
      </c>
      <c r="L621" s="85">
        <v>2768</v>
      </c>
      <c r="M621" s="85">
        <v>441780</v>
      </c>
      <c r="N621" s="85">
        <v>28</v>
      </c>
      <c r="O621" s="85">
        <v>192</v>
      </c>
      <c r="P621" s="85">
        <v>2713</v>
      </c>
      <c r="Q621" s="85">
        <v>534208</v>
      </c>
      <c r="R621" s="85">
        <v>11</v>
      </c>
      <c r="S621" s="85">
        <v>235</v>
      </c>
      <c r="T621" s="85">
        <v>2638</v>
      </c>
      <c r="U621" s="85">
        <v>623218</v>
      </c>
      <c r="V621" s="85">
        <v>4</v>
      </c>
      <c r="W621" s="85">
        <v>273</v>
      </c>
      <c r="X621" s="85">
        <v>2945</v>
      </c>
      <c r="Y621" s="85">
        <v>775252</v>
      </c>
      <c r="Z621" s="85">
        <v>15</v>
      </c>
      <c r="AA621" s="85">
        <v>296</v>
      </c>
      <c r="AB621" s="85">
        <v>2655</v>
      </c>
      <c r="AC621" s="85">
        <v>787708</v>
      </c>
      <c r="AD621" s="85">
        <v>4</v>
      </c>
      <c r="AE621" s="85">
        <v>344</v>
      </c>
      <c r="AF621" s="85">
        <v>2705</v>
      </c>
      <c r="AG621" s="85">
        <v>929750</v>
      </c>
      <c r="AH621" s="85">
        <v>4</v>
      </c>
      <c r="AI621" s="85">
        <v>396</v>
      </c>
      <c r="AJ621" s="85">
        <v>2950</v>
      </c>
      <c r="AK621" s="85">
        <v>1168938</v>
      </c>
      <c r="AL621" s="85">
        <v>1</v>
      </c>
      <c r="AM621" s="85">
        <v>507</v>
      </c>
      <c r="AN621" s="85">
        <v>2900</v>
      </c>
      <c r="AO621" s="85">
        <v>1470300</v>
      </c>
      <c r="AP621" s="85">
        <v>81</v>
      </c>
      <c r="AQ621" s="85">
        <v>370</v>
      </c>
      <c r="AR621" s="85">
        <v>2552</v>
      </c>
      <c r="AS621" s="85">
        <v>940890</v>
      </c>
      <c r="AT621" s="85">
        <v>22</v>
      </c>
      <c r="AU621" s="85">
        <v>432</v>
      </c>
      <c r="AV621" s="85">
        <v>2527</v>
      </c>
      <c r="AW621" s="85">
        <v>1109125</v>
      </c>
    </row>
    <row r="622" spans="1:49" ht="15" x14ac:dyDescent="0.2">
      <c r="A622" s="80">
        <v>41666</v>
      </c>
      <c r="B622" s="85">
        <v>8</v>
      </c>
      <c r="C622" s="85">
        <v>117</v>
      </c>
      <c r="D622" s="85">
        <v>2805</v>
      </c>
      <c r="E622" s="85">
        <v>325615</v>
      </c>
      <c r="F622" s="85">
        <v>1</v>
      </c>
      <c r="G622" s="85">
        <v>146</v>
      </c>
      <c r="H622" s="85">
        <v>2600</v>
      </c>
      <c r="I622" s="85">
        <v>379600</v>
      </c>
      <c r="J622" s="85">
        <v>25</v>
      </c>
      <c r="K622" s="85">
        <v>168</v>
      </c>
      <c r="L622" s="85">
        <v>2614</v>
      </c>
      <c r="M622" s="85">
        <v>445530</v>
      </c>
      <c r="N622" s="85">
        <v>31</v>
      </c>
      <c r="O622" s="85">
        <v>199</v>
      </c>
      <c r="P622" s="85">
        <v>2636</v>
      </c>
      <c r="Q622" s="85">
        <v>527758</v>
      </c>
      <c r="R622" s="85">
        <v>12</v>
      </c>
      <c r="S622" s="85">
        <v>233</v>
      </c>
      <c r="T622" s="85">
        <v>2618</v>
      </c>
      <c r="U622" s="85">
        <v>620680</v>
      </c>
      <c r="V622" s="85">
        <v>6</v>
      </c>
      <c r="W622" s="85">
        <v>264</v>
      </c>
      <c r="X622" s="85">
        <v>2595</v>
      </c>
      <c r="Y622" s="85">
        <v>694060</v>
      </c>
      <c r="Z622" s="85">
        <v>25</v>
      </c>
      <c r="AA622" s="85">
        <v>298</v>
      </c>
      <c r="AB622" s="85">
        <v>2609</v>
      </c>
      <c r="AC622" s="85">
        <v>781528</v>
      </c>
      <c r="AD622" s="85">
        <v>8</v>
      </c>
      <c r="AE622" s="85">
        <v>340</v>
      </c>
      <c r="AF622" s="85">
        <v>2592</v>
      </c>
      <c r="AG622" s="85">
        <v>892621</v>
      </c>
      <c r="AH622" s="85">
        <v>6</v>
      </c>
      <c r="AI622" s="85">
        <v>384</v>
      </c>
      <c r="AJ622" s="85">
        <v>2960</v>
      </c>
      <c r="AK622" s="85">
        <v>1194880</v>
      </c>
      <c r="AL622" s="85"/>
      <c r="AM622" s="85"/>
      <c r="AN622" s="85"/>
      <c r="AO622" s="85"/>
      <c r="AP622" s="85">
        <v>134</v>
      </c>
      <c r="AQ622" s="85">
        <v>377</v>
      </c>
      <c r="AR622" s="85">
        <v>2524</v>
      </c>
      <c r="AS622" s="85">
        <v>954209</v>
      </c>
      <c r="AT622" s="85">
        <v>32</v>
      </c>
      <c r="AU622" s="85">
        <v>419</v>
      </c>
      <c r="AV622" s="85">
        <v>2394</v>
      </c>
      <c r="AW622" s="85">
        <v>1005751</v>
      </c>
    </row>
    <row r="624" spans="1:49" ht="15" x14ac:dyDescent="0.2">
      <c r="A624" s="80">
        <v>41674</v>
      </c>
      <c r="B624" s="85">
        <v>17</v>
      </c>
      <c r="C624" s="85">
        <v>96</v>
      </c>
      <c r="D624" s="85">
        <v>2830</v>
      </c>
      <c r="E624" s="85">
        <v>273126</v>
      </c>
      <c r="F624" s="85">
        <v>21</v>
      </c>
      <c r="G624" s="85">
        <v>144</v>
      </c>
      <c r="H624" s="85">
        <v>2725</v>
      </c>
      <c r="I624" s="85">
        <v>392947</v>
      </c>
      <c r="J624" s="85">
        <v>16</v>
      </c>
      <c r="K624" s="85">
        <v>157</v>
      </c>
      <c r="L624" s="85">
        <v>2697</v>
      </c>
      <c r="M624" s="85">
        <v>423194</v>
      </c>
      <c r="N624" s="85">
        <v>31</v>
      </c>
      <c r="O624" s="85">
        <v>189</v>
      </c>
      <c r="P624" s="85">
        <v>2629</v>
      </c>
      <c r="Q624" s="85">
        <v>496841</v>
      </c>
      <c r="R624" s="85">
        <v>4</v>
      </c>
      <c r="S624" s="85">
        <v>234</v>
      </c>
      <c r="T624" s="85">
        <v>2520</v>
      </c>
      <c r="U624" s="85">
        <v>589260</v>
      </c>
      <c r="V624" s="85">
        <v>21</v>
      </c>
      <c r="W624" s="85">
        <v>268</v>
      </c>
      <c r="X624" s="85">
        <v>2606</v>
      </c>
      <c r="Y624" s="85">
        <v>697315</v>
      </c>
      <c r="Z624" s="85">
        <v>9</v>
      </c>
      <c r="AA624" s="85">
        <v>294</v>
      </c>
      <c r="AB624" s="85">
        <v>2543</v>
      </c>
      <c r="AC624" s="85">
        <v>747507</v>
      </c>
      <c r="AD624" s="85">
        <v>11</v>
      </c>
      <c r="AE624" s="85">
        <v>337</v>
      </c>
      <c r="AF624" s="85">
        <v>2629</v>
      </c>
      <c r="AG624" s="85">
        <v>885026</v>
      </c>
      <c r="AH624" s="85">
        <v>2</v>
      </c>
      <c r="AI624" s="85">
        <v>384</v>
      </c>
      <c r="AJ624" s="85">
        <v>2670</v>
      </c>
      <c r="AK624" s="85">
        <v>1027630</v>
      </c>
      <c r="AL624" s="85">
        <v>2</v>
      </c>
      <c r="AM624" s="85">
        <v>476</v>
      </c>
      <c r="AN624" s="85">
        <v>2830</v>
      </c>
      <c r="AO624" s="85">
        <v>1347500</v>
      </c>
      <c r="AP624" s="85">
        <v>27</v>
      </c>
      <c r="AQ624" s="85">
        <v>422</v>
      </c>
      <c r="AR624" s="85">
        <v>2540</v>
      </c>
      <c r="AS624" s="85">
        <v>1072520</v>
      </c>
      <c r="AT624" s="85">
        <v>8</v>
      </c>
      <c r="AU624" s="85">
        <v>439</v>
      </c>
      <c r="AV624" s="85">
        <v>2496</v>
      </c>
      <c r="AW624" s="85">
        <v>1095336</v>
      </c>
    </row>
    <row r="625" spans="1:49" ht="15" x14ac:dyDescent="0.2">
      <c r="A625" s="80">
        <v>41674</v>
      </c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>
        <v>17</v>
      </c>
      <c r="AQ625" s="85">
        <v>346</v>
      </c>
      <c r="AR625" s="85">
        <v>2460</v>
      </c>
      <c r="AS625" s="85">
        <v>850288</v>
      </c>
      <c r="AT625" s="85">
        <v>2</v>
      </c>
      <c r="AU625" s="85">
        <v>338</v>
      </c>
      <c r="AV625" s="85">
        <v>2535</v>
      </c>
      <c r="AW625" s="85">
        <v>857010</v>
      </c>
    </row>
    <row r="626" spans="1:49" ht="15" x14ac:dyDescent="0.2">
      <c r="A626" s="80">
        <v>41674</v>
      </c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>
        <v>7</v>
      </c>
      <c r="AQ626" s="85">
        <v>299</v>
      </c>
      <c r="AR626" s="85">
        <v>2410</v>
      </c>
      <c r="AS626" s="85">
        <v>720532</v>
      </c>
      <c r="AT626" s="85">
        <v>2</v>
      </c>
      <c r="AU626" s="85">
        <v>384</v>
      </c>
      <c r="AV626" s="85">
        <v>2670</v>
      </c>
      <c r="AW626" s="85">
        <v>1027630</v>
      </c>
    </row>
    <row r="627" spans="1:49" ht="15" x14ac:dyDescent="0.2">
      <c r="A627" s="80">
        <v>41674</v>
      </c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>
        <v>36</v>
      </c>
      <c r="AQ627" s="85">
        <v>379</v>
      </c>
      <c r="AR627" s="85">
        <v>2520</v>
      </c>
      <c r="AS627" s="85">
        <v>954545</v>
      </c>
      <c r="AT627" s="85">
        <v>2</v>
      </c>
      <c r="AU627" s="85">
        <v>382</v>
      </c>
      <c r="AV627" s="85">
        <v>2150</v>
      </c>
      <c r="AW627" s="85">
        <v>822300</v>
      </c>
    </row>
    <row r="628" spans="1:49" ht="15" x14ac:dyDescent="0.2">
      <c r="A628" s="80">
        <v>41681</v>
      </c>
      <c r="B628" s="85">
        <v>33</v>
      </c>
      <c r="C628" s="85">
        <v>114</v>
      </c>
      <c r="D628" s="85">
        <v>2700</v>
      </c>
      <c r="E628" s="85">
        <v>307630</v>
      </c>
      <c r="F628" s="85">
        <v>20</v>
      </c>
      <c r="G628" s="85">
        <v>140</v>
      </c>
      <c r="H628" s="85">
        <v>2817</v>
      </c>
      <c r="I628" s="85">
        <v>394531</v>
      </c>
      <c r="J628" s="85">
        <v>8</v>
      </c>
      <c r="K628" s="85">
        <v>163</v>
      </c>
      <c r="L628" s="85">
        <v>2616</v>
      </c>
      <c r="M628" s="85">
        <v>425850</v>
      </c>
      <c r="N628" s="85">
        <v>12</v>
      </c>
      <c r="O628" s="85">
        <v>190</v>
      </c>
      <c r="P628" s="85">
        <v>2628</v>
      </c>
      <c r="Q628" s="85">
        <v>498483</v>
      </c>
      <c r="R628" s="85"/>
      <c r="S628" s="85"/>
      <c r="T628" s="85"/>
      <c r="U628" s="85"/>
      <c r="V628" s="85">
        <v>6</v>
      </c>
      <c r="W628" s="85">
        <v>270</v>
      </c>
      <c r="X628" s="85">
        <v>2700</v>
      </c>
      <c r="Y628" s="85">
        <v>729891</v>
      </c>
      <c r="Z628" s="85">
        <v>9</v>
      </c>
      <c r="AA628" s="85">
        <v>309</v>
      </c>
      <c r="AB628" s="85">
        <v>2464</v>
      </c>
      <c r="AC628" s="85">
        <v>763039</v>
      </c>
      <c r="AD628" s="85">
        <v>18</v>
      </c>
      <c r="AE628" s="85">
        <v>339</v>
      </c>
      <c r="AF628" s="85">
        <v>2553</v>
      </c>
      <c r="AG628" s="85">
        <v>865485</v>
      </c>
      <c r="AH628" s="85">
        <v>12</v>
      </c>
      <c r="AI628" s="85">
        <v>375</v>
      </c>
      <c r="AJ628" s="85">
        <v>2606</v>
      </c>
      <c r="AK628" s="85">
        <v>976546</v>
      </c>
      <c r="AL628" s="85">
        <v>6</v>
      </c>
      <c r="AM628" s="85">
        <v>431</v>
      </c>
      <c r="AN628" s="85">
        <v>2647</v>
      </c>
      <c r="AO628" s="85">
        <v>1139441</v>
      </c>
      <c r="AP628" s="85">
        <v>39</v>
      </c>
      <c r="AQ628" s="85">
        <v>435</v>
      </c>
      <c r="AR628" s="85">
        <v>2451</v>
      </c>
      <c r="AS628" s="85">
        <v>1067969</v>
      </c>
      <c r="AT628" s="85">
        <v>9</v>
      </c>
      <c r="AU628" s="85">
        <v>466</v>
      </c>
      <c r="AV628" s="85">
        <v>2487</v>
      </c>
      <c r="AW628" s="85">
        <v>1159879</v>
      </c>
    </row>
    <row r="629" spans="1:49" ht="15" x14ac:dyDescent="0.2">
      <c r="A629" s="80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>
        <v>13</v>
      </c>
      <c r="AQ629" s="85">
        <v>348</v>
      </c>
      <c r="AR629" s="85">
        <v>2447</v>
      </c>
      <c r="AS629" s="85">
        <v>851363</v>
      </c>
      <c r="AT629" s="85"/>
      <c r="AU629" s="85"/>
      <c r="AV629" s="85"/>
      <c r="AW629" s="85"/>
    </row>
    <row r="630" spans="1:49" ht="15" x14ac:dyDescent="0.2">
      <c r="A630" s="80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>
        <v>24</v>
      </c>
      <c r="AQ630" s="85">
        <v>279</v>
      </c>
      <c r="AR630" s="85">
        <v>2388</v>
      </c>
      <c r="AS630" s="85">
        <v>905143</v>
      </c>
      <c r="AT630" s="85"/>
      <c r="AU630" s="85"/>
      <c r="AV630" s="85"/>
      <c r="AW630" s="85"/>
    </row>
    <row r="631" spans="1:49" ht="15" x14ac:dyDescent="0.2">
      <c r="A631" s="80">
        <v>41688</v>
      </c>
      <c r="B631" s="85">
        <v>7</v>
      </c>
      <c r="C631" s="85">
        <v>112</v>
      </c>
      <c r="D631" s="85">
        <v>2640</v>
      </c>
      <c r="E631" s="85">
        <v>294480</v>
      </c>
      <c r="F631" s="85">
        <v>6</v>
      </c>
      <c r="G631" s="85">
        <v>143</v>
      </c>
      <c r="H631" s="85">
        <v>2560</v>
      </c>
      <c r="I631" s="85">
        <v>365473</v>
      </c>
      <c r="J631" s="85">
        <v>17</v>
      </c>
      <c r="K631" s="85">
        <v>161</v>
      </c>
      <c r="L631" s="85">
        <v>2593</v>
      </c>
      <c r="M631" s="85">
        <v>417270</v>
      </c>
      <c r="N631" s="85">
        <v>20</v>
      </c>
      <c r="O631" s="85">
        <v>201</v>
      </c>
      <c r="P631" s="85">
        <v>2577</v>
      </c>
      <c r="Q631" s="85">
        <v>517974</v>
      </c>
      <c r="R631" s="85">
        <v>1</v>
      </c>
      <c r="S631" s="85">
        <v>239</v>
      </c>
      <c r="T631" s="85">
        <v>2660</v>
      </c>
      <c r="U631" s="85">
        <v>635740</v>
      </c>
      <c r="V631" s="85">
        <v>7</v>
      </c>
      <c r="W631" s="85">
        <v>265</v>
      </c>
      <c r="X631" s="85">
        <v>2605</v>
      </c>
      <c r="Y631" s="85">
        <v>690795</v>
      </c>
      <c r="Z631" s="85">
        <v>8</v>
      </c>
      <c r="AA631" s="85">
        <v>302</v>
      </c>
      <c r="AB631" s="85">
        <v>2596</v>
      </c>
      <c r="AC631" s="85">
        <v>784373</v>
      </c>
      <c r="AD631" s="85">
        <v>3</v>
      </c>
      <c r="AE631" s="85">
        <v>330</v>
      </c>
      <c r="AF631" s="85">
        <v>2540</v>
      </c>
      <c r="AG631" s="85">
        <v>839450</v>
      </c>
      <c r="AH631" s="85">
        <v>6</v>
      </c>
      <c r="AI631" s="85">
        <v>376</v>
      </c>
      <c r="AJ631" s="85">
        <v>2572</v>
      </c>
      <c r="AK631" s="85">
        <v>968040</v>
      </c>
      <c r="AL631" s="85">
        <v>2</v>
      </c>
      <c r="AM631" s="85">
        <v>468</v>
      </c>
      <c r="AN631" s="85">
        <v>2670</v>
      </c>
      <c r="AO631" s="85">
        <v>1248840</v>
      </c>
      <c r="AP631" s="85">
        <v>17</v>
      </c>
      <c r="AQ631" s="85">
        <v>442</v>
      </c>
      <c r="AR631" s="85">
        <v>2356</v>
      </c>
      <c r="AS631" s="85">
        <v>1041621</v>
      </c>
      <c r="AT631" s="85">
        <v>15</v>
      </c>
      <c r="AU631" s="85">
        <v>439</v>
      </c>
      <c r="AV631" s="85">
        <v>2258</v>
      </c>
      <c r="AW631" s="85">
        <v>990153</v>
      </c>
    </row>
    <row r="632" spans="1:49" ht="15" x14ac:dyDescent="0.2">
      <c r="A632" s="80">
        <v>41688</v>
      </c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>
        <v>3</v>
      </c>
      <c r="AQ632" s="85">
        <v>348</v>
      </c>
      <c r="AR632" s="85">
        <v>2393</v>
      </c>
      <c r="AS632" s="85">
        <v>832867</v>
      </c>
      <c r="AT632" s="85"/>
      <c r="AU632" s="85"/>
      <c r="AV632" s="85"/>
      <c r="AW632" s="85"/>
    </row>
    <row r="633" spans="1:49" ht="15" x14ac:dyDescent="0.2">
      <c r="A633" s="80">
        <v>41688</v>
      </c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>
        <v>24</v>
      </c>
      <c r="AQ633" s="85">
        <v>384</v>
      </c>
      <c r="AR633" s="85">
        <v>2363</v>
      </c>
      <c r="AS633" s="85">
        <v>906716</v>
      </c>
      <c r="AT633" s="85">
        <v>1</v>
      </c>
      <c r="AU633" s="85">
        <v>392</v>
      </c>
      <c r="AV633" s="85">
        <v>2460</v>
      </c>
      <c r="AW633" s="85">
        <v>964320</v>
      </c>
    </row>
    <row r="634" spans="1:49" ht="15" x14ac:dyDescent="0.2">
      <c r="A634" s="80">
        <v>41695</v>
      </c>
      <c r="B634" s="85">
        <v>33</v>
      </c>
      <c r="C634" s="85">
        <v>108</v>
      </c>
      <c r="D634" s="85">
        <v>2719</v>
      </c>
      <c r="E634" s="85">
        <v>294755</v>
      </c>
      <c r="F634" s="85">
        <v>17</v>
      </c>
      <c r="G634" s="85">
        <v>141</v>
      </c>
      <c r="H634" s="85">
        <v>2775</v>
      </c>
      <c r="I634" s="85">
        <v>391850</v>
      </c>
      <c r="J634" s="85">
        <v>13</v>
      </c>
      <c r="K634" s="85">
        <v>156</v>
      </c>
      <c r="L634" s="85">
        <v>2667</v>
      </c>
      <c r="M634" s="85">
        <v>415907</v>
      </c>
      <c r="N634" s="85">
        <v>22</v>
      </c>
      <c r="O634" s="85">
        <v>205</v>
      </c>
      <c r="P634" s="85">
        <v>2590</v>
      </c>
      <c r="Q634" s="85">
        <v>529885</v>
      </c>
      <c r="R634" s="85">
        <v>16</v>
      </c>
      <c r="S634" s="85">
        <v>232</v>
      </c>
      <c r="T634" s="85">
        <v>2608</v>
      </c>
      <c r="U634" s="85">
        <v>605355</v>
      </c>
      <c r="V634" s="85">
        <v>1</v>
      </c>
      <c r="W634" s="85">
        <v>267</v>
      </c>
      <c r="X634" s="85">
        <v>2700</v>
      </c>
      <c r="Y634" s="85">
        <v>720900</v>
      </c>
      <c r="Z634" s="85">
        <v>9</v>
      </c>
      <c r="AA634" s="85">
        <v>301</v>
      </c>
      <c r="AB634" s="85">
        <v>2652</v>
      </c>
      <c r="AC634" s="85">
        <v>798730</v>
      </c>
      <c r="AD634" s="85">
        <v>9</v>
      </c>
      <c r="AE634" s="85">
        <v>334</v>
      </c>
      <c r="AF634" s="85">
        <v>2660</v>
      </c>
      <c r="AG634" s="85">
        <v>889765</v>
      </c>
      <c r="AH634" s="85">
        <v>3</v>
      </c>
      <c r="AI634" s="85">
        <v>386</v>
      </c>
      <c r="AJ634" s="85">
        <v>2720</v>
      </c>
      <c r="AK634" s="85">
        <v>1049730</v>
      </c>
      <c r="AL634" s="85">
        <v>1</v>
      </c>
      <c r="AM634" s="85">
        <v>415</v>
      </c>
      <c r="AN634" s="85">
        <v>2800</v>
      </c>
      <c r="AO634" s="85">
        <v>1162000</v>
      </c>
      <c r="AP634" s="85">
        <v>22</v>
      </c>
      <c r="AQ634" s="85">
        <v>443</v>
      </c>
      <c r="AR634" s="85">
        <v>2609</v>
      </c>
      <c r="AS634" s="85">
        <v>1158261</v>
      </c>
      <c r="AT634" s="85">
        <v>2</v>
      </c>
      <c r="AU634" s="85">
        <v>424</v>
      </c>
      <c r="AV634" s="85">
        <v>2425</v>
      </c>
      <c r="AW634" s="85">
        <v>1030950</v>
      </c>
    </row>
    <row r="635" spans="1:49" ht="15" x14ac:dyDescent="0.2">
      <c r="A635" s="80">
        <v>41695</v>
      </c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>
        <v>5</v>
      </c>
      <c r="AQ635" s="85">
        <v>346</v>
      </c>
      <c r="AR635" s="85">
        <v>2505</v>
      </c>
      <c r="AS635" s="85">
        <v>865180</v>
      </c>
      <c r="AT635" s="85"/>
      <c r="AU635" s="85"/>
      <c r="AV635" s="85"/>
      <c r="AW635" s="85"/>
    </row>
    <row r="636" spans="1:49" ht="15" x14ac:dyDescent="0.2">
      <c r="A636" s="80">
        <v>41695</v>
      </c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>
        <v>11</v>
      </c>
      <c r="AQ636" s="85">
        <v>379</v>
      </c>
      <c r="AR636" s="85">
        <v>2482</v>
      </c>
      <c r="AS636" s="85">
        <v>942010</v>
      </c>
      <c r="AT636" s="85"/>
      <c r="AU636" s="85"/>
      <c r="AV636" s="85"/>
      <c r="AW636" s="85"/>
    </row>
    <row r="637" spans="1:49" ht="15" x14ac:dyDescent="0.2">
      <c r="A637" s="80">
        <v>41673</v>
      </c>
      <c r="B637" s="85"/>
      <c r="C637" s="85"/>
      <c r="D637" s="85"/>
      <c r="E637" s="85"/>
      <c r="F637" s="85">
        <v>2</v>
      </c>
      <c r="G637" s="85">
        <v>138</v>
      </c>
      <c r="H637" s="85">
        <v>2670</v>
      </c>
      <c r="I637" s="85">
        <v>368950</v>
      </c>
      <c r="J637" s="85">
        <v>6</v>
      </c>
      <c r="K637" s="85">
        <v>168</v>
      </c>
      <c r="L637" s="85">
        <v>2768</v>
      </c>
      <c r="M637" s="85">
        <v>477657</v>
      </c>
      <c r="N637" s="85">
        <v>40</v>
      </c>
      <c r="O637" s="85">
        <v>210</v>
      </c>
      <c r="P637" s="85">
        <v>2694</v>
      </c>
      <c r="Q637" s="85">
        <v>573414</v>
      </c>
      <c r="R637" s="85">
        <v>30</v>
      </c>
      <c r="S637" s="85">
        <v>223</v>
      </c>
      <c r="T637" s="85">
        <v>2650</v>
      </c>
      <c r="U637" s="85">
        <v>615188</v>
      </c>
      <c r="V637" s="85">
        <v>1</v>
      </c>
      <c r="W637" s="85">
        <v>252</v>
      </c>
      <c r="X637" s="85">
        <v>2600</v>
      </c>
      <c r="Y637" s="85">
        <v>655200</v>
      </c>
      <c r="Z637" s="85">
        <v>26</v>
      </c>
      <c r="AA637" s="85">
        <v>310</v>
      </c>
      <c r="AB637" s="85">
        <v>2542</v>
      </c>
      <c r="AC637" s="85">
        <v>818218</v>
      </c>
      <c r="AD637" s="85">
        <v>18</v>
      </c>
      <c r="AE637" s="85">
        <v>332</v>
      </c>
      <c r="AF637" s="85">
        <v>2664</v>
      </c>
      <c r="AG637" s="85">
        <v>874453</v>
      </c>
      <c r="AH637" s="85">
        <v>6</v>
      </c>
      <c r="AI637" s="85">
        <v>384</v>
      </c>
      <c r="AJ637" s="85">
        <v>2817</v>
      </c>
      <c r="AK637" s="85">
        <v>1083875</v>
      </c>
      <c r="AL637" s="85">
        <v>14</v>
      </c>
      <c r="AM637" s="85">
        <v>422</v>
      </c>
      <c r="AN637" s="85">
        <v>2955</v>
      </c>
      <c r="AO637" s="85">
        <v>1365236</v>
      </c>
      <c r="AP637" s="85">
        <v>34</v>
      </c>
      <c r="AQ637" s="85">
        <v>353</v>
      </c>
      <c r="AR637" s="85">
        <v>2450</v>
      </c>
      <c r="AS637" s="85">
        <v>865891</v>
      </c>
      <c r="AT637" s="85">
        <v>11</v>
      </c>
      <c r="AU637" s="85">
        <v>391</v>
      </c>
      <c r="AV637" s="85">
        <v>2536</v>
      </c>
      <c r="AW637" s="85">
        <v>1004982</v>
      </c>
    </row>
    <row r="638" spans="1:49" ht="15" x14ac:dyDescent="0.2">
      <c r="A638" s="80">
        <v>41680</v>
      </c>
      <c r="B638" s="85">
        <v>8</v>
      </c>
      <c r="C638" s="85">
        <v>114</v>
      </c>
      <c r="D638" s="85">
        <v>2577</v>
      </c>
      <c r="E638" s="85">
        <v>306225</v>
      </c>
      <c r="F638" s="85">
        <v>4</v>
      </c>
      <c r="G638" s="85">
        <v>138</v>
      </c>
      <c r="H638" s="85">
        <v>2720</v>
      </c>
      <c r="I638" s="85">
        <v>375360</v>
      </c>
      <c r="J638" s="85">
        <v>11</v>
      </c>
      <c r="K638" s="85">
        <v>159</v>
      </c>
      <c r="L638" s="85">
        <v>2622</v>
      </c>
      <c r="M638" s="85">
        <v>423159</v>
      </c>
      <c r="N638" s="85">
        <v>22</v>
      </c>
      <c r="O638" s="85">
        <v>205</v>
      </c>
      <c r="P638" s="85">
        <v>2597</v>
      </c>
      <c r="Q638" s="85">
        <v>551188</v>
      </c>
      <c r="R638" s="85">
        <v>13</v>
      </c>
      <c r="S638" s="85">
        <v>234</v>
      </c>
      <c r="T638" s="85">
        <v>2512</v>
      </c>
      <c r="U638" s="85">
        <v>598004</v>
      </c>
      <c r="V638" s="85">
        <v>5</v>
      </c>
      <c r="W638" s="85">
        <v>267</v>
      </c>
      <c r="X638" s="85">
        <v>2570</v>
      </c>
      <c r="Y638" s="85">
        <v>688564</v>
      </c>
      <c r="Z638" s="85">
        <v>29</v>
      </c>
      <c r="AA638" s="85">
        <v>296</v>
      </c>
      <c r="AB638" s="85">
        <v>2608</v>
      </c>
      <c r="AC638" s="85">
        <v>787876</v>
      </c>
      <c r="AD638" s="85">
        <v>21</v>
      </c>
      <c r="AE638" s="85">
        <v>340</v>
      </c>
      <c r="AF638" s="85">
        <v>2607</v>
      </c>
      <c r="AG638" s="85">
        <v>884193</v>
      </c>
      <c r="AH638" s="85">
        <v>7</v>
      </c>
      <c r="AI638" s="85">
        <v>390</v>
      </c>
      <c r="AJ638" s="85">
        <v>2687</v>
      </c>
      <c r="AK638" s="85">
        <v>1034440</v>
      </c>
      <c r="AL638" s="85">
        <v>5</v>
      </c>
      <c r="AM638" s="85">
        <v>453</v>
      </c>
      <c r="AN638" s="85">
        <v>2680</v>
      </c>
      <c r="AO638" s="85">
        <v>1215500</v>
      </c>
      <c r="AP638" s="85">
        <v>64</v>
      </c>
      <c r="AQ638" s="85">
        <v>391</v>
      </c>
      <c r="AR638" s="85">
        <v>2463</v>
      </c>
      <c r="AS638" s="85">
        <v>964967</v>
      </c>
      <c r="AT638" s="85">
        <v>25</v>
      </c>
      <c r="AU638" s="85">
        <v>437</v>
      </c>
      <c r="AV638" s="85">
        <v>2435</v>
      </c>
      <c r="AW638" s="85">
        <v>1060063</v>
      </c>
    </row>
    <row r="639" spans="1:49" ht="15" x14ac:dyDescent="0.2">
      <c r="A639" s="80">
        <v>41687</v>
      </c>
      <c r="B639" s="85">
        <v>8</v>
      </c>
      <c r="C639" s="85">
        <v>123</v>
      </c>
      <c r="D639" s="85">
        <v>2620</v>
      </c>
      <c r="E639" s="85">
        <v>321932</v>
      </c>
      <c r="F639" s="85"/>
      <c r="G639" s="85"/>
      <c r="H639" s="85"/>
      <c r="I639" s="85"/>
      <c r="J639" s="85">
        <v>5</v>
      </c>
      <c r="K639" s="85">
        <v>173</v>
      </c>
      <c r="L639" s="85">
        <v>2600</v>
      </c>
      <c r="M639" s="85">
        <v>449280</v>
      </c>
      <c r="N639" s="85">
        <v>16</v>
      </c>
      <c r="O639" s="85">
        <v>206</v>
      </c>
      <c r="P639" s="85">
        <v>2673</v>
      </c>
      <c r="Q639" s="85">
        <v>554850</v>
      </c>
      <c r="R639" s="85">
        <v>15</v>
      </c>
      <c r="S639" s="85">
        <v>228</v>
      </c>
      <c r="T639" s="85">
        <v>2725</v>
      </c>
      <c r="U639" s="85">
        <v>615813</v>
      </c>
      <c r="V639" s="85">
        <v>28</v>
      </c>
      <c r="W639" s="85">
        <v>262</v>
      </c>
      <c r="X639" s="85">
        <v>2788</v>
      </c>
      <c r="Y639" s="85">
        <v>722399</v>
      </c>
      <c r="Z639" s="85">
        <v>7</v>
      </c>
      <c r="AA639" s="85">
        <v>300</v>
      </c>
      <c r="AB639" s="85">
        <v>2552</v>
      </c>
      <c r="AC639" s="85">
        <v>773040</v>
      </c>
      <c r="AD639" s="85">
        <v>1</v>
      </c>
      <c r="AE639" s="85">
        <v>333</v>
      </c>
      <c r="AF639" s="85">
        <v>2600</v>
      </c>
      <c r="AG639" s="85">
        <v>865800</v>
      </c>
      <c r="AH639" s="85">
        <v>3</v>
      </c>
      <c r="AI639" s="85">
        <v>373</v>
      </c>
      <c r="AJ639" s="85">
        <v>2640</v>
      </c>
      <c r="AK639" s="85">
        <v>970280</v>
      </c>
      <c r="AL639" s="85">
        <v>5</v>
      </c>
      <c r="AM639" s="85">
        <v>425</v>
      </c>
      <c r="AN639" s="85">
        <v>2562</v>
      </c>
      <c r="AO639" s="85">
        <v>1075870</v>
      </c>
      <c r="AP639" s="85">
        <v>69</v>
      </c>
      <c r="AQ639" s="85">
        <v>395</v>
      </c>
      <c r="AR639" s="85">
        <v>2447</v>
      </c>
      <c r="AS639" s="85">
        <v>963098</v>
      </c>
      <c r="AT639" s="85">
        <v>15</v>
      </c>
      <c r="AU639" s="85">
        <v>466</v>
      </c>
      <c r="AV639" s="85">
        <v>2501</v>
      </c>
      <c r="AW639" s="85">
        <v>1186043</v>
      </c>
    </row>
    <row r="640" spans="1:49" ht="15" x14ac:dyDescent="0.2">
      <c r="A640" s="103">
        <v>41694</v>
      </c>
      <c r="F640" s="85">
        <v>17</v>
      </c>
      <c r="G640" s="85">
        <v>135</v>
      </c>
      <c r="H640" s="85">
        <v>2755</v>
      </c>
      <c r="I640" s="85">
        <v>372676</v>
      </c>
      <c r="J640" s="85">
        <v>3</v>
      </c>
      <c r="K640" s="85">
        <v>163</v>
      </c>
      <c r="L640" s="85">
        <v>2620</v>
      </c>
      <c r="M640" s="85">
        <v>425187</v>
      </c>
      <c r="N640" s="85">
        <v>7</v>
      </c>
      <c r="O640" s="85">
        <v>194</v>
      </c>
      <c r="P640" s="85">
        <v>2590</v>
      </c>
      <c r="Q640" s="85">
        <v>516273</v>
      </c>
      <c r="R640" s="85">
        <v>6</v>
      </c>
      <c r="S640" s="85">
        <v>228</v>
      </c>
      <c r="T640" s="85">
        <v>2450</v>
      </c>
      <c r="U640" s="85">
        <v>568458</v>
      </c>
      <c r="V640" s="85">
        <v>6</v>
      </c>
      <c r="W640" s="85">
        <v>269</v>
      </c>
      <c r="X640" s="85">
        <v>2402</v>
      </c>
      <c r="Y640" s="85">
        <v>631508</v>
      </c>
      <c r="Z640" s="85">
        <v>15</v>
      </c>
      <c r="AA640" s="85">
        <v>286</v>
      </c>
      <c r="AB640" s="85">
        <v>2606</v>
      </c>
      <c r="AC640" s="85">
        <v>760423</v>
      </c>
      <c r="AD640" s="85">
        <v>5</v>
      </c>
      <c r="AE640" s="85">
        <v>329</v>
      </c>
      <c r="AF640" s="85">
        <v>2727</v>
      </c>
      <c r="AG640" s="85">
        <v>916008</v>
      </c>
      <c r="AH640" s="85">
        <v>7</v>
      </c>
      <c r="AI640" s="85">
        <v>376</v>
      </c>
      <c r="AJ640" s="85">
        <v>2728</v>
      </c>
      <c r="AK640" s="85">
        <v>1067366</v>
      </c>
      <c r="AL640" s="85">
        <v>2</v>
      </c>
      <c r="AM640" s="85">
        <v>438</v>
      </c>
      <c r="AN640" s="85">
        <v>2760</v>
      </c>
      <c r="AO640" s="85">
        <v>1209360</v>
      </c>
      <c r="AP640" s="85">
        <v>29</v>
      </c>
      <c r="AQ640" s="85">
        <v>386</v>
      </c>
      <c r="AR640" s="85">
        <v>2398</v>
      </c>
      <c r="AS640" s="85">
        <v>925292</v>
      </c>
      <c r="AT640" s="85">
        <v>8</v>
      </c>
      <c r="AU640" s="85">
        <v>445</v>
      </c>
      <c r="AV640" s="85">
        <v>2420</v>
      </c>
      <c r="AW640" s="85">
        <v>1090572</v>
      </c>
    </row>
    <row r="642" spans="1:49" x14ac:dyDescent="0.2">
      <c r="A642" s="12">
        <v>41702</v>
      </c>
      <c r="B642">
        <v>8</v>
      </c>
      <c r="C642">
        <v>115</v>
      </c>
      <c r="D642">
        <v>2900</v>
      </c>
      <c r="E642">
        <v>333119</v>
      </c>
      <c r="F642">
        <v>9</v>
      </c>
      <c r="G642">
        <v>143</v>
      </c>
      <c r="H642">
        <v>2710</v>
      </c>
      <c r="I642">
        <v>388922</v>
      </c>
      <c r="J642">
        <v>5</v>
      </c>
      <c r="K642">
        <v>163</v>
      </c>
      <c r="L642">
        <v>2533</v>
      </c>
      <c r="M642">
        <v>411717</v>
      </c>
      <c r="N642">
        <v>16</v>
      </c>
      <c r="O642">
        <v>196</v>
      </c>
      <c r="P642">
        <v>2657</v>
      </c>
      <c r="Q642">
        <v>521135</v>
      </c>
      <c r="R642">
        <v>4</v>
      </c>
      <c r="S642">
        <v>237</v>
      </c>
      <c r="T642">
        <v>2733</v>
      </c>
      <c r="U642">
        <v>647383</v>
      </c>
      <c r="Z642">
        <v>4</v>
      </c>
      <c r="AA642">
        <v>306</v>
      </c>
      <c r="AB642">
        <v>2730</v>
      </c>
      <c r="AC642">
        <v>835780</v>
      </c>
      <c r="AD642">
        <v>5</v>
      </c>
      <c r="AE642">
        <v>345</v>
      </c>
      <c r="AF642">
        <v>2600</v>
      </c>
      <c r="AG642">
        <v>897458</v>
      </c>
      <c r="AH642">
        <v>6</v>
      </c>
      <c r="AI642">
        <v>370</v>
      </c>
      <c r="AJ642">
        <v>2608</v>
      </c>
      <c r="AK642">
        <v>964512</v>
      </c>
      <c r="AP642">
        <v>29</v>
      </c>
      <c r="AQ642">
        <v>423</v>
      </c>
      <c r="AR642">
        <v>2563</v>
      </c>
      <c r="AS642">
        <v>1085028</v>
      </c>
      <c r="AT642">
        <v>1</v>
      </c>
      <c r="AU642">
        <v>412</v>
      </c>
      <c r="AV642">
        <v>2550</v>
      </c>
      <c r="AW642">
        <v>1050600</v>
      </c>
    </row>
    <row r="643" spans="1:49" x14ac:dyDescent="0.2">
      <c r="A643" s="12"/>
      <c r="AP643">
        <v>19</v>
      </c>
      <c r="AQ643">
        <v>350</v>
      </c>
      <c r="AR643">
        <v>2506</v>
      </c>
      <c r="AS643">
        <v>876665</v>
      </c>
    </row>
    <row r="644" spans="1:49" x14ac:dyDescent="0.2">
      <c r="A644" s="12"/>
      <c r="AP644">
        <v>39</v>
      </c>
      <c r="AQ644">
        <v>378</v>
      </c>
      <c r="AR644">
        <v>2527</v>
      </c>
      <c r="AS644">
        <v>956178</v>
      </c>
    </row>
    <row r="645" spans="1:49" x14ac:dyDescent="0.2">
      <c r="A645" s="12">
        <v>41709</v>
      </c>
      <c r="B645">
        <v>6</v>
      </c>
      <c r="C645">
        <v>96</v>
      </c>
      <c r="D645">
        <v>2772</v>
      </c>
      <c r="E645">
        <v>266769</v>
      </c>
      <c r="F645">
        <v>18</v>
      </c>
      <c r="G645">
        <v>142</v>
      </c>
      <c r="H645">
        <v>2779</v>
      </c>
      <c r="I645">
        <v>392557</v>
      </c>
      <c r="J645">
        <v>2</v>
      </c>
      <c r="K645">
        <v>169</v>
      </c>
      <c r="L645">
        <v>2690</v>
      </c>
      <c r="M645">
        <v>430440</v>
      </c>
      <c r="N645">
        <v>15</v>
      </c>
      <c r="O645">
        <v>195</v>
      </c>
      <c r="P645">
        <v>2711</v>
      </c>
      <c r="Q645">
        <v>528092</v>
      </c>
      <c r="R645">
        <v>10</v>
      </c>
      <c r="S645">
        <v>232</v>
      </c>
      <c r="T645">
        <v>2620</v>
      </c>
      <c r="U645">
        <v>609058</v>
      </c>
      <c r="V645">
        <v>5</v>
      </c>
      <c r="W645">
        <v>263</v>
      </c>
      <c r="X645">
        <v>2720</v>
      </c>
      <c r="Y645">
        <v>715935</v>
      </c>
      <c r="Z645">
        <v>10</v>
      </c>
      <c r="AA645">
        <v>305</v>
      </c>
      <c r="AB645">
        <v>2690</v>
      </c>
      <c r="AC645">
        <v>819166</v>
      </c>
      <c r="AD645">
        <v>1</v>
      </c>
      <c r="AE645">
        <v>335</v>
      </c>
      <c r="AF645">
        <v>2700</v>
      </c>
      <c r="AG645">
        <v>904500</v>
      </c>
      <c r="AH645">
        <v>4</v>
      </c>
      <c r="AI645">
        <v>372</v>
      </c>
      <c r="AJ645">
        <v>2633</v>
      </c>
      <c r="AK645">
        <v>980660</v>
      </c>
      <c r="AL645">
        <v>1</v>
      </c>
      <c r="AM645">
        <v>412</v>
      </c>
      <c r="AN645">
        <v>2680</v>
      </c>
      <c r="AO645">
        <v>1104160</v>
      </c>
      <c r="AP645">
        <v>19</v>
      </c>
      <c r="AQ645">
        <v>433</v>
      </c>
      <c r="AR645">
        <v>2611</v>
      </c>
      <c r="AS645">
        <v>1133301</v>
      </c>
      <c r="AT645">
        <v>1</v>
      </c>
      <c r="AU645">
        <v>426</v>
      </c>
      <c r="AV645">
        <v>2700</v>
      </c>
      <c r="AW645">
        <v>1150200</v>
      </c>
    </row>
    <row r="646" spans="1:49" x14ac:dyDescent="0.2">
      <c r="A646" s="12"/>
      <c r="AP646">
        <v>5</v>
      </c>
      <c r="AQ646">
        <v>350</v>
      </c>
      <c r="AR646">
        <v>2440</v>
      </c>
      <c r="AS646">
        <v>854215</v>
      </c>
      <c r="AT646">
        <v>3</v>
      </c>
      <c r="AU646">
        <v>348</v>
      </c>
      <c r="AV646">
        <v>2575</v>
      </c>
      <c r="AW646">
        <v>896825</v>
      </c>
    </row>
    <row r="647" spans="1:49" x14ac:dyDescent="0.2">
      <c r="A647" s="12"/>
      <c r="AP647">
        <v>28</v>
      </c>
      <c r="AQ647">
        <v>380</v>
      </c>
      <c r="AR647">
        <v>2526</v>
      </c>
      <c r="AS647">
        <v>960706</v>
      </c>
      <c r="AT647">
        <v>3</v>
      </c>
      <c r="AU647">
        <v>386</v>
      </c>
      <c r="AV647">
        <v>2200</v>
      </c>
      <c r="AW647">
        <v>852000</v>
      </c>
    </row>
    <row r="648" spans="1:49" x14ac:dyDescent="0.2">
      <c r="A648" s="12">
        <v>41716</v>
      </c>
      <c r="B648">
        <v>5</v>
      </c>
      <c r="C648">
        <v>103</v>
      </c>
      <c r="D648">
        <v>200</v>
      </c>
      <c r="E648">
        <v>280467</v>
      </c>
      <c r="F648">
        <v>2</v>
      </c>
      <c r="G648">
        <v>144</v>
      </c>
      <c r="H648">
        <v>2750</v>
      </c>
      <c r="I648">
        <v>396000</v>
      </c>
      <c r="J648">
        <v>28</v>
      </c>
      <c r="K648">
        <v>156</v>
      </c>
      <c r="L648">
        <v>2762</v>
      </c>
      <c r="M648">
        <v>429888</v>
      </c>
      <c r="N648">
        <v>6</v>
      </c>
      <c r="O648">
        <v>205</v>
      </c>
      <c r="P648">
        <v>2612</v>
      </c>
      <c r="Q648">
        <v>536600</v>
      </c>
      <c r="R648">
        <v>6</v>
      </c>
      <c r="S648">
        <v>238</v>
      </c>
      <c r="T648" s="37">
        <f>U648/S648</f>
        <v>2839.6722689075632</v>
      </c>
      <c r="U648">
        <v>675842</v>
      </c>
      <c r="V648">
        <v>13</v>
      </c>
      <c r="W648">
        <v>259</v>
      </c>
      <c r="X648">
        <v>2728</v>
      </c>
      <c r="Y648">
        <v>705802</v>
      </c>
      <c r="Z648">
        <v>6</v>
      </c>
      <c r="AA648">
        <v>299</v>
      </c>
      <c r="AB648">
        <v>2632</v>
      </c>
      <c r="AC648">
        <v>787672</v>
      </c>
      <c r="AD648">
        <v>1</v>
      </c>
      <c r="AE648">
        <v>331</v>
      </c>
      <c r="AF648">
        <v>2720</v>
      </c>
      <c r="AG648">
        <v>900320</v>
      </c>
      <c r="AH648">
        <v>3</v>
      </c>
      <c r="AI648">
        <v>377</v>
      </c>
      <c r="AJ648">
        <v>2633</v>
      </c>
      <c r="AK648">
        <v>993633</v>
      </c>
      <c r="AP648">
        <v>16</v>
      </c>
      <c r="AQ648">
        <v>446</v>
      </c>
      <c r="AR648">
        <v>2631</v>
      </c>
      <c r="AS648">
        <v>1175108</v>
      </c>
      <c r="AT648">
        <v>2</v>
      </c>
      <c r="AU648">
        <v>465</v>
      </c>
      <c r="AV648">
        <v>2580</v>
      </c>
      <c r="AW648">
        <v>1200260</v>
      </c>
    </row>
    <row r="649" spans="1:49" x14ac:dyDescent="0.2">
      <c r="A649" s="12"/>
      <c r="AP649">
        <v>7</v>
      </c>
      <c r="AQ649">
        <v>352</v>
      </c>
      <c r="AR649">
        <v>2523</v>
      </c>
      <c r="AS649">
        <v>888787</v>
      </c>
    </row>
    <row r="650" spans="1:49" x14ac:dyDescent="0.2">
      <c r="A650" s="12"/>
      <c r="AP650">
        <v>2</v>
      </c>
      <c r="AQ650">
        <v>304</v>
      </c>
      <c r="AR650">
        <v>2450</v>
      </c>
      <c r="AS650">
        <v>746150</v>
      </c>
    </row>
    <row r="651" spans="1:49" x14ac:dyDescent="0.2">
      <c r="A651" s="12"/>
      <c r="AP651">
        <v>13</v>
      </c>
      <c r="AQ651">
        <v>375</v>
      </c>
      <c r="AR651">
        <v>2482</v>
      </c>
      <c r="AS651">
        <v>931205</v>
      </c>
      <c r="AT651">
        <v>4</v>
      </c>
      <c r="AU651">
        <v>377</v>
      </c>
      <c r="AV651">
        <v>2525</v>
      </c>
      <c r="AW651">
        <v>951725</v>
      </c>
    </row>
    <row r="652" spans="1:49" x14ac:dyDescent="0.2">
      <c r="A652" s="12">
        <v>41723</v>
      </c>
      <c r="B652">
        <v>12</v>
      </c>
      <c r="C652">
        <v>104</v>
      </c>
      <c r="D652">
        <v>2795</v>
      </c>
      <c r="E652">
        <v>288565</v>
      </c>
      <c r="J652">
        <v>21</v>
      </c>
      <c r="K652">
        <v>162</v>
      </c>
      <c r="L652">
        <v>2683</v>
      </c>
      <c r="M652">
        <v>434046</v>
      </c>
      <c r="N652">
        <v>20</v>
      </c>
      <c r="O652">
        <v>197</v>
      </c>
      <c r="P652">
        <v>2737</v>
      </c>
      <c r="Q652">
        <v>540215</v>
      </c>
      <c r="R652">
        <v>2</v>
      </c>
      <c r="S652">
        <v>226</v>
      </c>
      <c r="T652">
        <v>2500</v>
      </c>
      <c r="U652">
        <v>565000</v>
      </c>
      <c r="V652">
        <v>9</v>
      </c>
      <c r="W652">
        <v>260</v>
      </c>
      <c r="X652">
        <v>2748</v>
      </c>
      <c r="Y652">
        <v>714154</v>
      </c>
      <c r="Z652">
        <v>6</v>
      </c>
      <c r="AA652">
        <v>300</v>
      </c>
      <c r="AB652">
        <v>2705</v>
      </c>
      <c r="AC652">
        <v>810765</v>
      </c>
      <c r="AD652">
        <v>3</v>
      </c>
      <c r="AE652">
        <v>342</v>
      </c>
      <c r="AF652">
        <v>2623</v>
      </c>
      <c r="AG652">
        <v>899017</v>
      </c>
      <c r="AH652">
        <v>2</v>
      </c>
      <c r="AI652">
        <v>395</v>
      </c>
      <c r="AJ652">
        <v>2690</v>
      </c>
      <c r="AK652">
        <v>1062480</v>
      </c>
      <c r="AP652">
        <v>14</v>
      </c>
      <c r="AQ652">
        <v>446</v>
      </c>
      <c r="AR652">
        <v>2580</v>
      </c>
      <c r="AS652">
        <v>1150404</v>
      </c>
      <c r="AT652">
        <v>1</v>
      </c>
      <c r="AU652">
        <v>458</v>
      </c>
      <c r="AV652">
        <v>2150</v>
      </c>
      <c r="AW652">
        <v>984700</v>
      </c>
    </row>
    <row r="653" spans="1:49" x14ac:dyDescent="0.2">
      <c r="A653" s="12"/>
      <c r="AP653">
        <v>4</v>
      </c>
      <c r="AQ653">
        <v>336</v>
      </c>
      <c r="AR653">
        <v>2660</v>
      </c>
      <c r="AS653">
        <v>894645</v>
      </c>
    </row>
    <row r="654" spans="1:49" x14ac:dyDescent="0.2">
      <c r="A654" s="12"/>
      <c r="AP654">
        <v>1</v>
      </c>
      <c r="AQ654">
        <v>294</v>
      </c>
      <c r="AR654">
        <v>2500</v>
      </c>
      <c r="AS654">
        <v>735000</v>
      </c>
    </row>
    <row r="655" spans="1:49" x14ac:dyDescent="0.2">
      <c r="AP655">
        <v>7</v>
      </c>
      <c r="AQ655">
        <v>381</v>
      </c>
      <c r="AR655">
        <v>2629</v>
      </c>
      <c r="AS655">
        <v>999800</v>
      </c>
      <c r="AT655">
        <v>4</v>
      </c>
      <c r="AU655">
        <v>386</v>
      </c>
      <c r="AV655">
        <v>2583</v>
      </c>
      <c r="AW655">
        <v>996542</v>
      </c>
    </row>
    <row r="656" spans="1:49" x14ac:dyDescent="0.2">
      <c r="A656" s="12">
        <v>41701</v>
      </c>
      <c r="B656">
        <v>8</v>
      </c>
      <c r="C656">
        <v>127</v>
      </c>
      <c r="D656">
        <v>2720</v>
      </c>
      <c r="E656">
        <v>344070</v>
      </c>
      <c r="J656">
        <v>2</v>
      </c>
      <c r="K656">
        <v>158</v>
      </c>
      <c r="L656">
        <v>2620</v>
      </c>
      <c r="M656">
        <v>412650</v>
      </c>
      <c r="N656">
        <v>1</v>
      </c>
      <c r="O656">
        <v>207</v>
      </c>
      <c r="P656">
        <v>2680</v>
      </c>
      <c r="Q656">
        <v>554760</v>
      </c>
      <c r="R656">
        <v>7</v>
      </c>
      <c r="S656">
        <v>238</v>
      </c>
      <c r="T656">
        <v>2565</v>
      </c>
      <c r="U656">
        <v>624486</v>
      </c>
      <c r="V656">
        <v>2</v>
      </c>
      <c r="W656">
        <v>260</v>
      </c>
      <c r="X656">
        <v>2680</v>
      </c>
      <c r="Y656">
        <v>695460</v>
      </c>
      <c r="Z656">
        <v>9</v>
      </c>
      <c r="AA656">
        <v>300</v>
      </c>
      <c r="AB656">
        <v>2591</v>
      </c>
      <c r="AC656">
        <v>781820</v>
      </c>
      <c r="AD656">
        <v>4</v>
      </c>
      <c r="AE656">
        <v>336</v>
      </c>
      <c r="AF656">
        <v>2613</v>
      </c>
      <c r="AG656">
        <v>867700</v>
      </c>
      <c r="AH656">
        <v>2</v>
      </c>
      <c r="AI656">
        <v>393</v>
      </c>
      <c r="AJ656">
        <v>2730</v>
      </c>
      <c r="AK656">
        <v>1073040</v>
      </c>
      <c r="AL656">
        <v>4</v>
      </c>
      <c r="AM656">
        <v>429</v>
      </c>
      <c r="AN656">
        <v>2632</v>
      </c>
      <c r="AO656">
        <v>1131240</v>
      </c>
      <c r="AP656">
        <v>41</v>
      </c>
      <c r="AQ656">
        <v>360</v>
      </c>
      <c r="AR656">
        <v>2436</v>
      </c>
      <c r="AS656">
        <v>874668</v>
      </c>
      <c r="AT656">
        <v>10</v>
      </c>
      <c r="AU656">
        <v>409</v>
      </c>
      <c r="AV656">
        <v>2540</v>
      </c>
      <c r="AW656">
        <v>1006824</v>
      </c>
    </row>
    <row r="657" spans="1:49" x14ac:dyDescent="0.2">
      <c r="A657" s="12">
        <v>41708</v>
      </c>
      <c r="J657">
        <v>5</v>
      </c>
      <c r="K657">
        <v>153</v>
      </c>
      <c r="L657">
        <v>2660</v>
      </c>
      <c r="M657">
        <v>407512</v>
      </c>
      <c r="R657">
        <v>2</v>
      </c>
      <c r="S657">
        <v>242</v>
      </c>
      <c r="T657">
        <v>2615</v>
      </c>
      <c r="U657">
        <v>631785</v>
      </c>
      <c r="V657">
        <v>1</v>
      </c>
      <c r="W657">
        <v>273</v>
      </c>
      <c r="X657">
        <v>2660</v>
      </c>
      <c r="Y657">
        <v>726180</v>
      </c>
      <c r="Z657">
        <v>5</v>
      </c>
      <c r="AA657">
        <v>305</v>
      </c>
      <c r="AB657">
        <v>2652</v>
      </c>
      <c r="AC657">
        <v>807682</v>
      </c>
      <c r="AD657">
        <v>7</v>
      </c>
      <c r="AE657">
        <v>349</v>
      </c>
      <c r="AF657">
        <v>2608</v>
      </c>
      <c r="AG657">
        <v>910990</v>
      </c>
      <c r="AH657">
        <v>2</v>
      </c>
      <c r="AI657">
        <v>376</v>
      </c>
      <c r="AJ657">
        <v>2790</v>
      </c>
      <c r="AK657">
        <v>1050310</v>
      </c>
      <c r="AL657">
        <v>6</v>
      </c>
      <c r="AM657">
        <v>447</v>
      </c>
      <c r="AN657">
        <v>2738</v>
      </c>
      <c r="AO657">
        <v>1225450</v>
      </c>
      <c r="AP657">
        <v>19</v>
      </c>
      <c r="AQ657">
        <v>369</v>
      </c>
      <c r="AR657">
        <v>2353</v>
      </c>
      <c r="AS657">
        <v>860072</v>
      </c>
      <c r="AT657">
        <v>5</v>
      </c>
      <c r="AU657">
        <v>490</v>
      </c>
      <c r="AV657">
        <v>2440</v>
      </c>
      <c r="AW657">
        <v>1201000</v>
      </c>
    </row>
    <row r="658" spans="1:49" x14ac:dyDescent="0.2">
      <c r="A658" s="12">
        <v>41715</v>
      </c>
      <c r="B658">
        <v>5</v>
      </c>
      <c r="C658">
        <v>127</v>
      </c>
      <c r="D658">
        <v>2820</v>
      </c>
      <c r="E658">
        <v>358704</v>
      </c>
      <c r="F658">
        <v>1</v>
      </c>
      <c r="G658">
        <v>149</v>
      </c>
      <c r="H658">
        <v>2740</v>
      </c>
      <c r="I658">
        <v>408260</v>
      </c>
      <c r="J658">
        <v>1</v>
      </c>
      <c r="K658">
        <v>156</v>
      </c>
      <c r="L658">
        <v>2780</v>
      </c>
      <c r="M658">
        <v>433680</v>
      </c>
      <c r="N658">
        <v>3</v>
      </c>
      <c r="O658">
        <v>201</v>
      </c>
      <c r="P658">
        <v>2780</v>
      </c>
      <c r="Q658">
        <v>559707</v>
      </c>
      <c r="R658">
        <v>2</v>
      </c>
      <c r="S658">
        <v>226</v>
      </c>
      <c r="T658">
        <v>2480</v>
      </c>
      <c r="U658">
        <v>560480</v>
      </c>
      <c r="V658">
        <v>1</v>
      </c>
      <c r="W658">
        <v>266</v>
      </c>
      <c r="X658">
        <v>2440</v>
      </c>
      <c r="Y658">
        <v>649040</v>
      </c>
      <c r="Z658">
        <v>3</v>
      </c>
      <c r="AA658">
        <v>295</v>
      </c>
      <c r="AB658">
        <v>2600</v>
      </c>
      <c r="AC658">
        <v>767000</v>
      </c>
      <c r="AD658">
        <v>5</v>
      </c>
      <c r="AE658">
        <v>338</v>
      </c>
      <c r="AF658">
        <v>2633</v>
      </c>
      <c r="AG658">
        <v>899304</v>
      </c>
      <c r="AL658">
        <v>1</v>
      </c>
      <c r="AM658">
        <v>436</v>
      </c>
      <c r="AN658">
        <v>2260</v>
      </c>
      <c r="AO658">
        <v>985360</v>
      </c>
      <c r="AP658">
        <v>44</v>
      </c>
      <c r="AQ658">
        <v>382</v>
      </c>
      <c r="AR658">
        <v>2506</v>
      </c>
      <c r="AS658">
        <v>955554</v>
      </c>
      <c r="AT658">
        <v>8</v>
      </c>
      <c r="AU658">
        <v>350</v>
      </c>
      <c r="AV658">
        <v>2612</v>
      </c>
      <c r="AW658">
        <v>910662</v>
      </c>
    </row>
    <row r="659" spans="1:49" x14ac:dyDescent="0.2">
      <c r="A659" s="12">
        <v>41722</v>
      </c>
      <c r="B659">
        <v>3</v>
      </c>
      <c r="C659">
        <v>119</v>
      </c>
      <c r="D659">
        <v>2550</v>
      </c>
      <c r="E659">
        <v>304300</v>
      </c>
      <c r="F659">
        <v>1</v>
      </c>
      <c r="G659">
        <v>149</v>
      </c>
      <c r="H659">
        <v>2700</v>
      </c>
      <c r="I659">
        <v>402300</v>
      </c>
      <c r="N659">
        <v>1</v>
      </c>
      <c r="O659">
        <v>194</v>
      </c>
      <c r="P659">
        <v>2700</v>
      </c>
      <c r="Q659">
        <v>523800</v>
      </c>
      <c r="R659">
        <v>8</v>
      </c>
      <c r="S659">
        <v>244</v>
      </c>
      <c r="T659">
        <v>2710</v>
      </c>
      <c r="U659">
        <v>676400</v>
      </c>
      <c r="V659">
        <v>6</v>
      </c>
      <c r="W659">
        <v>256</v>
      </c>
      <c r="X659">
        <v>2620</v>
      </c>
      <c r="Y659">
        <v>677730</v>
      </c>
      <c r="Z659">
        <v>24</v>
      </c>
      <c r="AA659">
        <v>305</v>
      </c>
      <c r="AB659">
        <v>2720</v>
      </c>
      <c r="AC659">
        <v>855051</v>
      </c>
      <c r="AD659">
        <v>1</v>
      </c>
      <c r="AE659">
        <v>322</v>
      </c>
      <c r="AF659">
        <v>2780</v>
      </c>
      <c r="AG659">
        <v>895160</v>
      </c>
      <c r="AH659">
        <v>2</v>
      </c>
      <c r="AI659">
        <v>368</v>
      </c>
      <c r="AJ659">
        <v>2610</v>
      </c>
      <c r="AK659">
        <v>961020</v>
      </c>
      <c r="AP659">
        <v>20</v>
      </c>
      <c r="AQ659">
        <v>359</v>
      </c>
      <c r="AR659">
        <v>2555</v>
      </c>
      <c r="AS659">
        <v>917338</v>
      </c>
      <c r="AT659">
        <v>8</v>
      </c>
      <c r="AU659">
        <v>437</v>
      </c>
      <c r="AV659">
        <v>2455</v>
      </c>
      <c r="AW659">
        <v>1080446</v>
      </c>
    </row>
    <row r="660" spans="1:49" x14ac:dyDescent="0.2">
      <c r="A660" s="12">
        <v>41729</v>
      </c>
      <c r="B660">
        <v>6</v>
      </c>
      <c r="C660">
        <v>82</v>
      </c>
      <c r="D660">
        <v>2740</v>
      </c>
      <c r="E660">
        <v>224320</v>
      </c>
      <c r="F660">
        <v>2</v>
      </c>
      <c r="G660">
        <v>139</v>
      </c>
      <c r="H660">
        <v>2750</v>
      </c>
      <c r="I660">
        <v>381710</v>
      </c>
      <c r="J660">
        <v>17</v>
      </c>
      <c r="K660">
        <v>171</v>
      </c>
      <c r="L660">
        <v>2608</v>
      </c>
      <c r="M660">
        <v>452848</v>
      </c>
      <c r="N660">
        <v>6</v>
      </c>
      <c r="O660">
        <v>198</v>
      </c>
      <c r="P660">
        <v>2597</v>
      </c>
      <c r="Q660">
        <v>514415</v>
      </c>
      <c r="R660">
        <v>9</v>
      </c>
      <c r="S660">
        <v>230</v>
      </c>
      <c r="T660">
        <v>2793</v>
      </c>
      <c r="U660">
        <v>641702</v>
      </c>
      <c r="V660">
        <v>4</v>
      </c>
      <c r="W660">
        <v>266</v>
      </c>
      <c r="X660">
        <v>2713</v>
      </c>
      <c r="Y660">
        <v>728780</v>
      </c>
      <c r="Z660">
        <v>2</v>
      </c>
      <c r="AA660">
        <v>280</v>
      </c>
      <c r="AB660">
        <v>2750</v>
      </c>
      <c r="AC660">
        <v>771375</v>
      </c>
      <c r="AD660">
        <v>3</v>
      </c>
      <c r="AE660">
        <v>333</v>
      </c>
      <c r="AF660">
        <v>2865</v>
      </c>
      <c r="AG660">
        <v>956480</v>
      </c>
      <c r="AP660">
        <v>48</v>
      </c>
      <c r="AQ660">
        <v>350</v>
      </c>
      <c r="AR660">
        <v>2619</v>
      </c>
      <c r="AS660">
        <v>906941</v>
      </c>
      <c r="AT660">
        <v>12</v>
      </c>
      <c r="AU660">
        <v>427</v>
      </c>
      <c r="AV660">
        <v>2690</v>
      </c>
      <c r="AW660">
        <v>1114587</v>
      </c>
    </row>
    <row r="662" spans="1:49" x14ac:dyDescent="0.2">
      <c r="A662" s="12">
        <v>41730</v>
      </c>
      <c r="B662">
        <v>5</v>
      </c>
      <c r="C662">
        <v>118</v>
      </c>
      <c r="D662">
        <v>2777</v>
      </c>
      <c r="E662">
        <v>328457</v>
      </c>
      <c r="F662">
        <v>13</v>
      </c>
      <c r="G662">
        <v>141</v>
      </c>
      <c r="H662">
        <v>2667</v>
      </c>
      <c r="I662">
        <v>375767</v>
      </c>
      <c r="J662">
        <v>28</v>
      </c>
      <c r="K662">
        <v>162</v>
      </c>
      <c r="L662">
        <v>2626</v>
      </c>
      <c r="M662">
        <v>426120</v>
      </c>
      <c r="N662">
        <v>11</v>
      </c>
      <c r="O662">
        <v>194</v>
      </c>
      <c r="P662">
        <v>2538</v>
      </c>
      <c r="Q662">
        <v>492012</v>
      </c>
      <c r="R662">
        <v>15</v>
      </c>
      <c r="S662">
        <v>234</v>
      </c>
      <c r="T662">
        <v>2640</v>
      </c>
      <c r="U662">
        <f>T662*S662</f>
        <v>617760</v>
      </c>
      <c r="V662">
        <v>4</v>
      </c>
      <c r="W662">
        <v>261</v>
      </c>
      <c r="X662">
        <v>2685</v>
      </c>
      <c r="Y662">
        <v>700655</v>
      </c>
      <c r="Z662">
        <v>7</v>
      </c>
      <c r="AA662">
        <v>298</v>
      </c>
      <c r="AB662">
        <v>2748</v>
      </c>
      <c r="AC662">
        <v>819137</v>
      </c>
      <c r="AD662">
        <v>5</v>
      </c>
      <c r="AE662">
        <v>338</v>
      </c>
      <c r="AF662">
        <v>2820</v>
      </c>
      <c r="AG662">
        <v>953276</v>
      </c>
      <c r="AH662">
        <v>3</v>
      </c>
      <c r="AI662">
        <v>395</v>
      </c>
      <c r="AJ662">
        <v>2900</v>
      </c>
      <c r="AK662">
        <v>1145500</v>
      </c>
      <c r="AP662">
        <v>12</v>
      </c>
      <c r="AQ662">
        <v>438</v>
      </c>
      <c r="AR662">
        <v>2725</v>
      </c>
      <c r="AS662">
        <v>1195985</v>
      </c>
      <c r="AT662">
        <v>7</v>
      </c>
      <c r="AU662">
        <v>452</v>
      </c>
      <c r="AV662">
        <v>2670</v>
      </c>
      <c r="AW662">
        <v>1205600</v>
      </c>
    </row>
    <row r="663" spans="1:49" x14ac:dyDescent="0.2">
      <c r="A663" s="12"/>
      <c r="AD663">
        <v>10</v>
      </c>
      <c r="AE663">
        <v>350</v>
      </c>
      <c r="AF663">
        <v>2562</v>
      </c>
      <c r="AG663">
        <v>894350</v>
      </c>
      <c r="AT663">
        <v>1</v>
      </c>
      <c r="AU663">
        <v>310</v>
      </c>
      <c r="AV663">
        <v>2550</v>
      </c>
      <c r="AW663">
        <v>790500</v>
      </c>
    </row>
    <row r="664" spans="1:49" x14ac:dyDescent="0.2">
      <c r="A664" s="12"/>
      <c r="AH664">
        <v>9</v>
      </c>
      <c r="AI664">
        <v>376</v>
      </c>
      <c r="AJ664">
        <v>2667</v>
      </c>
      <c r="AK664">
        <v>1003311</v>
      </c>
    </row>
    <row r="665" spans="1:49" x14ac:dyDescent="0.2">
      <c r="A665" s="12">
        <v>41737</v>
      </c>
      <c r="B665">
        <v>4</v>
      </c>
      <c r="C665">
        <v>121</v>
      </c>
      <c r="D665">
        <v>2800</v>
      </c>
      <c r="E665">
        <v>337867</v>
      </c>
      <c r="F665">
        <v>10</v>
      </c>
      <c r="G665">
        <v>142</v>
      </c>
      <c r="H665">
        <v>2675</v>
      </c>
      <c r="I665">
        <v>378900</v>
      </c>
      <c r="J665">
        <v>21</v>
      </c>
      <c r="K665">
        <v>159</v>
      </c>
      <c r="L665" s="37">
        <f>M665/K665</f>
        <v>2739.2201257861634</v>
      </c>
      <c r="M665">
        <v>435536</v>
      </c>
      <c r="N665">
        <v>15</v>
      </c>
      <c r="O665">
        <v>209</v>
      </c>
      <c r="P665">
        <v>2675</v>
      </c>
      <c r="Q665">
        <v>558430</v>
      </c>
      <c r="R665">
        <v>5</v>
      </c>
      <c r="S665">
        <v>226</v>
      </c>
      <c r="T665">
        <v>2610</v>
      </c>
      <c r="U665">
        <v>591200</v>
      </c>
      <c r="V665">
        <v>9</v>
      </c>
      <c r="W665">
        <v>266</v>
      </c>
      <c r="X665">
        <v>2624</v>
      </c>
      <c r="Y665">
        <v>697440</v>
      </c>
      <c r="Z665">
        <v>12</v>
      </c>
      <c r="AA665">
        <v>296</v>
      </c>
      <c r="AB665">
        <v>2710</v>
      </c>
      <c r="AC665">
        <v>803225</v>
      </c>
      <c r="AD665">
        <v>4</v>
      </c>
      <c r="AE665">
        <v>342</v>
      </c>
      <c r="AF665">
        <v>2690</v>
      </c>
      <c r="AG665">
        <v>921700</v>
      </c>
      <c r="AH665">
        <v>4</v>
      </c>
      <c r="AI665">
        <v>369</v>
      </c>
      <c r="AJ665">
        <v>2740</v>
      </c>
      <c r="AK665">
        <v>1011060</v>
      </c>
      <c r="AL665">
        <v>1</v>
      </c>
      <c r="AM665">
        <v>407</v>
      </c>
      <c r="AN665">
        <v>2800</v>
      </c>
      <c r="AO665">
        <v>1139600</v>
      </c>
      <c r="AP665">
        <v>15</v>
      </c>
      <c r="AQ665">
        <v>442</v>
      </c>
      <c r="AR665">
        <v>2738</v>
      </c>
      <c r="AS665">
        <v>1212500</v>
      </c>
      <c r="AT665">
        <v>6</v>
      </c>
      <c r="AU665">
        <v>470</v>
      </c>
      <c r="AV665">
        <v>2662</v>
      </c>
      <c r="AW665">
        <v>1252762</v>
      </c>
    </row>
    <row r="666" spans="1:49" x14ac:dyDescent="0.2">
      <c r="A666" s="12"/>
      <c r="AD666">
        <v>4</v>
      </c>
      <c r="AE666">
        <v>343</v>
      </c>
      <c r="AF666">
        <v>2655</v>
      </c>
      <c r="AG666">
        <v>909690</v>
      </c>
    </row>
    <row r="667" spans="1:49" x14ac:dyDescent="0.2">
      <c r="A667" s="12"/>
      <c r="Z667">
        <v>1</v>
      </c>
      <c r="AA667">
        <v>312</v>
      </c>
      <c r="AB667">
        <v>2600</v>
      </c>
      <c r="AC667">
        <v>811200</v>
      </c>
    </row>
    <row r="668" spans="1:49" x14ac:dyDescent="0.2">
      <c r="A668" s="12"/>
      <c r="AH668">
        <v>17</v>
      </c>
      <c r="AI668">
        <v>380</v>
      </c>
      <c r="AJ668">
        <v>2618</v>
      </c>
      <c r="AK668">
        <v>994317</v>
      </c>
    </row>
    <row r="669" spans="1:49" x14ac:dyDescent="0.2">
      <c r="A669" s="12">
        <v>41744</v>
      </c>
      <c r="B669">
        <v>4</v>
      </c>
      <c r="C669">
        <v>117</v>
      </c>
      <c r="D669">
        <v>2900</v>
      </c>
      <c r="E669">
        <v>338400</v>
      </c>
      <c r="F669">
        <v>9</v>
      </c>
      <c r="G669">
        <v>145</v>
      </c>
      <c r="H669">
        <v>2683</v>
      </c>
      <c r="I669">
        <v>388133</v>
      </c>
      <c r="J669">
        <v>9</v>
      </c>
      <c r="K669">
        <v>170</v>
      </c>
      <c r="L669">
        <v>2690</v>
      </c>
      <c r="M669">
        <v>455935</v>
      </c>
      <c r="N669">
        <v>19</v>
      </c>
      <c r="O669">
        <v>199</v>
      </c>
      <c r="P669">
        <v>2604</v>
      </c>
      <c r="Q669">
        <v>519644</v>
      </c>
      <c r="R669">
        <v>8</v>
      </c>
      <c r="S669">
        <v>238</v>
      </c>
      <c r="T669">
        <v>2835</v>
      </c>
      <c r="U669">
        <v>674770</v>
      </c>
      <c r="V669">
        <v>4</v>
      </c>
      <c r="W669">
        <v>260</v>
      </c>
      <c r="X669">
        <v>2840</v>
      </c>
      <c r="Y669">
        <v>738400</v>
      </c>
      <c r="Z669">
        <v>10</v>
      </c>
      <c r="AA669">
        <v>301</v>
      </c>
      <c r="AB669">
        <v>2714</v>
      </c>
      <c r="AC669">
        <v>817465</v>
      </c>
      <c r="AD669">
        <v>3</v>
      </c>
      <c r="AE669">
        <v>341</v>
      </c>
      <c r="AF669">
        <v>2820</v>
      </c>
      <c r="AG669">
        <v>963060</v>
      </c>
      <c r="AH669">
        <v>2</v>
      </c>
      <c r="AI669">
        <v>390</v>
      </c>
      <c r="AJ669">
        <v>2750</v>
      </c>
      <c r="AK669">
        <v>1073750</v>
      </c>
      <c r="AL669">
        <v>3</v>
      </c>
      <c r="AM669">
        <v>481</v>
      </c>
      <c r="AN669">
        <v>2887</v>
      </c>
      <c r="AO669">
        <v>1390447</v>
      </c>
      <c r="AP669">
        <v>11</v>
      </c>
      <c r="AQ669">
        <v>436</v>
      </c>
      <c r="AR669">
        <v>2616</v>
      </c>
      <c r="AS669">
        <v>1142122</v>
      </c>
    </row>
    <row r="670" spans="1:49" x14ac:dyDescent="0.2">
      <c r="A670" s="12"/>
      <c r="AD670">
        <v>11</v>
      </c>
      <c r="AE670">
        <v>348</v>
      </c>
      <c r="AF670">
        <v>2637</v>
      </c>
      <c r="AG670">
        <v>916806</v>
      </c>
      <c r="AH670">
        <v>12</v>
      </c>
      <c r="AI670">
        <v>379</v>
      </c>
      <c r="AJ670">
        <v>2542</v>
      </c>
      <c r="AK670">
        <v>963400</v>
      </c>
      <c r="AT670">
        <v>2</v>
      </c>
      <c r="AU670">
        <v>350</v>
      </c>
      <c r="AV670">
        <v>2350</v>
      </c>
      <c r="AW670">
        <v>822500</v>
      </c>
    </row>
    <row r="671" spans="1:49" x14ac:dyDescent="0.2">
      <c r="A671" s="12"/>
      <c r="AH671">
        <v>2</v>
      </c>
      <c r="AI671">
        <v>366</v>
      </c>
      <c r="AJ671">
        <v>2350</v>
      </c>
      <c r="AK671">
        <v>860100</v>
      </c>
    </row>
    <row r="672" spans="1:49" x14ac:dyDescent="0.2">
      <c r="A672" s="12">
        <v>41751</v>
      </c>
      <c r="B672">
        <v>10</v>
      </c>
      <c r="C672">
        <v>109</v>
      </c>
      <c r="D672">
        <v>2650</v>
      </c>
      <c r="E672">
        <v>286233</v>
      </c>
      <c r="F672">
        <v>2</v>
      </c>
      <c r="G672">
        <v>138</v>
      </c>
      <c r="H672">
        <v>2750</v>
      </c>
      <c r="I672">
        <v>379500</v>
      </c>
      <c r="J672">
        <v>22</v>
      </c>
      <c r="K672">
        <v>174</v>
      </c>
      <c r="L672">
        <v>2875</v>
      </c>
      <c r="M672">
        <v>498850</v>
      </c>
      <c r="N672">
        <v>1</v>
      </c>
      <c r="O672">
        <v>183</v>
      </c>
      <c r="P672">
        <v>2500</v>
      </c>
      <c r="Q672">
        <v>457500</v>
      </c>
      <c r="Z672">
        <v>6</v>
      </c>
      <c r="AA672">
        <v>294</v>
      </c>
      <c r="AB672">
        <v>2676</v>
      </c>
      <c r="AC672">
        <v>788976</v>
      </c>
      <c r="AD672">
        <v>1</v>
      </c>
      <c r="AE672">
        <v>339</v>
      </c>
      <c r="AF672">
        <v>2500</v>
      </c>
      <c r="AG672">
        <v>847500</v>
      </c>
      <c r="AH672">
        <v>1</v>
      </c>
      <c r="AI672">
        <v>377</v>
      </c>
      <c r="AJ672">
        <v>2920</v>
      </c>
      <c r="AK672">
        <v>1100840</v>
      </c>
      <c r="AL672">
        <v>1</v>
      </c>
      <c r="AM672">
        <v>407</v>
      </c>
      <c r="AN672">
        <v>2880</v>
      </c>
      <c r="AO672">
        <v>1172160</v>
      </c>
      <c r="AP672">
        <v>9</v>
      </c>
      <c r="AQ672">
        <v>465</v>
      </c>
      <c r="AR672">
        <v>2787</v>
      </c>
      <c r="AS672">
        <v>1303071</v>
      </c>
      <c r="AT672">
        <v>1</v>
      </c>
      <c r="AU672">
        <v>457</v>
      </c>
      <c r="AV672">
        <v>2850</v>
      </c>
      <c r="AW672">
        <v>1302450</v>
      </c>
    </row>
    <row r="673" spans="1:49" x14ac:dyDescent="0.2">
      <c r="A673" s="12"/>
      <c r="AD673">
        <v>4</v>
      </c>
      <c r="AE673">
        <v>340</v>
      </c>
      <c r="AF673">
        <v>2715</v>
      </c>
      <c r="AG673">
        <v>924080</v>
      </c>
    </row>
    <row r="674" spans="1:49" x14ac:dyDescent="0.2">
      <c r="A674" s="12"/>
      <c r="Z674">
        <v>2</v>
      </c>
      <c r="AA674">
        <v>292</v>
      </c>
      <c r="AB674">
        <v>2640</v>
      </c>
      <c r="AC674">
        <v>770880</v>
      </c>
    </row>
    <row r="675" spans="1:49" x14ac:dyDescent="0.2">
      <c r="A675" s="12"/>
      <c r="AP675">
        <v>13</v>
      </c>
      <c r="AQ675">
        <v>381</v>
      </c>
      <c r="AR675">
        <v>2671</v>
      </c>
      <c r="AS675">
        <v>1018260</v>
      </c>
    </row>
    <row r="676" spans="1:49" x14ac:dyDescent="0.2">
      <c r="A676" s="12">
        <v>41758</v>
      </c>
      <c r="B676">
        <v>10</v>
      </c>
      <c r="C676">
        <v>110</v>
      </c>
      <c r="D676">
        <v>2788</v>
      </c>
      <c r="E676">
        <v>307650</v>
      </c>
      <c r="F676">
        <v>10</v>
      </c>
      <c r="G676">
        <v>132</v>
      </c>
      <c r="H676">
        <v>2675</v>
      </c>
      <c r="I676">
        <v>353075</v>
      </c>
      <c r="J676">
        <v>26</v>
      </c>
      <c r="K676">
        <v>163</v>
      </c>
      <c r="L676">
        <v>2708</v>
      </c>
      <c r="M676">
        <v>441472</v>
      </c>
      <c r="N676">
        <v>9</v>
      </c>
      <c r="O676">
        <v>200</v>
      </c>
      <c r="P676">
        <v>2669</v>
      </c>
      <c r="Q676">
        <v>533846</v>
      </c>
      <c r="R676">
        <v>4</v>
      </c>
      <c r="S676">
        <v>238</v>
      </c>
      <c r="T676">
        <v>2870</v>
      </c>
      <c r="U676">
        <v>681590</v>
      </c>
      <c r="V676">
        <v>13</v>
      </c>
      <c r="W676">
        <v>259</v>
      </c>
      <c r="X676">
        <v>2840</v>
      </c>
      <c r="Y676">
        <v>736613</v>
      </c>
      <c r="Z676">
        <v>11</v>
      </c>
      <c r="AA676">
        <v>298</v>
      </c>
      <c r="AB676">
        <v>2860</v>
      </c>
      <c r="AC676">
        <v>853510</v>
      </c>
      <c r="AD676">
        <v>3</v>
      </c>
      <c r="AE676">
        <v>328</v>
      </c>
      <c r="AF676">
        <v>2887</v>
      </c>
      <c r="AG676">
        <v>947847</v>
      </c>
      <c r="AH676">
        <v>15</v>
      </c>
      <c r="AI676">
        <v>383</v>
      </c>
      <c r="AJ676">
        <v>2653</v>
      </c>
      <c r="AK676">
        <v>1017338</v>
      </c>
      <c r="AP676">
        <v>9</v>
      </c>
      <c r="AQ676">
        <v>428</v>
      </c>
      <c r="AR676">
        <v>2858</v>
      </c>
      <c r="AS676">
        <v>1226118</v>
      </c>
      <c r="AT676">
        <v>6</v>
      </c>
      <c r="AU676">
        <v>456</v>
      </c>
      <c r="AV676">
        <v>2696</v>
      </c>
      <c r="AW676">
        <v>1229208</v>
      </c>
    </row>
    <row r="677" spans="1:49" x14ac:dyDescent="0.2">
      <c r="A677" s="12"/>
      <c r="Z677">
        <v>6</v>
      </c>
      <c r="AA677">
        <v>313</v>
      </c>
      <c r="AB677">
        <v>2700</v>
      </c>
      <c r="AC677">
        <v>845480</v>
      </c>
      <c r="AD677">
        <v>9</v>
      </c>
      <c r="AE677">
        <v>346</v>
      </c>
      <c r="AF677">
        <v>2685</v>
      </c>
      <c r="AG677">
        <v>928315</v>
      </c>
    </row>
    <row r="678" spans="1:49" x14ac:dyDescent="0.2">
      <c r="A678" s="12"/>
    </row>
    <row r="679" spans="1:49" x14ac:dyDescent="0.2">
      <c r="A679" s="12"/>
    </row>
    <row r="680" spans="1:49" x14ac:dyDescent="0.2">
      <c r="A680" s="12">
        <v>41736</v>
      </c>
      <c r="B680">
        <v>6</v>
      </c>
      <c r="C680">
        <v>110</v>
      </c>
      <c r="D680">
        <v>2615</v>
      </c>
      <c r="E680">
        <v>289607</v>
      </c>
      <c r="J680">
        <v>32</v>
      </c>
      <c r="K680">
        <v>164</v>
      </c>
      <c r="L680">
        <v>2768</v>
      </c>
      <c r="M680">
        <v>465543</v>
      </c>
      <c r="N680">
        <v>18</v>
      </c>
      <c r="O680">
        <v>187</v>
      </c>
      <c r="P680">
        <v>2799</v>
      </c>
      <c r="Q680">
        <v>525569</v>
      </c>
      <c r="R680">
        <v>8</v>
      </c>
      <c r="S680">
        <v>235</v>
      </c>
      <c r="T680">
        <v>2750</v>
      </c>
      <c r="U680">
        <v>655075</v>
      </c>
      <c r="V680">
        <v>10</v>
      </c>
      <c r="W680">
        <v>264</v>
      </c>
      <c r="X680">
        <v>2683</v>
      </c>
      <c r="Y680">
        <v>714432</v>
      </c>
      <c r="Z680">
        <v>11</v>
      </c>
      <c r="AA680">
        <v>305</v>
      </c>
      <c r="AB680">
        <v>2795</v>
      </c>
      <c r="AC680">
        <v>846776</v>
      </c>
      <c r="AD680">
        <v>4</v>
      </c>
      <c r="AE680">
        <v>336</v>
      </c>
      <c r="AF680">
        <v>2790</v>
      </c>
      <c r="AG680">
        <v>937735</v>
      </c>
      <c r="AH680">
        <v>4</v>
      </c>
      <c r="AI680">
        <v>372</v>
      </c>
      <c r="AJ680">
        <v>2888</v>
      </c>
      <c r="AK680">
        <v>1073975</v>
      </c>
      <c r="AP680">
        <v>36</v>
      </c>
      <c r="AQ680">
        <v>359</v>
      </c>
      <c r="AR680">
        <v>2602</v>
      </c>
      <c r="AS680">
        <v>941365</v>
      </c>
      <c r="AT680">
        <v>24</v>
      </c>
      <c r="AU680">
        <v>410</v>
      </c>
      <c r="AV680">
        <v>2621</v>
      </c>
      <c r="AW680">
        <v>1065445</v>
      </c>
    </row>
    <row r="681" spans="1:49" x14ac:dyDescent="0.2">
      <c r="A681" s="12">
        <v>41743</v>
      </c>
      <c r="B681">
        <v>3</v>
      </c>
      <c r="C681">
        <v>107</v>
      </c>
      <c r="D681">
        <v>2747</v>
      </c>
      <c r="E681">
        <f>D681*C681</f>
        <v>293929</v>
      </c>
      <c r="F681">
        <v>1</v>
      </c>
      <c r="G681">
        <v>148</v>
      </c>
      <c r="H681">
        <v>2840</v>
      </c>
      <c r="I681">
        <v>420320</v>
      </c>
      <c r="J681">
        <v>15</v>
      </c>
      <c r="K681">
        <v>178</v>
      </c>
      <c r="L681">
        <v>3010</v>
      </c>
      <c r="M681">
        <v>557660</v>
      </c>
      <c r="N681">
        <v>19</v>
      </c>
      <c r="O681">
        <v>190</v>
      </c>
      <c r="P681">
        <v>2728</v>
      </c>
      <c r="Q681">
        <v>525575</v>
      </c>
      <c r="R681">
        <v>7</v>
      </c>
      <c r="S681">
        <v>241</v>
      </c>
      <c r="T681">
        <v>2772</v>
      </c>
      <c r="U681">
        <v>675961</v>
      </c>
      <c r="V681">
        <v>5</v>
      </c>
      <c r="W681">
        <v>273</v>
      </c>
      <c r="X681">
        <v>2757</v>
      </c>
      <c r="Y681">
        <v>763098</v>
      </c>
      <c r="AD681">
        <v>2</v>
      </c>
      <c r="AE681">
        <v>344</v>
      </c>
      <c r="AF681">
        <v>2915</v>
      </c>
      <c r="AG681">
        <v>1000360</v>
      </c>
      <c r="AH681">
        <v>3</v>
      </c>
      <c r="AI681">
        <v>377</v>
      </c>
      <c r="AJ681">
        <v>2867</v>
      </c>
      <c r="AK681">
        <v>1081920</v>
      </c>
      <c r="AP681">
        <v>58</v>
      </c>
      <c r="AQ681">
        <v>348</v>
      </c>
      <c r="AR681">
        <v>2633</v>
      </c>
      <c r="AS681">
        <v>913371</v>
      </c>
      <c r="AT681">
        <v>16</v>
      </c>
      <c r="AU681">
        <v>451</v>
      </c>
      <c r="AV681">
        <v>2736</v>
      </c>
      <c r="AW681">
        <v>1239856</v>
      </c>
    </row>
    <row r="682" spans="1:49" x14ac:dyDescent="0.2">
      <c r="A682" s="12">
        <v>41750</v>
      </c>
      <c r="B682">
        <v>3</v>
      </c>
      <c r="C682">
        <v>112</v>
      </c>
      <c r="D682">
        <v>2950</v>
      </c>
      <c r="E682">
        <v>327233</v>
      </c>
      <c r="F682">
        <v>5</v>
      </c>
      <c r="G682">
        <v>139</v>
      </c>
      <c r="H682">
        <v>2910</v>
      </c>
      <c r="I682">
        <v>403068</v>
      </c>
      <c r="N682">
        <v>6</v>
      </c>
      <c r="O682">
        <v>189</v>
      </c>
      <c r="P682">
        <v>2719</v>
      </c>
      <c r="Q682">
        <v>537540</v>
      </c>
      <c r="R682">
        <v>1</v>
      </c>
      <c r="S682">
        <v>226</v>
      </c>
      <c r="T682">
        <v>2780</v>
      </c>
      <c r="U682">
        <v>628280</v>
      </c>
      <c r="V682">
        <v>6</v>
      </c>
      <c r="W682">
        <v>272</v>
      </c>
      <c r="X682">
        <v>2767</v>
      </c>
      <c r="Y682">
        <v>751403</v>
      </c>
      <c r="Z682">
        <v>19</v>
      </c>
      <c r="AA682">
        <v>304</v>
      </c>
      <c r="AB682">
        <v>2780</v>
      </c>
      <c r="AC682">
        <v>855105</v>
      </c>
      <c r="AD682">
        <v>3</v>
      </c>
      <c r="AE682">
        <v>336</v>
      </c>
      <c r="AF682">
        <v>2997</v>
      </c>
      <c r="AG682">
        <v>1006760</v>
      </c>
      <c r="AH682">
        <v>1</v>
      </c>
      <c r="AI682">
        <v>361</v>
      </c>
      <c r="AJ682">
        <v>3360</v>
      </c>
      <c r="AK682">
        <v>1212960</v>
      </c>
      <c r="AL682">
        <v>3</v>
      </c>
      <c r="AM682">
        <v>426</v>
      </c>
      <c r="AN682">
        <v>2823</v>
      </c>
      <c r="AO682">
        <v>1202037</v>
      </c>
      <c r="AP682">
        <v>54</v>
      </c>
      <c r="AQ682">
        <v>343</v>
      </c>
      <c r="AR682">
        <v>2653</v>
      </c>
      <c r="AS682">
        <v>907891</v>
      </c>
      <c r="AT682">
        <v>10</v>
      </c>
      <c r="AU682">
        <v>411</v>
      </c>
      <c r="AV682">
        <v>3028</v>
      </c>
      <c r="AW682">
        <v>1237687</v>
      </c>
    </row>
    <row r="683" spans="1:49" x14ac:dyDescent="0.2">
      <c r="A683" s="12">
        <v>41757</v>
      </c>
      <c r="B683">
        <v>4</v>
      </c>
      <c r="C683">
        <v>91</v>
      </c>
      <c r="D683">
        <v>2693</v>
      </c>
      <c r="E683">
        <v>253562</v>
      </c>
      <c r="J683">
        <v>11</v>
      </c>
      <c r="K683">
        <v>169</v>
      </c>
      <c r="L683">
        <v>2878</v>
      </c>
      <c r="M683">
        <v>493967</v>
      </c>
      <c r="N683">
        <v>14</v>
      </c>
      <c r="O683">
        <v>196</v>
      </c>
      <c r="P683">
        <v>3018</v>
      </c>
      <c r="Q683">
        <v>581904</v>
      </c>
      <c r="R683">
        <v>3</v>
      </c>
      <c r="S683">
        <v>240</v>
      </c>
      <c r="T683">
        <v>2753</v>
      </c>
      <c r="U683">
        <v>659840</v>
      </c>
      <c r="V683">
        <v>5</v>
      </c>
      <c r="W683">
        <v>265</v>
      </c>
      <c r="X683">
        <v>2880</v>
      </c>
      <c r="Y683">
        <v>769968</v>
      </c>
      <c r="AD683">
        <v>1</v>
      </c>
      <c r="AE683">
        <v>327</v>
      </c>
      <c r="AF683">
        <v>2950</v>
      </c>
      <c r="AG683">
        <v>964650</v>
      </c>
      <c r="AP683">
        <v>48</v>
      </c>
      <c r="AQ683">
        <v>338</v>
      </c>
      <c r="AR683">
        <v>2679</v>
      </c>
      <c r="AS683">
        <v>913165</v>
      </c>
      <c r="AT683">
        <v>28</v>
      </c>
      <c r="AU683">
        <v>418</v>
      </c>
      <c r="AV683">
        <v>2882</v>
      </c>
      <c r="AW683">
        <v>1171262</v>
      </c>
    </row>
    <row r="685" spans="1:49" x14ac:dyDescent="0.2">
      <c r="A685" s="12">
        <v>41765</v>
      </c>
      <c r="B685" s="23">
        <v>15</v>
      </c>
      <c r="C685" s="23">
        <v>113</v>
      </c>
      <c r="D685" s="23">
        <v>2748</v>
      </c>
      <c r="E685" s="23">
        <v>310157</v>
      </c>
      <c r="F685" s="23">
        <v>3</v>
      </c>
      <c r="G685" s="23">
        <v>143</v>
      </c>
      <c r="H685" s="23">
        <v>2700</v>
      </c>
      <c r="I685" s="23">
        <v>387067</v>
      </c>
      <c r="J685" s="23">
        <v>9</v>
      </c>
      <c r="K685" s="23">
        <v>160</v>
      </c>
      <c r="L685" s="23">
        <v>2467</v>
      </c>
      <c r="M685" s="23">
        <v>395767</v>
      </c>
      <c r="N685" s="23">
        <v>34</v>
      </c>
      <c r="O685" s="23">
        <v>196</v>
      </c>
      <c r="P685" s="23">
        <v>2729</v>
      </c>
      <c r="Q685" s="23">
        <v>535379</v>
      </c>
      <c r="R685" s="23">
        <v>9</v>
      </c>
      <c r="S685" s="23">
        <v>231</v>
      </c>
      <c r="T685" s="23">
        <v>2690</v>
      </c>
      <c r="U685" s="23">
        <v>620643</v>
      </c>
      <c r="V685" s="23">
        <v>8</v>
      </c>
      <c r="W685" s="23">
        <v>271</v>
      </c>
      <c r="X685" s="23">
        <v>2705</v>
      </c>
      <c r="Y685" s="23">
        <v>732940</v>
      </c>
      <c r="Z685" s="23">
        <v>13</v>
      </c>
      <c r="AA685" s="23">
        <v>298</v>
      </c>
      <c r="AB685" s="23">
        <v>2792</v>
      </c>
      <c r="AC685" s="23">
        <v>831202</v>
      </c>
      <c r="AD685" s="23">
        <v>13</v>
      </c>
      <c r="AE685" s="23">
        <v>298</v>
      </c>
      <c r="AF685" s="23">
        <v>2792</v>
      </c>
      <c r="AG685" s="23">
        <v>831202</v>
      </c>
      <c r="AH685" s="23">
        <v>6</v>
      </c>
      <c r="AI685" s="23">
        <v>374</v>
      </c>
      <c r="AJ685" s="23">
        <v>2725</v>
      </c>
      <c r="AK685" s="23">
        <v>1018396</v>
      </c>
      <c r="AL685" s="23">
        <v>3</v>
      </c>
      <c r="AM685" s="23">
        <v>407</v>
      </c>
      <c r="AN685" s="23">
        <v>2833</v>
      </c>
      <c r="AO685" s="23">
        <v>1154353</v>
      </c>
      <c r="AP685" s="23">
        <v>13</v>
      </c>
      <c r="AQ685" s="23">
        <v>445</v>
      </c>
      <c r="AR685" s="23">
        <v>2828</v>
      </c>
      <c r="AS685" s="23">
        <v>1258411</v>
      </c>
      <c r="AT685" s="23">
        <v>11</v>
      </c>
      <c r="AU685" s="23">
        <v>454</v>
      </c>
      <c r="AV685" s="23">
        <v>2750</v>
      </c>
      <c r="AW685" s="23">
        <v>1249200</v>
      </c>
    </row>
    <row r="686" spans="1:49" x14ac:dyDescent="0.2">
      <c r="A686" s="1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>
        <v>1</v>
      </c>
      <c r="AA686" s="23">
        <v>317</v>
      </c>
      <c r="AB686" s="23">
        <v>2700</v>
      </c>
      <c r="AC686" s="23">
        <v>855900</v>
      </c>
      <c r="AD686" s="23">
        <v>18</v>
      </c>
      <c r="AE686" s="23">
        <v>340</v>
      </c>
      <c r="AF686" s="23">
        <v>2805</v>
      </c>
      <c r="AG686" s="23">
        <v>953792</v>
      </c>
      <c r="AH686" s="23">
        <v>2</v>
      </c>
      <c r="AI686" s="23">
        <v>372</v>
      </c>
      <c r="AJ686" s="23">
        <v>2665</v>
      </c>
      <c r="AK686" s="23">
        <v>992315</v>
      </c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</row>
    <row r="687" spans="1:49" x14ac:dyDescent="0.2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>
        <v>4</v>
      </c>
      <c r="AE687" s="23">
        <v>352</v>
      </c>
      <c r="AF687" s="23">
        <v>2675</v>
      </c>
      <c r="AG687" s="23">
        <v>940075</v>
      </c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</row>
    <row r="688" spans="1:49" x14ac:dyDescent="0.2">
      <c r="A688" s="12">
        <v>41772</v>
      </c>
      <c r="B688" s="23">
        <v>12</v>
      </c>
      <c r="C688" s="23">
        <v>109</v>
      </c>
      <c r="D688" s="23">
        <v>2760</v>
      </c>
      <c r="E688" s="23">
        <v>300360</v>
      </c>
      <c r="F688" s="23">
        <v>8</v>
      </c>
      <c r="G688" s="23">
        <v>133</v>
      </c>
      <c r="H688" s="23">
        <v>2800</v>
      </c>
      <c r="I688" s="23">
        <v>372467</v>
      </c>
      <c r="J688" s="23">
        <v>3</v>
      </c>
      <c r="K688" s="23">
        <v>168</v>
      </c>
      <c r="L688" s="23">
        <v>2667</v>
      </c>
      <c r="M688" s="23">
        <v>448200</v>
      </c>
      <c r="N688" s="23">
        <v>16</v>
      </c>
      <c r="O688" s="23">
        <v>200</v>
      </c>
      <c r="P688" s="23">
        <v>2659</v>
      </c>
      <c r="Q688" s="23">
        <v>531377</v>
      </c>
      <c r="R688" s="23">
        <v>9</v>
      </c>
      <c r="S688" s="23">
        <v>238</v>
      </c>
      <c r="T688" s="23">
        <v>2875</v>
      </c>
      <c r="U688" s="23">
        <v>684500</v>
      </c>
      <c r="V688" s="23">
        <v>13</v>
      </c>
      <c r="W688" s="23">
        <v>265</v>
      </c>
      <c r="X688" s="23">
        <v>2853</v>
      </c>
      <c r="Y688" s="23">
        <v>755853</v>
      </c>
      <c r="Z688" s="23">
        <v>20</v>
      </c>
      <c r="AA688" s="23">
        <v>298</v>
      </c>
      <c r="AB688" s="23">
        <v>2850</v>
      </c>
      <c r="AC688" s="23">
        <v>849137</v>
      </c>
      <c r="AD688" s="23">
        <v>2</v>
      </c>
      <c r="AE688" s="23">
        <v>325</v>
      </c>
      <c r="AF688" s="23">
        <v>2910</v>
      </c>
      <c r="AG688" s="23">
        <v>945570</v>
      </c>
      <c r="AH688" s="23">
        <v>1</v>
      </c>
      <c r="AI688" s="23">
        <v>396</v>
      </c>
      <c r="AJ688" s="23">
        <v>3020</v>
      </c>
      <c r="AK688" s="23">
        <v>1195920</v>
      </c>
      <c r="AL688" s="23"/>
      <c r="AM688" s="23"/>
      <c r="AN688" s="23"/>
      <c r="AO688" s="23"/>
      <c r="AP688" s="23">
        <v>6</v>
      </c>
      <c r="AQ688" s="23">
        <v>415</v>
      </c>
      <c r="AR688" s="23">
        <v>2788</v>
      </c>
      <c r="AS688" s="23">
        <v>1156820</v>
      </c>
      <c r="AT688" s="23">
        <v>3</v>
      </c>
      <c r="AU688" s="23">
        <v>407</v>
      </c>
      <c r="AV688" s="23">
        <v>2600</v>
      </c>
      <c r="AW688" s="23">
        <v>1058200</v>
      </c>
    </row>
    <row r="689" spans="1:49" x14ac:dyDescent="0.2">
      <c r="A689" s="1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>
        <v>16</v>
      </c>
      <c r="AE689" s="23">
        <v>340</v>
      </c>
      <c r="AF689" s="23">
        <v>2766</v>
      </c>
      <c r="AG689" s="23">
        <v>940926</v>
      </c>
      <c r="AH689" s="23">
        <v>9</v>
      </c>
      <c r="AI689" s="23">
        <v>378</v>
      </c>
      <c r="AJ689" s="23">
        <v>2652</v>
      </c>
      <c r="AK689" s="23">
        <v>1002342</v>
      </c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</row>
    <row r="690" spans="1:49" x14ac:dyDescent="0.2">
      <c r="A690" s="1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>
        <v>2</v>
      </c>
      <c r="AE690" s="23">
        <v>348</v>
      </c>
      <c r="AF690" s="23">
        <v>2400</v>
      </c>
      <c r="AG690" s="23">
        <v>835200</v>
      </c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</row>
    <row r="691" spans="1:49" x14ac:dyDescent="0.2">
      <c r="A691" s="12">
        <v>41779</v>
      </c>
      <c r="B691" s="23">
        <v>2</v>
      </c>
      <c r="C691" s="23">
        <v>116</v>
      </c>
      <c r="D691" s="23">
        <v>2800</v>
      </c>
      <c r="E691" s="23">
        <v>324800</v>
      </c>
      <c r="F691" s="23">
        <v>16</v>
      </c>
      <c r="G691" s="23">
        <v>140</v>
      </c>
      <c r="H691" s="23">
        <v>2720</v>
      </c>
      <c r="I691" s="23">
        <v>381340</v>
      </c>
      <c r="J691" s="23">
        <v>26</v>
      </c>
      <c r="K691" s="23">
        <v>168</v>
      </c>
      <c r="L691" s="23">
        <v>2714</v>
      </c>
      <c r="M691" s="23">
        <v>457193</v>
      </c>
      <c r="N691" s="23">
        <v>15</v>
      </c>
      <c r="O691" s="23">
        <v>196</v>
      </c>
      <c r="P691" s="23">
        <v>2687</v>
      </c>
      <c r="Q691" s="23">
        <v>527240</v>
      </c>
      <c r="R691" s="23">
        <v>26</v>
      </c>
      <c r="S691" s="23">
        <v>232</v>
      </c>
      <c r="T691" s="23">
        <v>2735</v>
      </c>
      <c r="U691" s="23">
        <v>634450</v>
      </c>
      <c r="V691" s="23">
        <v>12</v>
      </c>
      <c r="W691" s="23">
        <v>270</v>
      </c>
      <c r="X691" s="23">
        <v>2847</v>
      </c>
      <c r="Y691" s="23">
        <v>767887</v>
      </c>
      <c r="Z691" s="23">
        <v>6</v>
      </c>
      <c r="AA691" s="23">
        <v>294</v>
      </c>
      <c r="AB691" s="23">
        <v>2723</v>
      </c>
      <c r="AC691" s="23">
        <v>800643</v>
      </c>
      <c r="AD691" s="23">
        <v>1</v>
      </c>
      <c r="AE691" s="23">
        <v>333</v>
      </c>
      <c r="AF691" s="23">
        <v>2780</v>
      </c>
      <c r="AG691" s="23">
        <v>925740</v>
      </c>
      <c r="AH691" s="23">
        <v>1</v>
      </c>
      <c r="AI691" s="23">
        <v>398</v>
      </c>
      <c r="AJ691" s="23">
        <v>3000</v>
      </c>
      <c r="AK691" s="23">
        <v>1194000</v>
      </c>
      <c r="AL691" s="23"/>
      <c r="AM691" s="23"/>
      <c r="AN691" s="23"/>
      <c r="AO691" s="23"/>
      <c r="AP691" s="23">
        <v>8</v>
      </c>
      <c r="AQ691" s="23">
        <v>425</v>
      </c>
      <c r="AR691" s="23">
        <v>2662</v>
      </c>
      <c r="AS691" s="23">
        <v>1133242</v>
      </c>
      <c r="AT691" s="23"/>
      <c r="AU691" s="23"/>
      <c r="AV691" s="23"/>
      <c r="AW691" s="23"/>
    </row>
    <row r="692" spans="1:49" x14ac:dyDescent="0.2">
      <c r="A692" s="1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>
        <v>2</v>
      </c>
      <c r="AA692" s="23">
        <v>288</v>
      </c>
      <c r="AB692" s="23">
        <v>2720</v>
      </c>
      <c r="AC692" s="23">
        <v>783360</v>
      </c>
      <c r="AD692" s="23">
        <v>1</v>
      </c>
      <c r="AE692" s="23">
        <v>335</v>
      </c>
      <c r="AF692" s="23">
        <v>2400</v>
      </c>
      <c r="AG692" s="23">
        <v>804000</v>
      </c>
      <c r="AH692" s="23">
        <v>12</v>
      </c>
      <c r="AI692" s="23">
        <v>383</v>
      </c>
      <c r="AJ692" s="23">
        <v>2672</v>
      </c>
      <c r="AK692" s="23">
        <v>1023680</v>
      </c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</row>
    <row r="693" spans="1:49" x14ac:dyDescent="0.2">
      <c r="A693" s="1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>
        <v>1</v>
      </c>
      <c r="AE693" s="23">
        <v>322</v>
      </c>
      <c r="AF693" s="23">
        <v>2600</v>
      </c>
      <c r="AG693" s="23">
        <v>837200</v>
      </c>
      <c r="AH693" s="23">
        <v>3</v>
      </c>
      <c r="AI693" s="23">
        <v>388</v>
      </c>
      <c r="AJ693" s="23">
        <v>2485</v>
      </c>
      <c r="AK693" s="23">
        <v>963570</v>
      </c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</row>
    <row r="694" spans="1:49" x14ac:dyDescent="0.2">
      <c r="A694" s="106">
        <v>41786</v>
      </c>
      <c r="B694" s="23">
        <v>16</v>
      </c>
      <c r="C694" s="23">
        <v>114</v>
      </c>
      <c r="D694" s="23">
        <v>2819</v>
      </c>
      <c r="E694" s="23">
        <v>321825</v>
      </c>
      <c r="F694" s="23">
        <v>15</v>
      </c>
      <c r="G694" s="23">
        <v>141</v>
      </c>
      <c r="H694" s="23">
        <v>2764</v>
      </c>
      <c r="I694" s="23">
        <v>388236</v>
      </c>
      <c r="J694" s="23">
        <v>40</v>
      </c>
      <c r="K694" s="23">
        <v>165</v>
      </c>
      <c r="L694" s="23">
        <v>2680</v>
      </c>
      <c r="M694" s="23">
        <v>442977</v>
      </c>
      <c r="N694" s="23">
        <v>39</v>
      </c>
      <c r="O694" s="23">
        <v>204</v>
      </c>
      <c r="P694" s="23">
        <v>2622</v>
      </c>
      <c r="Q694" s="23">
        <v>536028</v>
      </c>
      <c r="R694" s="23">
        <v>26</v>
      </c>
      <c r="S694" s="23">
        <v>237</v>
      </c>
      <c r="T694" s="23">
        <v>2655</v>
      </c>
      <c r="U694" s="23">
        <v>628534</v>
      </c>
      <c r="V694" s="23">
        <v>10</v>
      </c>
      <c r="W694" s="23">
        <v>260</v>
      </c>
      <c r="X694" s="23">
        <v>2697</v>
      </c>
      <c r="Y694" s="23">
        <v>702477</v>
      </c>
      <c r="Z694" s="23">
        <v>21</v>
      </c>
      <c r="AA694" s="23">
        <v>298</v>
      </c>
      <c r="AB694" s="23">
        <v>2733</v>
      </c>
      <c r="AC694" s="23">
        <v>815353</v>
      </c>
      <c r="AD694" s="23">
        <v>27</v>
      </c>
      <c r="AE694" s="23">
        <v>339</v>
      </c>
      <c r="AF694" s="23">
        <v>2691</v>
      </c>
      <c r="AG694" s="23">
        <v>912915</v>
      </c>
      <c r="AH694" s="23">
        <v>3</v>
      </c>
      <c r="AI694" s="23">
        <v>381</v>
      </c>
      <c r="AJ694" s="23">
        <v>2793</v>
      </c>
      <c r="AK694" s="23">
        <v>1064907</v>
      </c>
      <c r="AL694" s="23"/>
      <c r="AM694" s="23"/>
      <c r="AN694" s="23"/>
      <c r="AO694" s="23"/>
      <c r="AP694" s="23">
        <v>23</v>
      </c>
      <c r="AQ694" s="23">
        <v>429</v>
      </c>
      <c r="AR694" s="23">
        <v>2684</v>
      </c>
      <c r="AS694" s="23">
        <v>1154062</v>
      </c>
      <c r="AT694" s="23">
        <v>14</v>
      </c>
      <c r="AU694" s="23">
        <v>444</v>
      </c>
      <c r="AV694" s="23">
        <v>2478</v>
      </c>
      <c r="AW694" s="23">
        <v>1100362</v>
      </c>
    </row>
    <row r="695" spans="1:49" x14ac:dyDescent="0.2">
      <c r="A695" s="106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>
        <v>11</v>
      </c>
      <c r="AE695" s="23">
        <v>338</v>
      </c>
      <c r="AF695" s="23">
        <v>2566</v>
      </c>
      <c r="AG695" s="23">
        <v>867854</v>
      </c>
      <c r="AH695" s="23">
        <v>17</v>
      </c>
      <c r="AI695" s="23">
        <v>381</v>
      </c>
      <c r="AJ695" s="23">
        <v>2639</v>
      </c>
      <c r="AK695" s="23">
        <v>1006941</v>
      </c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</row>
    <row r="696" spans="1:49" x14ac:dyDescent="0.2">
      <c r="A696" s="106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>
        <v>5</v>
      </c>
      <c r="AE696" s="23">
        <v>348</v>
      </c>
      <c r="AF696" s="23">
        <v>2393</v>
      </c>
      <c r="AG696" s="23">
        <v>832807</v>
      </c>
      <c r="AH696" s="23">
        <v>13</v>
      </c>
      <c r="AI696" s="23">
        <v>376</v>
      </c>
      <c r="AJ696" s="23">
        <v>2420</v>
      </c>
      <c r="AK696" s="23">
        <v>912525</v>
      </c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</row>
    <row r="697" spans="1:49" x14ac:dyDescent="0.2">
      <c r="A697" s="12">
        <v>41764</v>
      </c>
      <c r="B697" s="23">
        <v>7</v>
      </c>
      <c r="C697" s="23">
        <v>101</v>
      </c>
      <c r="D697" s="23">
        <v>2737</v>
      </c>
      <c r="E697" s="23">
        <v>283290</v>
      </c>
      <c r="F697" s="23"/>
      <c r="G697" s="23"/>
      <c r="H697" s="23"/>
      <c r="I697" s="23"/>
      <c r="J697" s="23">
        <v>28</v>
      </c>
      <c r="K697" s="23">
        <v>170</v>
      </c>
      <c r="L697" s="23">
        <v>2857</v>
      </c>
      <c r="M697" s="23">
        <v>502469</v>
      </c>
      <c r="N697" s="23">
        <v>31</v>
      </c>
      <c r="O697" s="23">
        <v>204</v>
      </c>
      <c r="P697" s="23">
        <v>2956</v>
      </c>
      <c r="Q697" s="23">
        <v>631933</v>
      </c>
      <c r="R697" s="23">
        <v>17</v>
      </c>
      <c r="S697" s="23">
        <v>235</v>
      </c>
      <c r="T697" s="23">
        <v>2880</v>
      </c>
      <c r="U697" s="23">
        <v>675620</v>
      </c>
      <c r="V697" s="23">
        <v>14</v>
      </c>
      <c r="W697" s="23">
        <v>275</v>
      </c>
      <c r="X697" s="23">
        <v>3600</v>
      </c>
      <c r="Y697" s="23">
        <v>988457</v>
      </c>
      <c r="Z697" s="23">
        <v>30</v>
      </c>
      <c r="AA697" s="23">
        <v>300</v>
      </c>
      <c r="AB697" s="23">
        <v>2945</v>
      </c>
      <c r="AC697" s="23">
        <v>884355</v>
      </c>
      <c r="AD697" s="23">
        <v>6</v>
      </c>
      <c r="AE697" s="23">
        <v>340</v>
      </c>
      <c r="AF697" s="23">
        <v>2980</v>
      </c>
      <c r="AG697" s="23">
        <v>1008757</v>
      </c>
      <c r="AH697" s="23">
        <v>4</v>
      </c>
      <c r="AI697" s="23">
        <v>378</v>
      </c>
      <c r="AJ697" s="23">
        <v>3023</v>
      </c>
      <c r="AK697" s="23">
        <v>1136522</v>
      </c>
      <c r="AL697" s="23">
        <v>3</v>
      </c>
      <c r="AM697" s="23">
        <v>404</v>
      </c>
      <c r="AN697" s="23">
        <v>3050</v>
      </c>
      <c r="AO697" s="23">
        <v>1222727</v>
      </c>
      <c r="AP697" s="23">
        <v>41</v>
      </c>
      <c r="AQ697" s="23">
        <v>357</v>
      </c>
      <c r="AR697" s="23">
        <v>2746</v>
      </c>
      <c r="AS697" s="23">
        <v>976231</v>
      </c>
      <c r="AT697" s="23">
        <v>19</v>
      </c>
      <c r="AU697" s="23">
        <v>429</v>
      </c>
      <c r="AV697" s="23">
        <v>2919</v>
      </c>
      <c r="AW697" s="23">
        <v>1224665</v>
      </c>
    </row>
    <row r="698" spans="1:49" x14ac:dyDescent="0.2">
      <c r="A698" s="12">
        <v>41771</v>
      </c>
      <c r="B698" s="23">
        <v>9</v>
      </c>
      <c r="C698" s="23">
        <v>110</v>
      </c>
      <c r="D698" s="23">
        <v>2937</v>
      </c>
      <c r="E698" s="23">
        <v>322404</v>
      </c>
      <c r="F698" s="23">
        <v>2</v>
      </c>
      <c r="G698" s="23">
        <v>144</v>
      </c>
      <c r="H698" s="23">
        <v>2625</v>
      </c>
      <c r="I698" s="23">
        <v>378375</v>
      </c>
      <c r="J698" s="23">
        <v>2</v>
      </c>
      <c r="K698" s="23">
        <v>160</v>
      </c>
      <c r="L698" s="23">
        <v>2725</v>
      </c>
      <c r="M698" s="23">
        <v>435275</v>
      </c>
      <c r="N698" s="23">
        <v>7</v>
      </c>
      <c r="O698" s="23">
        <v>199</v>
      </c>
      <c r="P698" s="23">
        <v>2728</v>
      </c>
      <c r="Q698" s="23">
        <v>550244</v>
      </c>
      <c r="R698" s="23">
        <v>7</v>
      </c>
      <c r="S698" s="23">
        <v>236</v>
      </c>
      <c r="T698" s="23">
        <v>2740</v>
      </c>
      <c r="U698" s="23">
        <v>646034</v>
      </c>
      <c r="V698" s="23">
        <v>9</v>
      </c>
      <c r="W698" s="23">
        <v>265</v>
      </c>
      <c r="X698" s="23">
        <v>2747</v>
      </c>
      <c r="Y698" s="23">
        <v>726574</v>
      </c>
      <c r="Z698" s="23">
        <v>20</v>
      </c>
      <c r="AA698" s="23">
        <v>304</v>
      </c>
      <c r="AB698" s="23">
        <v>2842</v>
      </c>
      <c r="AC698" s="23">
        <v>882694</v>
      </c>
      <c r="AD698" s="23">
        <v>14</v>
      </c>
      <c r="AE698" s="23">
        <v>336</v>
      </c>
      <c r="AF698" s="23">
        <v>2827</v>
      </c>
      <c r="AG698" s="23">
        <v>963023</v>
      </c>
      <c r="AH698" s="23">
        <v>2</v>
      </c>
      <c r="AI698" s="23">
        <v>382</v>
      </c>
      <c r="AJ698" s="23">
        <v>2840</v>
      </c>
      <c r="AK698" s="23">
        <v>1084880</v>
      </c>
      <c r="AL698" s="23">
        <v>1</v>
      </c>
      <c r="AM698" s="23">
        <v>465</v>
      </c>
      <c r="AN698" s="23">
        <v>3050</v>
      </c>
      <c r="AO698" s="23">
        <v>1418250</v>
      </c>
      <c r="AP698" s="23">
        <v>68</v>
      </c>
      <c r="AQ698" s="23">
        <v>351</v>
      </c>
      <c r="AR698" s="23">
        <v>2690</v>
      </c>
      <c r="AS698" s="23">
        <v>941895</v>
      </c>
      <c r="AT698" s="23">
        <v>37</v>
      </c>
      <c r="AU698" s="23">
        <v>445</v>
      </c>
      <c r="AV698" s="23">
        <v>2703</v>
      </c>
      <c r="AW698" s="23">
        <v>1231399</v>
      </c>
    </row>
    <row r="699" spans="1:49" x14ac:dyDescent="0.2">
      <c r="A699" s="12">
        <v>41778</v>
      </c>
      <c r="B699" s="23">
        <v>15</v>
      </c>
      <c r="C699" s="23">
        <v>116</v>
      </c>
      <c r="D699" s="23">
        <v>2713</v>
      </c>
      <c r="E699" s="23">
        <v>328076</v>
      </c>
      <c r="F699" s="23">
        <v>6</v>
      </c>
      <c r="G699" s="23">
        <v>147</v>
      </c>
      <c r="H699" s="23">
        <v>2900</v>
      </c>
      <c r="I699" s="23">
        <v>426783</v>
      </c>
      <c r="J699" s="23">
        <v>17</v>
      </c>
      <c r="K699" s="23">
        <v>168</v>
      </c>
      <c r="L699" s="23">
        <v>2640</v>
      </c>
      <c r="M699" s="23">
        <v>451044</v>
      </c>
      <c r="N699" s="23">
        <v>25</v>
      </c>
      <c r="O699" s="23">
        <v>201</v>
      </c>
      <c r="P699" s="23">
        <v>2808</v>
      </c>
      <c r="Q699" s="23">
        <v>567122</v>
      </c>
      <c r="R699" s="23">
        <v>8</v>
      </c>
      <c r="S699" s="23">
        <v>236</v>
      </c>
      <c r="T699" s="23">
        <v>2801</v>
      </c>
      <c r="U699" s="23">
        <v>667689</v>
      </c>
      <c r="V699" s="23">
        <v>16</v>
      </c>
      <c r="W699" s="23">
        <v>256</v>
      </c>
      <c r="X699" s="23">
        <v>2695</v>
      </c>
      <c r="Y699" s="23">
        <v>687732</v>
      </c>
      <c r="Z699" s="23">
        <v>6</v>
      </c>
      <c r="AA699" s="23">
        <v>289</v>
      </c>
      <c r="AB699" s="23">
        <v>2768</v>
      </c>
      <c r="AC699" s="23">
        <v>797823</v>
      </c>
      <c r="AD699" s="23">
        <v>2</v>
      </c>
      <c r="AE699" s="23">
        <v>324</v>
      </c>
      <c r="AF699" s="23">
        <v>2830</v>
      </c>
      <c r="AG699" s="23">
        <v>916480</v>
      </c>
      <c r="AH699" s="23">
        <v>1</v>
      </c>
      <c r="AI699" s="23">
        <v>378</v>
      </c>
      <c r="AJ699" s="23">
        <v>3200</v>
      </c>
      <c r="AK699" s="23">
        <v>1209600</v>
      </c>
      <c r="AL699" s="23"/>
      <c r="AM699" s="23"/>
      <c r="AN699" s="23"/>
      <c r="AO699" s="23"/>
      <c r="AP699" s="23">
        <v>55</v>
      </c>
      <c r="AQ699" s="23">
        <v>344</v>
      </c>
      <c r="AR699" s="23">
        <v>2624</v>
      </c>
      <c r="AS699" s="23">
        <v>895477</v>
      </c>
      <c r="AT699" s="23">
        <v>32</v>
      </c>
      <c r="AU699" s="23">
        <v>437</v>
      </c>
      <c r="AV699" s="23">
        <v>2996</v>
      </c>
      <c r="AW699" s="23">
        <v>1194443</v>
      </c>
    </row>
    <row r="701" spans="1:49" x14ac:dyDescent="0.2">
      <c r="A701" s="12">
        <v>41793</v>
      </c>
      <c r="B701">
        <v>4</v>
      </c>
      <c r="C701">
        <v>124</v>
      </c>
      <c r="D701">
        <v>2567</v>
      </c>
      <c r="E701">
        <v>319383</v>
      </c>
      <c r="F701">
        <v>10</v>
      </c>
      <c r="G701">
        <v>144</v>
      </c>
      <c r="H701">
        <v>2610</v>
      </c>
      <c r="I701">
        <v>374680</v>
      </c>
      <c r="J701">
        <v>12</v>
      </c>
      <c r="K701">
        <v>164</v>
      </c>
      <c r="L701">
        <v>2728</v>
      </c>
      <c r="M701">
        <v>446782</v>
      </c>
      <c r="N701">
        <v>13</v>
      </c>
      <c r="O701">
        <v>197</v>
      </c>
      <c r="P701">
        <v>2593</v>
      </c>
      <c r="Q701">
        <v>510471</v>
      </c>
      <c r="R701">
        <v>22</v>
      </c>
      <c r="S701">
        <v>236</v>
      </c>
      <c r="T701">
        <v>2760</v>
      </c>
      <c r="U701">
        <v>652777</v>
      </c>
      <c r="V701">
        <v>6</v>
      </c>
      <c r="W701">
        <v>263</v>
      </c>
      <c r="X701">
        <v>2648</v>
      </c>
      <c r="Y701">
        <v>697216</v>
      </c>
      <c r="Z701">
        <v>27</v>
      </c>
      <c r="AA701">
        <v>300</v>
      </c>
      <c r="AB701">
        <v>2838</v>
      </c>
      <c r="AC701">
        <v>850829</v>
      </c>
      <c r="AD701">
        <v>14</v>
      </c>
      <c r="AE701">
        <v>332</v>
      </c>
      <c r="AF701">
        <v>2730</v>
      </c>
      <c r="AG701">
        <v>905103</v>
      </c>
      <c r="AH701">
        <v>13</v>
      </c>
      <c r="AI701">
        <v>373</v>
      </c>
      <c r="AJ701">
        <v>2553</v>
      </c>
      <c r="AK701">
        <v>952990</v>
      </c>
      <c r="AP701">
        <v>17</v>
      </c>
      <c r="AQ701">
        <v>439</v>
      </c>
      <c r="AR701">
        <v>2674</v>
      </c>
      <c r="AS701">
        <v>1172320</v>
      </c>
      <c r="AT701">
        <v>15</v>
      </c>
      <c r="AU701">
        <v>444</v>
      </c>
      <c r="AV701">
        <v>2482</v>
      </c>
      <c r="AW701">
        <v>1104248</v>
      </c>
    </row>
    <row r="702" spans="1:49" x14ac:dyDescent="0.2">
      <c r="V702">
        <v>1</v>
      </c>
      <c r="W702">
        <v>255</v>
      </c>
      <c r="X702">
        <v>2540</v>
      </c>
      <c r="Y702">
        <v>647700</v>
      </c>
      <c r="AD702">
        <v>15</v>
      </c>
      <c r="AE702">
        <v>339</v>
      </c>
      <c r="AF702">
        <v>2567</v>
      </c>
      <c r="AG702">
        <v>871004</v>
      </c>
      <c r="AH702">
        <v>6</v>
      </c>
      <c r="AI702">
        <v>386</v>
      </c>
      <c r="AJ702">
        <v>2543</v>
      </c>
      <c r="AK702">
        <v>983527</v>
      </c>
    </row>
    <row r="703" spans="1:49" x14ac:dyDescent="0.2">
      <c r="A703" s="12">
        <v>41800</v>
      </c>
      <c r="B703">
        <v>14</v>
      </c>
      <c r="C703">
        <v>108</v>
      </c>
      <c r="D703">
        <v>2725</v>
      </c>
      <c r="E703">
        <v>296525</v>
      </c>
      <c r="F703">
        <v>8</v>
      </c>
      <c r="G703">
        <v>137</v>
      </c>
      <c r="H703">
        <v>2575</v>
      </c>
      <c r="I703">
        <v>352450</v>
      </c>
      <c r="J703">
        <v>59</v>
      </c>
      <c r="K703">
        <v>167</v>
      </c>
      <c r="L703">
        <v>2680</v>
      </c>
      <c r="M703">
        <v>448070</v>
      </c>
      <c r="N703">
        <v>50</v>
      </c>
      <c r="O703">
        <v>202</v>
      </c>
      <c r="P703">
        <v>2586</v>
      </c>
      <c r="Q703">
        <v>522906</v>
      </c>
      <c r="R703">
        <v>30</v>
      </c>
      <c r="S703">
        <v>234</v>
      </c>
      <c r="T703">
        <v>2516</v>
      </c>
      <c r="U703">
        <v>588183</v>
      </c>
      <c r="V703">
        <v>14</v>
      </c>
      <c r="W703">
        <v>260</v>
      </c>
      <c r="X703">
        <v>2674</v>
      </c>
      <c r="Y703">
        <v>694824</v>
      </c>
      <c r="Z703">
        <v>9</v>
      </c>
      <c r="AA703">
        <v>302</v>
      </c>
      <c r="AB703">
        <v>2665</v>
      </c>
      <c r="AC703">
        <v>805720</v>
      </c>
      <c r="AD703">
        <v>9</v>
      </c>
      <c r="AE703">
        <v>334</v>
      </c>
      <c r="AF703">
        <v>2684</v>
      </c>
      <c r="AG703">
        <v>898534</v>
      </c>
      <c r="AH703">
        <v>10</v>
      </c>
      <c r="AI703">
        <v>378</v>
      </c>
      <c r="AJ703">
        <v>2818</v>
      </c>
      <c r="AK703">
        <v>1064780</v>
      </c>
      <c r="AL703">
        <v>3</v>
      </c>
      <c r="AM703">
        <v>429</v>
      </c>
      <c r="AN703">
        <v>2840</v>
      </c>
      <c r="AO703">
        <v>1217787</v>
      </c>
      <c r="AP703">
        <v>42</v>
      </c>
      <c r="AQ703">
        <v>438</v>
      </c>
      <c r="AR703">
        <v>2621</v>
      </c>
      <c r="AS703">
        <v>1153017</v>
      </c>
      <c r="AT703">
        <v>20</v>
      </c>
      <c r="AU703">
        <v>452</v>
      </c>
      <c r="AV703">
        <v>2428</v>
      </c>
      <c r="AW703">
        <v>1096712</v>
      </c>
    </row>
    <row r="704" spans="1:49" x14ac:dyDescent="0.2">
      <c r="A704" s="12"/>
      <c r="Z704">
        <v>1</v>
      </c>
      <c r="AA704">
        <v>317</v>
      </c>
      <c r="AB704">
        <v>2660</v>
      </c>
      <c r="AC704">
        <v>843220</v>
      </c>
      <c r="AD704">
        <v>10</v>
      </c>
      <c r="AE704">
        <v>346</v>
      </c>
      <c r="AF704">
        <v>2498</v>
      </c>
      <c r="AG704">
        <v>863850</v>
      </c>
      <c r="AH704">
        <v>31</v>
      </c>
      <c r="AI704">
        <v>380</v>
      </c>
      <c r="AJ704">
        <v>2574</v>
      </c>
      <c r="AK704">
        <v>978807</v>
      </c>
    </row>
    <row r="705" spans="1:49" x14ac:dyDescent="0.2">
      <c r="A705" s="12"/>
      <c r="AH705">
        <v>12</v>
      </c>
      <c r="AI705">
        <v>382</v>
      </c>
      <c r="AJ705">
        <v>2470</v>
      </c>
      <c r="AK705">
        <v>943912</v>
      </c>
    </row>
    <row r="706" spans="1:49" x14ac:dyDescent="0.2">
      <c r="A706" s="12">
        <v>41807</v>
      </c>
      <c r="B706">
        <v>18</v>
      </c>
      <c r="C706">
        <v>107</v>
      </c>
      <c r="D706">
        <v>2845</v>
      </c>
      <c r="E706">
        <v>304442</v>
      </c>
      <c r="F706">
        <v>26</v>
      </c>
      <c r="G706">
        <v>142</v>
      </c>
      <c r="H706">
        <v>2765</v>
      </c>
      <c r="I706">
        <v>393302</v>
      </c>
      <c r="J706">
        <v>11</v>
      </c>
      <c r="K706">
        <v>161</v>
      </c>
      <c r="L706">
        <v>2750</v>
      </c>
      <c r="M706">
        <v>443370</v>
      </c>
      <c r="N706">
        <v>36</v>
      </c>
      <c r="O706">
        <v>210</v>
      </c>
      <c r="P706">
        <v>2697</v>
      </c>
      <c r="Q706">
        <v>566505</v>
      </c>
      <c r="R706">
        <v>14</v>
      </c>
      <c r="S706">
        <v>234</v>
      </c>
      <c r="T706">
        <v>2716</v>
      </c>
      <c r="U706">
        <v>635804</v>
      </c>
      <c r="V706">
        <v>27</v>
      </c>
      <c r="W706">
        <v>267</v>
      </c>
      <c r="X706">
        <v>2660</v>
      </c>
      <c r="Y706">
        <v>709927</v>
      </c>
      <c r="Z706">
        <v>30</v>
      </c>
      <c r="AA706">
        <v>299</v>
      </c>
      <c r="AB706">
        <v>2696</v>
      </c>
      <c r="AC706">
        <v>806453</v>
      </c>
      <c r="AD706">
        <v>15</v>
      </c>
      <c r="AE706">
        <v>335</v>
      </c>
      <c r="AF706">
        <v>2685</v>
      </c>
      <c r="AG706">
        <v>898329</v>
      </c>
      <c r="AH706">
        <v>16</v>
      </c>
      <c r="AI706">
        <v>373</v>
      </c>
      <c r="AJ706">
        <v>2693</v>
      </c>
      <c r="AK706">
        <v>1004493</v>
      </c>
      <c r="AL706">
        <v>2</v>
      </c>
      <c r="AM706">
        <v>422</v>
      </c>
      <c r="AN706">
        <v>2760</v>
      </c>
      <c r="AO706">
        <v>1164720</v>
      </c>
      <c r="AP706">
        <v>42</v>
      </c>
      <c r="AQ706">
        <v>433</v>
      </c>
      <c r="AR706">
        <v>2464</v>
      </c>
      <c r="AS706">
        <v>1068256</v>
      </c>
      <c r="AT706">
        <v>8</v>
      </c>
      <c r="AU706">
        <v>424</v>
      </c>
      <c r="AV706">
        <v>2602</v>
      </c>
      <c r="AW706">
        <v>1101228</v>
      </c>
    </row>
    <row r="707" spans="1:49" x14ac:dyDescent="0.2">
      <c r="Z707">
        <v>1</v>
      </c>
      <c r="AA707">
        <v>295</v>
      </c>
      <c r="AB707">
        <v>2500</v>
      </c>
      <c r="AC707">
        <v>737500</v>
      </c>
      <c r="AD707">
        <v>15</v>
      </c>
      <c r="AE707">
        <v>346</v>
      </c>
      <c r="AF707">
        <v>2570</v>
      </c>
      <c r="AG707">
        <v>890134</v>
      </c>
      <c r="AH707">
        <v>27</v>
      </c>
      <c r="AI707">
        <v>376</v>
      </c>
      <c r="AJ707">
        <v>2508</v>
      </c>
      <c r="AK707">
        <v>942886</v>
      </c>
    </row>
    <row r="708" spans="1:49" x14ac:dyDescent="0.2">
      <c r="A708" s="12"/>
      <c r="AH708">
        <v>1</v>
      </c>
      <c r="AI708">
        <v>383</v>
      </c>
      <c r="AJ708">
        <v>2580</v>
      </c>
      <c r="AK708">
        <v>988140</v>
      </c>
    </row>
    <row r="709" spans="1:49" x14ac:dyDescent="0.2">
      <c r="A709" s="12">
        <v>41814</v>
      </c>
      <c r="B709">
        <v>11</v>
      </c>
      <c r="C709">
        <v>106</v>
      </c>
      <c r="D709">
        <v>2900</v>
      </c>
      <c r="E709">
        <v>307933</v>
      </c>
      <c r="F709">
        <v>46</v>
      </c>
      <c r="G709">
        <v>141</v>
      </c>
      <c r="H709">
        <v>2804</v>
      </c>
      <c r="I709">
        <v>394499</v>
      </c>
      <c r="J709">
        <v>21</v>
      </c>
      <c r="K709">
        <v>164</v>
      </c>
      <c r="L709">
        <v>2668</v>
      </c>
      <c r="M709">
        <v>435860</v>
      </c>
      <c r="N709">
        <v>31</v>
      </c>
      <c r="O709">
        <v>209</v>
      </c>
      <c r="P709">
        <v>2605</v>
      </c>
      <c r="Q709">
        <v>544873</v>
      </c>
      <c r="R709">
        <v>4</v>
      </c>
      <c r="S709">
        <v>232</v>
      </c>
      <c r="T709">
        <v>2510</v>
      </c>
      <c r="U709">
        <v>583380</v>
      </c>
      <c r="V709">
        <v>1</v>
      </c>
      <c r="W709">
        <v>256</v>
      </c>
      <c r="X709">
        <v>2660</v>
      </c>
      <c r="Y709">
        <v>680960</v>
      </c>
      <c r="Z709" s="65">
        <v>12</v>
      </c>
      <c r="AA709" s="65">
        <v>300</v>
      </c>
      <c r="AB709" s="65">
        <v>2660</v>
      </c>
      <c r="AC709" s="65">
        <v>798420</v>
      </c>
      <c r="AD709">
        <v>1</v>
      </c>
      <c r="AE709">
        <v>335</v>
      </c>
      <c r="AF709">
        <v>2580</v>
      </c>
      <c r="AG709">
        <v>864300</v>
      </c>
      <c r="AH709">
        <v>6</v>
      </c>
      <c r="AI709">
        <v>376</v>
      </c>
      <c r="AJ709">
        <v>2750</v>
      </c>
      <c r="AK709">
        <v>1033620</v>
      </c>
    </row>
    <row r="710" spans="1:49" x14ac:dyDescent="0.2">
      <c r="A710" s="12"/>
      <c r="R710">
        <v>1</v>
      </c>
      <c r="S710">
        <v>242</v>
      </c>
      <c r="T710">
        <v>2200</v>
      </c>
      <c r="U710">
        <v>532400</v>
      </c>
      <c r="V710">
        <v>8</v>
      </c>
      <c r="W710">
        <v>261</v>
      </c>
      <c r="X710">
        <v>2608</v>
      </c>
      <c r="Y710">
        <v>680204</v>
      </c>
      <c r="AD710">
        <v>9</v>
      </c>
      <c r="AE710">
        <v>347</v>
      </c>
      <c r="AF710">
        <v>2564</v>
      </c>
      <c r="AG710">
        <v>890008</v>
      </c>
      <c r="AH710">
        <v>18</v>
      </c>
      <c r="AI710">
        <v>377</v>
      </c>
      <c r="AJ710">
        <v>2570</v>
      </c>
      <c r="AK710">
        <v>969287</v>
      </c>
      <c r="AL710">
        <v>2</v>
      </c>
      <c r="AM710">
        <v>441</v>
      </c>
      <c r="AN710">
        <v>2750</v>
      </c>
      <c r="AO710">
        <v>1215280</v>
      </c>
      <c r="AP710">
        <v>20</v>
      </c>
      <c r="AQ710">
        <v>434</v>
      </c>
      <c r="AR710">
        <v>2568</v>
      </c>
      <c r="AS710">
        <f>AR710*AQ710</f>
        <v>1114512</v>
      </c>
      <c r="AT710">
        <v>21</v>
      </c>
      <c r="AU710">
        <v>424</v>
      </c>
      <c r="AV710">
        <v>2534</v>
      </c>
      <c r="AW710">
        <v>1074345</v>
      </c>
    </row>
    <row r="711" spans="1:49" x14ac:dyDescent="0.2">
      <c r="A711" s="12">
        <v>41792</v>
      </c>
      <c r="B711">
        <v>7</v>
      </c>
      <c r="C711">
        <v>107</v>
      </c>
      <c r="D711">
        <v>2698</v>
      </c>
      <c r="E711">
        <v>291401</v>
      </c>
      <c r="F711">
        <v>5</v>
      </c>
      <c r="G711">
        <v>140</v>
      </c>
      <c r="H711">
        <v>2650</v>
      </c>
      <c r="I711">
        <v>371530</v>
      </c>
      <c r="J711">
        <v>5</v>
      </c>
      <c r="K711">
        <v>178</v>
      </c>
      <c r="L711">
        <v>2675</v>
      </c>
      <c r="M711">
        <v>484130</v>
      </c>
      <c r="N711">
        <v>13</v>
      </c>
      <c r="O711">
        <v>187</v>
      </c>
      <c r="P711">
        <v>2720</v>
      </c>
      <c r="Q711">
        <v>505817</v>
      </c>
      <c r="R711">
        <v>20</v>
      </c>
      <c r="S711">
        <v>233</v>
      </c>
      <c r="T711">
        <v>2657</v>
      </c>
      <c r="U711">
        <v>617797</v>
      </c>
      <c r="V711">
        <v>22</v>
      </c>
      <c r="W711">
        <v>258</v>
      </c>
      <c r="X711">
        <v>2730</v>
      </c>
      <c r="Y711">
        <v>702569</v>
      </c>
      <c r="Z711">
        <v>10</v>
      </c>
      <c r="AA711">
        <v>310</v>
      </c>
      <c r="AB711">
        <v>2683</v>
      </c>
      <c r="AC711">
        <v>832052</v>
      </c>
      <c r="AD711">
        <v>8</v>
      </c>
      <c r="AE711">
        <v>343</v>
      </c>
      <c r="AF711">
        <v>2854</v>
      </c>
      <c r="AG711">
        <v>978621</v>
      </c>
      <c r="AH711">
        <v>35</v>
      </c>
      <c r="AI711">
        <v>375</v>
      </c>
      <c r="AJ711">
        <v>2909</v>
      </c>
      <c r="AK711">
        <v>1084182</v>
      </c>
      <c r="AL711">
        <v>23</v>
      </c>
      <c r="AM711">
        <v>345</v>
      </c>
      <c r="AN711">
        <v>2983</v>
      </c>
      <c r="AO711">
        <v>987508</v>
      </c>
      <c r="AP711">
        <v>92</v>
      </c>
      <c r="AQ711">
        <v>378</v>
      </c>
      <c r="AR711">
        <v>2561</v>
      </c>
      <c r="AS711">
        <v>967712</v>
      </c>
      <c r="AT711">
        <v>32</v>
      </c>
      <c r="AU711">
        <v>412</v>
      </c>
      <c r="AV711">
        <v>2571</v>
      </c>
      <c r="AW711">
        <v>1048184</v>
      </c>
    </row>
    <row r="712" spans="1:49" x14ac:dyDescent="0.2">
      <c r="A712" s="12">
        <v>41799</v>
      </c>
      <c r="B712">
        <v>13</v>
      </c>
      <c r="C712">
        <v>111</v>
      </c>
      <c r="D712">
        <v>2820</v>
      </c>
      <c r="E712">
        <v>319896</v>
      </c>
      <c r="F712">
        <v>25</v>
      </c>
      <c r="G712">
        <v>138</v>
      </c>
      <c r="H712">
        <v>2648</v>
      </c>
      <c r="I712">
        <v>369296</v>
      </c>
      <c r="J712">
        <v>24</v>
      </c>
      <c r="K712">
        <v>174</v>
      </c>
      <c r="L712">
        <v>2491</v>
      </c>
      <c r="M712">
        <v>439610</v>
      </c>
      <c r="N712">
        <v>19</v>
      </c>
      <c r="O712">
        <v>194</v>
      </c>
      <c r="P712">
        <v>2784</v>
      </c>
      <c r="Q712">
        <v>544522</v>
      </c>
      <c r="R712">
        <v>22</v>
      </c>
      <c r="S712">
        <v>232</v>
      </c>
      <c r="T712">
        <v>2698</v>
      </c>
      <c r="U712">
        <v>638527</v>
      </c>
      <c r="V712">
        <v>32</v>
      </c>
      <c r="W712">
        <v>270</v>
      </c>
      <c r="X712">
        <v>2680</v>
      </c>
      <c r="Y712">
        <v>759360</v>
      </c>
      <c r="Z712">
        <v>12</v>
      </c>
      <c r="AA712">
        <v>305</v>
      </c>
      <c r="AB712">
        <v>2719</v>
      </c>
      <c r="AC712">
        <v>853528</v>
      </c>
      <c r="AD712">
        <v>6</v>
      </c>
      <c r="AE712">
        <v>344</v>
      </c>
      <c r="AF712">
        <v>2604</v>
      </c>
      <c r="AG712">
        <v>903815</v>
      </c>
      <c r="AL712">
        <v>1</v>
      </c>
      <c r="AM712">
        <v>418</v>
      </c>
      <c r="AN712">
        <v>2600</v>
      </c>
      <c r="AO712">
        <v>1086800</v>
      </c>
      <c r="AP712">
        <v>61</v>
      </c>
      <c r="AQ712">
        <v>385</v>
      </c>
      <c r="AR712">
        <v>2363</v>
      </c>
      <c r="AS712">
        <v>901649</v>
      </c>
      <c r="AT712">
        <v>25</v>
      </c>
      <c r="AU712">
        <v>423</v>
      </c>
      <c r="AV712">
        <v>2375</v>
      </c>
      <c r="AW712">
        <v>1021532</v>
      </c>
    </row>
    <row r="713" spans="1:49" x14ac:dyDescent="0.2">
      <c r="A713" s="12">
        <v>41806</v>
      </c>
      <c r="B713">
        <v>2</v>
      </c>
      <c r="C713">
        <v>124</v>
      </c>
      <c r="D713">
        <v>2760</v>
      </c>
      <c r="E713">
        <v>343620</v>
      </c>
      <c r="F713">
        <v>2</v>
      </c>
      <c r="G713">
        <v>137</v>
      </c>
      <c r="H713">
        <v>2275</v>
      </c>
      <c r="I713">
        <v>311675</v>
      </c>
      <c r="J713">
        <v>16</v>
      </c>
      <c r="K713">
        <v>171</v>
      </c>
      <c r="L713">
        <v>2630</v>
      </c>
      <c r="M713">
        <v>470046</v>
      </c>
      <c r="N713">
        <v>10</v>
      </c>
      <c r="O713">
        <v>192</v>
      </c>
      <c r="P713">
        <v>2782</v>
      </c>
      <c r="Q713">
        <v>535290</v>
      </c>
      <c r="R713">
        <v>14</v>
      </c>
      <c r="S713">
        <v>230</v>
      </c>
      <c r="T713">
        <v>2831</v>
      </c>
      <c r="U713">
        <v>637904</v>
      </c>
      <c r="V713">
        <v>21</v>
      </c>
      <c r="W713">
        <v>271</v>
      </c>
      <c r="X713">
        <v>2709</v>
      </c>
      <c r="Y713">
        <v>733890</v>
      </c>
      <c r="Z713">
        <v>21</v>
      </c>
      <c r="AA713">
        <v>299</v>
      </c>
      <c r="AB713">
        <v>2665</v>
      </c>
      <c r="AC713">
        <v>792713</v>
      </c>
      <c r="AD713">
        <v>21</v>
      </c>
      <c r="AE713">
        <v>330</v>
      </c>
      <c r="AF713">
        <v>2787</v>
      </c>
      <c r="AG713">
        <v>926032</v>
      </c>
      <c r="AH713">
        <v>4</v>
      </c>
      <c r="AI713">
        <v>376</v>
      </c>
      <c r="AJ713">
        <v>2760</v>
      </c>
      <c r="AK713">
        <v>1043530</v>
      </c>
      <c r="AL713">
        <v>2</v>
      </c>
      <c r="AM713">
        <v>450</v>
      </c>
      <c r="AN713">
        <v>2800</v>
      </c>
      <c r="AO713">
        <v>1255050</v>
      </c>
      <c r="AP713">
        <v>101</v>
      </c>
      <c r="AQ713">
        <v>345</v>
      </c>
      <c r="AR713">
        <v>2479</v>
      </c>
      <c r="AS713">
        <v>853063</v>
      </c>
      <c r="AT713">
        <v>20</v>
      </c>
      <c r="AU713">
        <v>421</v>
      </c>
      <c r="AV713">
        <v>2501</v>
      </c>
      <c r="AW713">
        <v>1036860</v>
      </c>
    </row>
    <row r="714" spans="1:49" x14ac:dyDescent="0.2">
      <c r="A714" s="12">
        <v>41813</v>
      </c>
      <c r="J714">
        <v>24</v>
      </c>
      <c r="K714">
        <v>166</v>
      </c>
      <c r="L714">
        <v>2563</v>
      </c>
      <c r="M714">
        <v>430324</v>
      </c>
      <c r="N714">
        <v>17</v>
      </c>
      <c r="O714">
        <v>194</v>
      </c>
      <c r="P714">
        <v>2697</v>
      </c>
      <c r="Q714">
        <v>533180</v>
      </c>
      <c r="R714">
        <v>1</v>
      </c>
      <c r="S714">
        <v>238</v>
      </c>
      <c r="T714">
        <v>2240</v>
      </c>
      <c r="U714">
        <v>533120</v>
      </c>
      <c r="V714">
        <v>11</v>
      </c>
      <c r="W714">
        <v>260</v>
      </c>
      <c r="X714">
        <v>2690</v>
      </c>
      <c r="Y714">
        <v>703285</v>
      </c>
      <c r="Z714">
        <v>11</v>
      </c>
      <c r="AA714">
        <v>302</v>
      </c>
      <c r="AB714">
        <v>2760</v>
      </c>
      <c r="AC714">
        <v>837696</v>
      </c>
      <c r="AD714">
        <v>4</v>
      </c>
      <c r="AE714">
        <v>328</v>
      </c>
      <c r="AF714">
        <v>2840</v>
      </c>
      <c r="AG714">
        <v>931670</v>
      </c>
      <c r="AL714">
        <v>1</v>
      </c>
      <c r="AM714">
        <v>407</v>
      </c>
      <c r="AN714">
        <v>2720</v>
      </c>
      <c r="AO714">
        <v>1107040</v>
      </c>
      <c r="AP714">
        <v>90</v>
      </c>
      <c r="AQ714">
        <v>351</v>
      </c>
      <c r="AR714">
        <v>2457</v>
      </c>
      <c r="AS714">
        <v>864990</v>
      </c>
      <c r="AT714">
        <v>14</v>
      </c>
      <c r="AU714">
        <v>438</v>
      </c>
      <c r="AV714">
        <v>2604</v>
      </c>
      <c r="AW714">
        <v>1120546</v>
      </c>
    </row>
    <row r="715" spans="1:49" x14ac:dyDescent="0.2">
      <c r="A715" s="12">
        <v>41820</v>
      </c>
      <c r="B715" s="23">
        <v>4</v>
      </c>
      <c r="C715" s="23">
        <v>92</v>
      </c>
      <c r="D715" s="23">
        <v>2915</v>
      </c>
      <c r="E715" s="23">
        <v>264025</v>
      </c>
      <c r="F715" s="23">
        <v>6</v>
      </c>
      <c r="G715" s="23">
        <v>135</v>
      </c>
      <c r="H715" s="23">
        <v>2627</v>
      </c>
      <c r="I715" s="23">
        <v>354317</v>
      </c>
      <c r="J715" s="23">
        <v>31</v>
      </c>
      <c r="K715" s="23">
        <v>161</v>
      </c>
      <c r="L715" s="23">
        <v>3026</v>
      </c>
      <c r="M715" s="23">
        <v>528882</v>
      </c>
      <c r="N715" s="23">
        <v>16</v>
      </c>
      <c r="O715" s="23">
        <v>186</v>
      </c>
      <c r="P715" s="23">
        <v>2678</v>
      </c>
      <c r="Q715" s="23">
        <v>522031</v>
      </c>
      <c r="R715" s="23">
        <v>12</v>
      </c>
      <c r="S715" s="23">
        <v>227</v>
      </c>
      <c r="T715" s="23">
        <v>2705</v>
      </c>
      <c r="U715" s="23">
        <v>618435</v>
      </c>
      <c r="V715" s="23">
        <v>13</v>
      </c>
      <c r="W715" s="23">
        <v>268</v>
      </c>
      <c r="X715" s="23">
        <v>2660</v>
      </c>
      <c r="Y715" s="23">
        <v>718057</v>
      </c>
      <c r="Z715" s="23">
        <v>6</v>
      </c>
      <c r="AA715" s="23">
        <v>296</v>
      </c>
      <c r="AB715" s="23">
        <v>2570</v>
      </c>
      <c r="AC715" s="23">
        <v>750290</v>
      </c>
      <c r="AD715" s="23">
        <v>3</v>
      </c>
      <c r="AE715" s="23">
        <v>351</v>
      </c>
      <c r="AF715" s="23">
        <v>2747</v>
      </c>
      <c r="AG715" s="23">
        <v>965053</v>
      </c>
      <c r="AH715" s="23">
        <v>6</v>
      </c>
      <c r="AI715" s="23">
        <v>378</v>
      </c>
      <c r="AJ715" s="23">
        <v>2737</v>
      </c>
      <c r="AK715" s="23">
        <v>1041298</v>
      </c>
      <c r="AL715" s="23">
        <v>2</v>
      </c>
      <c r="AM715" s="23">
        <v>462</v>
      </c>
      <c r="AN715" s="23">
        <v>2890</v>
      </c>
      <c r="AO715" s="23">
        <v>1338340</v>
      </c>
      <c r="AP715" s="23">
        <v>122</v>
      </c>
      <c r="AQ715" s="23">
        <v>368</v>
      </c>
      <c r="AR715" s="23">
        <v>2503</v>
      </c>
      <c r="AS715" s="23">
        <v>917280</v>
      </c>
      <c r="AT715" s="23">
        <v>8</v>
      </c>
      <c r="AU715" s="23">
        <v>405</v>
      </c>
      <c r="AV715" s="23">
        <v>2541</v>
      </c>
      <c r="AW715" s="23">
        <v>1025426</v>
      </c>
    </row>
    <row r="717" spans="1:49" x14ac:dyDescent="0.2">
      <c r="A717" s="62">
        <v>41821</v>
      </c>
      <c r="B717" s="65"/>
      <c r="C717" s="65"/>
      <c r="D717" s="65"/>
      <c r="E717" s="65"/>
      <c r="F717" s="65">
        <v>16</v>
      </c>
      <c r="G717" s="65">
        <v>128</v>
      </c>
      <c r="H717" s="65">
        <v>2965</v>
      </c>
      <c r="I717" s="65">
        <v>380910</v>
      </c>
      <c r="J717" s="65">
        <v>26</v>
      </c>
      <c r="K717" s="65">
        <v>166</v>
      </c>
      <c r="L717" s="65">
        <v>2715</v>
      </c>
      <c r="M717" s="65">
        <v>449601</v>
      </c>
      <c r="N717" s="65">
        <v>25</v>
      </c>
      <c r="O717" s="65">
        <v>199</v>
      </c>
      <c r="P717" s="65">
        <v>2675</v>
      </c>
      <c r="Q717" s="65">
        <v>531041</v>
      </c>
      <c r="R717" s="65">
        <v>5</v>
      </c>
      <c r="S717" s="65">
        <v>236</v>
      </c>
      <c r="T717" s="65">
        <v>2710</v>
      </c>
      <c r="U717" s="65">
        <v>637680</v>
      </c>
      <c r="V717" s="65">
        <v>25</v>
      </c>
      <c r="W717" s="65">
        <v>258</v>
      </c>
      <c r="X717" s="65">
        <v>2684</v>
      </c>
      <c r="Y717" s="65">
        <v>691624</v>
      </c>
      <c r="Z717" s="65">
        <v>14</v>
      </c>
      <c r="AA717" s="65">
        <v>301</v>
      </c>
      <c r="AB717" s="65">
        <v>2717</v>
      </c>
      <c r="AC717" s="65">
        <v>817923</v>
      </c>
      <c r="AD717" s="65">
        <v>12</v>
      </c>
      <c r="AE717" s="65">
        <v>331</v>
      </c>
      <c r="AF717" s="65">
        <v>2677</v>
      </c>
      <c r="AG717" s="65">
        <v>887160</v>
      </c>
      <c r="AH717" s="65">
        <v>4</v>
      </c>
      <c r="AI717" s="65">
        <v>376</v>
      </c>
      <c r="AJ717" s="65">
        <v>2670</v>
      </c>
      <c r="AK717" s="65">
        <v>1004840</v>
      </c>
      <c r="AL717" s="65">
        <v>1</v>
      </c>
      <c r="AM717" s="65">
        <v>439</v>
      </c>
      <c r="AN717" s="65">
        <v>2740</v>
      </c>
      <c r="AO717" s="65">
        <v>1202860</v>
      </c>
      <c r="AP717" s="65">
        <v>29</v>
      </c>
      <c r="AQ717" s="65">
        <v>435</v>
      </c>
      <c r="AR717" s="65">
        <v>2558</v>
      </c>
      <c r="AS717" s="65">
        <v>1115349</v>
      </c>
      <c r="AT717" s="65">
        <v>3</v>
      </c>
      <c r="AU717" s="65">
        <v>424</v>
      </c>
      <c r="AV717" s="65">
        <v>2500</v>
      </c>
      <c r="AW717" s="65">
        <v>1060000</v>
      </c>
    </row>
    <row r="718" spans="1:49" x14ac:dyDescent="0.2">
      <c r="A718" s="62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AD718" s="65">
        <v>6</v>
      </c>
      <c r="AE718" s="65">
        <v>340</v>
      </c>
      <c r="AF718" s="65">
        <v>2470</v>
      </c>
      <c r="AG718" s="65">
        <v>839830</v>
      </c>
      <c r="AH718" s="65">
        <v>30</v>
      </c>
      <c r="AI718" s="65">
        <v>379</v>
      </c>
      <c r="AJ718" s="65">
        <v>3480</v>
      </c>
      <c r="AK718" s="65">
        <v>942790</v>
      </c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</row>
    <row r="719" spans="1:49" x14ac:dyDescent="0.2">
      <c r="A719" s="62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>
        <v>1</v>
      </c>
      <c r="AE719" s="65">
        <v>358</v>
      </c>
      <c r="AF719" s="65">
        <v>2100</v>
      </c>
      <c r="AG719" s="65">
        <v>751800</v>
      </c>
      <c r="AH719" s="65">
        <v>10</v>
      </c>
      <c r="AI719" s="65">
        <v>378</v>
      </c>
      <c r="AJ719" s="65">
        <v>2430</v>
      </c>
      <c r="AK719" s="65">
        <v>913680</v>
      </c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</row>
    <row r="720" spans="1:49" x14ac:dyDescent="0.2">
      <c r="A720" s="62">
        <v>41827</v>
      </c>
      <c r="B720" s="65">
        <v>7</v>
      </c>
      <c r="C720" s="65">
        <v>116</v>
      </c>
      <c r="D720" s="65">
        <v>3088</v>
      </c>
      <c r="E720" s="65">
        <v>337436</v>
      </c>
      <c r="F720" s="65">
        <v>9</v>
      </c>
      <c r="G720" s="65">
        <v>135</v>
      </c>
      <c r="H720" s="65">
        <v>2702</v>
      </c>
      <c r="I720" s="65">
        <v>378258</v>
      </c>
      <c r="J720" s="65">
        <v>3</v>
      </c>
      <c r="K720" s="65">
        <v>162</v>
      </c>
      <c r="L720" s="65">
        <v>2800</v>
      </c>
      <c r="M720" s="65">
        <v>452667</v>
      </c>
      <c r="N720" s="65">
        <v>21</v>
      </c>
      <c r="O720" s="65">
        <v>198</v>
      </c>
      <c r="P720" s="65">
        <v>2802</v>
      </c>
      <c r="Q720" s="65">
        <v>567143</v>
      </c>
      <c r="R720" s="65">
        <v>33</v>
      </c>
      <c r="S720" s="65">
        <v>233</v>
      </c>
      <c r="T720" s="65">
        <v>2738</v>
      </c>
      <c r="U720" s="65">
        <v>648069</v>
      </c>
      <c r="V720" s="65">
        <v>22</v>
      </c>
      <c r="W720" s="65">
        <v>270</v>
      </c>
      <c r="X720" s="65">
        <v>2740</v>
      </c>
      <c r="Y720" s="65">
        <v>764482</v>
      </c>
      <c r="Z720" s="65">
        <v>61</v>
      </c>
      <c r="AA720" s="65">
        <v>300</v>
      </c>
      <c r="AB720" s="65">
        <v>2856</v>
      </c>
      <c r="AC720" s="65">
        <v>871599</v>
      </c>
      <c r="AD720" s="65">
        <v>7</v>
      </c>
      <c r="AE720" s="65">
        <v>328</v>
      </c>
      <c r="AF720" s="65">
        <v>3027</v>
      </c>
      <c r="AG720" s="65">
        <v>1001211</v>
      </c>
      <c r="AH720" s="65">
        <v>7</v>
      </c>
      <c r="AI720" s="65">
        <v>391</v>
      </c>
      <c r="AJ720" s="65">
        <v>3015</v>
      </c>
      <c r="AK720" s="65">
        <v>1162983</v>
      </c>
      <c r="AL720" s="65">
        <v>23</v>
      </c>
      <c r="AM720" s="65">
        <v>346</v>
      </c>
      <c r="AN720" s="65">
        <v>2728</v>
      </c>
      <c r="AO720" s="65">
        <v>953220</v>
      </c>
      <c r="AP720" s="65">
        <v>65</v>
      </c>
      <c r="AQ720" s="65">
        <v>364</v>
      </c>
      <c r="AR720" s="65">
        <v>2613</v>
      </c>
      <c r="AS720" s="65">
        <v>948936</v>
      </c>
      <c r="AT720" s="65">
        <v>30</v>
      </c>
      <c r="AU720" s="65">
        <v>430</v>
      </c>
      <c r="AV720" s="65">
        <v>2554</v>
      </c>
      <c r="AW720" s="65">
        <v>1122005</v>
      </c>
    </row>
    <row r="721" spans="1:49" x14ac:dyDescent="0.2">
      <c r="A721" s="62">
        <v>41828</v>
      </c>
      <c r="B721" s="65">
        <v>18</v>
      </c>
      <c r="C721" s="65">
        <v>113</v>
      </c>
      <c r="D721" s="65">
        <v>2850</v>
      </c>
      <c r="E721" s="65">
        <v>321500</v>
      </c>
      <c r="F721" s="65">
        <v>19</v>
      </c>
      <c r="G721" s="65">
        <v>140</v>
      </c>
      <c r="H721" s="65">
        <v>2777</v>
      </c>
      <c r="I721" s="65">
        <v>390092</v>
      </c>
      <c r="J721" s="65">
        <v>19</v>
      </c>
      <c r="K721" s="65">
        <v>167</v>
      </c>
      <c r="L721" s="65">
        <v>2690</v>
      </c>
      <c r="M721" s="65">
        <v>448490</v>
      </c>
      <c r="N721" s="65">
        <v>31</v>
      </c>
      <c r="O721" s="65">
        <v>195</v>
      </c>
      <c r="P721" s="65">
        <v>2663</v>
      </c>
      <c r="Q721" s="65">
        <v>519051</v>
      </c>
      <c r="R721" s="65">
        <v>26</v>
      </c>
      <c r="S721" s="65">
        <v>238</v>
      </c>
      <c r="T721" s="65">
        <v>2657</v>
      </c>
      <c r="U721" s="65">
        <v>628792</v>
      </c>
      <c r="V721" s="65">
        <v>9</v>
      </c>
      <c r="W721" s="65">
        <v>259</v>
      </c>
      <c r="X721" s="65">
        <v>2643</v>
      </c>
      <c r="Y721" s="65">
        <v>685943</v>
      </c>
      <c r="Z721" s="65">
        <v>1</v>
      </c>
      <c r="AA721" s="65">
        <v>313</v>
      </c>
      <c r="AB721" s="65">
        <v>2800</v>
      </c>
      <c r="AC721" s="65">
        <v>876400</v>
      </c>
      <c r="AD721" s="65">
        <v>8</v>
      </c>
      <c r="AE721" s="65">
        <v>337</v>
      </c>
      <c r="AF721" s="65">
        <v>2685</v>
      </c>
      <c r="AG721" s="65">
        <v>904738</v>
      </c>
      <c r="AH721" s="65">
        <v>5</v>
      </c>
      <c r="AI721" s="65">
        <v>383</v>
      </c>
      <c r="AJ721" s="65">
        <v>2675</v>
      </c>
      <c r="AK721" s="65">
        <v>1024055</v>
      </c>
      <c r="AL721" s="65">
        <v>6</v>
      </c>
      <c r="AM721" s="65">
        <v>432</v>
      </c>
      <c r="AN721" s="65">
        <v>2732</v>
      </c>
      <c r="AO721" s="65">
        <v>1180184</v>
      </c>
      <c r="AP721" s="65">
        <v>53</v>
      </c>
      <c r="AQ721" s="65">
        <v>446</v>
      </c>
      <c r="AR721" s="65">
        <v>2557</v>
      </c>
      <c r="AS721" s="65">
        <v>1142080</v>
      </c>
      <c r="AT721" s="65">
        <v>20</v>
      </c>
      <c r="AU721" s="65">
        <v>440</v>
      </c>
      <c r="AV721" s="65">
        <v>2553</v>
      </c>
      <c r="AW721" s="65">
        <v>1122960</v>
      </c>
    </row>
    <row r="722" spans="1:49" x14ac:dyDescent="0.2">
      <c r="A722" s="62"/>
      <c r="B722" s="65"/>
      <c r="C722" s="65"/>
      <c r="D722" s="65"/>
      <c r="E722" s="65"/>
      <c r="N722" s="65"/>
      <c r="O722" s="65"/>
      <c r="P722" s="65"/>
      <c r="Q722" s="65"/>
      <c r="R722" s="65">
        <v>1</v>
      </c>
      <c r="S722" s="65">
        <v>229</v>
      </c>
      <c r="T722" s="65">
        <v>2600</v>
      </c>
      <c r="U722" s="65">
        <v>595400</v>
      </c>
      <c r="V722" s="65"/>
      <c r="W722" s="65"/>
      <c r="X722" s="65"/>
      <c r="Y722" s="65"/>
      <c r="Z722" s="65">
        <v>13</v>
      </c>
      <c r="AA722" s="65">
        <v>299</v>
      </c>
      <c r="AB722" s="65">
        <v>2710</v>
      </c>
      <c r="AC722" s="65">
        <v>810020</v>
      </c>
      <c r="AD722" s="65">
        <v>12</v>
      </c>
      <c r="AE722" s="65">
        <v>346</v>
      </c>
      <c r="AF722" s="65">
        <v>2556</v>
      </c>
      <c r="AG722" s="65">
        <v>885593</v>
      </c>
      <c r="AH722" s="65">
        <v>47</v>
      </c>
      <c r="AI722" s="65">
        <v>378</v>
      </c>
      <c r="AJ722" s="65">
        <v>2569</v>
      </c>
      <c r="AK722" s="65">
        <v>971599</v>
      </c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</row>
    <row r="723" spans="1:49" x14ac:dyDescent="0.2">
      <c r="A723" s="62"/>
      <c r="B723" s="65"/>
      <c r="C723" s="65"/>
      <c r="D723" s="65"/>
      <c r="E723" s="65"/>
      <c r="F723" s="65"/>
      <c r="G723" s="65"/>
      <c r="H723" s="65"/>
      <c r="I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>
        <v>2</v>
      </c>
      <c r="AA723" s="65">
        <v>294</v>
      </c>
      <c r="AB723" s="65">
        <v>2600</v>
      </c>
      <c r="AC723" s="65">
        <v>763610</v>
      </c>
      <c r="AD723" s="65">
        <v>1</v>
      </c>
      <c r="AE723" s="65">
        <v>338</v>
      </c>
      <c r="AF723" s="65">
        <v>2700</v>
      </c>
      <c r="AG723" s="65">
        <v>912600</v>
      </c>
      <c r="AH723" s="65">
        <v>4</v>
      </c>
      <c r="AI723" s="65">
        <v>391</v>
      </c>
      <c r="AJ723" s="65">
        <v>2650</v>
      </c>
      <c r="AK723" s="65">
        <v>1009700</v>
      </c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</row>
    <row r="724" spans="1:49" x14ac:dyDescent="0.2">
      <c r="A724" s="62">
        <v>41834</v>
      </c>
      <c r="B724" s="65">
        <v>11</v>
      </c>
      <c r="C724" s="65">
        <v>118</v>
      </c>
      <c r="D724" s="65">
        <v>2727</v>
      </c>
      <c r="E724" s="65">
        <v>364105</v>
      </c>
      <c r="F724" s="65">
        <v>14</v>
      </c>
      <c r="G724" s="65">
        <v>141</v>
      </c>
      <c r="H724" s="65">
        <v>2712</v>
      </c>
      <c r="I724" s="65">
        <v>383139</v>
      </c>
      <c r="J724" s="65">
        <v>29</v>
      </c>
      <c r="K724" s="65">
        <v>170</v>
      </c>
      <c r="L724" s="65">
        <v>2759</v>
      </c>
      <c r="M724" s="65">
        <v>476277</v>
      </c>
      <c r="N724" s="65">
        <v>23</v>
      </c>
      <c r="O724" s="65">
        <v>197</v>
      </c>
      <c r="P724" s="65">
        <v>2619</v>
      </c>
      <c r="Q724" s="65">
        <v>524417</v>
      </c>
      <c r="R724" s="65">
        <v>13</v>
      </c>
      <c r="S724" s="65">
        <v>239</v>
      </c>
      <c r="T724" s="65">
        <v>2773</v>
      </c>
      <c r="U724" s="65">
        <v>650920</v>
      </c>
      <c r="V724" s="65">
        <v>24</v>
      </c>
      <c r="W724" s="65">
        <v>268</v>
      </c>
      <c r="X724" s="65">
        <v>2714</v>
      </c>
      <c r="Y724" s="65">
        <v>746964</v>
      </c>
      <c r="Z724" s="65">
        <v>19</v>
      </c>
      <c r="AA724" s="65">
        <v>310</v>
      </c>
      <c r="AB724" s="65">
        <v>2914</v>
      </c>
      <c r="AC724" s="65">
        <v>984487</v>
      </c>
      <c r="AD724" s="65">
        <v>8</v>
      </c>
      <c r="AE724" s="65">
        <v>341</v>
      </c>
      <c r="AF724" s="65">
        <v>2725</v>
      </c>
      <c r="AG724" s="65">
        <v>941394</v>
      </c>
      <c r="AH724" s="65">
        <v>1</v>
      </c>
      <c r="AI724" s="65">
        <v>373</v>
      </c>
      <c r="AJ724" s="65">
        <v>2700</v>
      </c>
      <c r="AK724" s="65">
        <v>1007100</v>
      </c>
      <c r="AL724" s="65">
        <v>12</v>
      </c>
      <c r="AM724" s="65">
        <v>419</v>
      </c>
      <c r="AN724" s="65">
        <v>2878</v>
      </c>
      <c r="AO724" s="65">
        <v>1223458</v>
      </c>
      <c r="AP724" s="65">
        <v>121</v>
      </c>
      <c r="AQ724" s="65">
        <v>380</v>
      </c>
      <c r="AR724" s="65">
        <v>2427</v>
      </c>
      <c r="AS724" s="65">
        <v>936001</v>
      </c>
      <c r="AT724" s="65">
        <v>31</v>
      </c>
      <c r="AU724" s="65">
        <v>440</v>
      </c>
      <c r="AV724" s="65">
        <v>2528</v>
      </c>
      <c r="AW724" s="65">
        <v>1115676</v>
      </c>
    </row>
    <row r="725" spans="1:49" x14ac:dyDescent="0.2">
      <c r="A725" s="62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>
        <v>10</v>
      </c>
      <c r="S725" s="65">
        <v>241</v>
      </c>
      <c r="T725" s="65">
        <v>2600</v>
      </c>
      <c r="U725" s="65">
        <v>626080</v>
      </c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</row>
    <row r="726" spans="1:49" x14ac:dyDescent="0.2">
      <c r="A726" s="62">
        <v>41835</v>
      </c>
      <c r="B726" s="65">
        <v>15</v>
      </c>
      <c r="C726" s="65">
        <v>110</v>
      </c>
      <c r="D726" s="65">
        <v>2750</v>
      </c>
      <c r="E726" s="65">
        <v>301740</v>
      </c>
      <c r="F726" s="65">
        <v>18</v>
      </c>
      <c r="G726" s="65">
        <v>138</v>
      </c>
      <c r="H726" s="65">
        <v>2670</v>
      </c>
      <c r="I726" s="65">
        <v>368470</v>
      </c>
      <c r="J726" s="65">
        <v>29</v>
      </c>
      <c r="K726" s="65">
        <v>160</v>
      </c>
      <c r="L726" s="65">
        <v>2687</v>
      </c>
      <c r="M726" s="65">
        <v>429324</v>
      </c>
      <c r="N726" s="65">
        <v>32</v>
      </c>
      <c r="O726" s="65">
        <v>201</v>
      </c>
      <c r="P726" s="65">
        <v>2641</v>
      </c>
      <c r="Q726" s="65">
        <v>532042</v>
      </c>
      <c r="R726" s="65">
        <v>16</v>
      </c>
      <c r="S726" s="65">
        <v>232</v>
      </c>
      <c r="T726" s="65">
        <v>2626</v>
      </c>
      <c r="U726" s="65">
        <v>610378</v>
      </c>
      <c r="V726" s="65">
        <v>2</v>
      </c>
      <c r="W726" s="65">
        <v>260</v>
      </c>
      <c r="X726" s="65">
        <v>2700</v>
      </c>
      <c r="Y726" s="65">
        <v>702000</v>
      </c>
      <c r="Z726" s="65">
        <v>18</v>
      </c>
      <c r="AA726" s="65">
        <v>292</v>
      </c>
      <c r="AB726" s="65">
        <v>2737</v>
      </c>
      <c r="AC726" s="65">
        <v>800240</v>
      </c>
      <c r="AD726" s="65">
        <v>3</v>
      </c>
      <c r="AE726" s="65">
        <v>342</v>
      </c>
      <c r="AF726" s="65">
        <v>2633</v>
      </c>
      <c r="AG726" s="65">
        <v>900960</v>
      </c>
      <c r="AH726" s="65">
        <v>3</v>
      </c>
      <c r="AI726" s="65">
        <v>370</v>
      </c>
      <c r="AJ726" s="65">
        <v>2687</v>
      </c>
      <c r="AK726" s="65">
        <v>994040</v>
      </c>
      <c r="AL726" s="65">
        <v>1</v>
      </c>
      <c r="AM726" s="65">
        <v>426</v>
      </c>
      <c r="AN726" s="65">
        <v>2660</v>
      </c>
      <c r="AO726" s="65">
        <v>1133100</v>
      </c>
      <c r="AP726" s="65">
        <v>70</v>
      </c>
      <c r="AQ726" s="65">
        <v>440</v>
      </c>
      <c r="AR726" s="65">
        <v>2457</v>
      </c>
      <c r="AS726" s="65">
        <v>1082268</v>
      </c>
      <c r="AT726" s="65">
        <v>26</v>
      </c>
      <c r="AU726" s="65">
        <v>450</v>
      </c>
      <c r="AV726" s="65">
        <v>2433</v>
      </c>
      <c r="AW726" s="65">
        <v>1096833</v>
      </c>
    </row>
    <row r="727" spans="1:49" x14ac:dyDescent="0.2">
      <c r="A727" s="62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R727" s="65"/>
      <c r="S727" s="65"/>
      <c r="T727" s="65"/>
      <c r="U727" s="65"/>
      <c r="V727" s="65">
        <v>14</v>
      </c>
      <c r="W727" s="65">
        <v>267</v>
      </c>
      <c r="X727" s="65">
        <v>2700</v>
      </c>
      <c r="Y727" s="65">
        <v>702000</v>
      </c>
      <c r="Z727" s="65">
        <v>7</v>
      </c>
      <c r="AA727" s="65">
        <v>314</v>
      </c>
      <c r="AB727" s="65">
        <v>2620</v>
      </c>
      <c r="AC727" s="65">
        <v>822620</v>
      </c>
      <c r="AD727" s="65">
        <v>20</v>
      </c>
      <c r="AE727" s="65">
        <v>353</v>
      </c>
      <c r="AF727" s="65">
        <v>2513</v>
      </c>
      <c r="AG727" s="65">
        <v>887127</v>
      </c>
      <c r="AH727" s="65">
        <v>40</v>
      </c>
      <c r="AI727" s="65">
        <v>383</v>
      </c>
      <c r="AJ727" s="65">
        <v>2461</v>
      </c>
      <c r="AK727" s="65">
        <v>941565</v>
      </c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</row>
    <row r="728" spans="1:49" x14ac:dyDescent="0.2">
      <c r="A728" s="62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>
        <v>6</v>
      </c>
      <c r="AE728" s="65">
        <v>354</v>
      </c>
      <c r="AF728" s="65">
        <v>2350</v>
      </c>
      <c r="AG728" s="65">
        <v>831900</v>
      </c>
      <c r="AH728" s="65">
        <v>16</v>
      </c>
      <c r="AI728" s="65">
        <v>382</v>
      </c>
      <c r="AJ728" s="65">
        <v>2410</v>
      </c>
      <c r="AK728" s="65">
        <v>922062</v>
      </c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</row>
    <row r="729" spans="1:49" x14ac:dyDescent="0.2">
      <c r="A729" s="62">
        <v>41841</v>
      </c>
      <c r="B729" s="65">
        <v>21</v>
      </c>
      <c r="C729" s="65">
        <v>117</v>
      </c>
      <c r="D729" s="65">
        <v>2709</v>
      </c>
      <c r="E729" s="65">
        <v>322584</v>
      </c>
      <c r="F729" s="65">
        <v>4</v>
      </c>
      <c r="G729" s="65">
        <v>142</v>
      </c>
      <c r="H729" s="65">
        <v>2850</v>
      </c>
      <c r="I729" s="65">
        <v>406125</v>
      </c>
      <c r="J729" s="65">
        <v>18</v>
      </c>
      <c r="K729" s="65">
        <v>179</v>
      </c>
      <c r="L729" s="65">
        <v>2659</v>
      </c>
      <c r="M729" s="65">
        <v>484197</v>
      </c>
      <c r="N729" s="65">
        <v>70</v>
      </c>
      <c r="O729" s="65">
        <v>200</v>
      </c>
      <c r="P729" s="65">
        <v>2711</v>
      </c>
      <c r="Q729" s="65">
        <v>556647</v>
      </c>
      <c r="R729" s="65">
        <v>47</v>
      </c>
      <c r="S729" s="65">
        <v>234</v>
      </c>
      <c r="T729" s="65">
        <v>2625</v>
      </c>
      <c r="U729" s="65">
        <v>635284</v>
      </c>
      <c r="V729" s="65">
        <v>51</v>
      </c>
      <c r="W729" s="65">
        <v>260</v>
      </c>
      <c r="X729" s="65">
        <v>2705</v>
      </c>
      <c r="Y729" s="65">
        <v>704157</v>
      </c>
      <c r="Z729" s="65">
        <v>64</v>
      </c>
      <c r="AA729" s="65">
        <v>299</v>
      </c>
      <c r="AB729" s="65">
        <v>2702</v>
      </c>
      <c r="AC729" s="65">
        <v>816637</v>
      </c>
      <c r="AD729" s="65">
        <v>24</v>
      </c>
      <c r="AE729" s="65">
        <v>340</v>
      </c>
      <c r="AF729" s="65">
        <v>2628</v>
      </c>
      <c r="AG729" s="65">
        <v>888525</v>
      </c>
      <c r="AH729" s="65">
        <v>4</v>
      </c>
      <c r="AI729" s="65">
        <v>377</v>
      </c>
      <c r="AJ729" s="65">
        <v>2940</v>
      </c>
      <c r="AK729" s="65">
        <v>1067535</v>
      </c>
      <c r="AL729" s="65">
        <v>2</v>
      </c>
      <c r="AM729" s="65">
        <v>449</v>
      </c>
      <c r="AN729" s="65">
        <v>2690</v>
      </c>
      <c r="AO729" s="65">
        <v>1206280</v>
      </c>
      <c r="AP729" s="65">
        <v>147</v>
      </c>
      <c r="AQ729" s="65">
        <v>363</v>
      </c>
      <c r="AR729" s="65">
        <v>2386</v>
      </c>
      <c r="AS729" s="65">
        <v>865053</v>
      </c>
      <c r="AT729" s="65">
        <v>41</v>
      </c>
      <c r="AU729" s="65">
        <v>416</v>
      </c>
      <c r="AV729" s="65">
        <v>2324</v>
      </c>
      <c r="AW729" s="65">
        <v>986171</v>
      </c>
    </row>
    <row r="730" spans="1:49" x14ac:dyDescent="0.2">
      <c r="A730" s="62">
        <v>41842</v>
      </c>
      <c r="B730" s="65">
        <v>27</v>
      </c>
      <c r="C730" s="65">
        <v>119</v>
      </c>
      <c r="D730" s="65">
        <v>2658</v>
      </c>
      <c r="E730" s="65">
        <v>316872</v>
      </c>
      <c r="F730" s="65">
        <v>19</v>
      </c>
      <c r="G730" s="65">
        <v>146</v>
      </c>
      <c r="H730" s="65">
        <v>2600</v>
      </c>
      <c r="I730" s="65">
        <v>379660</v>
      </c>
      <c r="J730" s="65">
        <v>20</v>
      </c>
      <c r="K730" s="65">
        <v>160</v>
      </c>
      <c r="L730" s="65">
        <v>2625</v>
      </c>
      <c r="M730" s="65">
        <v>419877</v>
      </c>
      <c r="N730" s="65">
        <v>71</v>
      </c>
      <c r="O730" s="65">
        <v>200</v>
      </c>
      <c r="P730" s="65">
        <v>2428</v>
      </c>
      <c r="Q730" s="65">
        <v>494615</v>
      </c>
      <c r="R730" s="65">
        <v>24</v>
      </c>
      <c r="S730" s="65">
        <v>234</v>
      </c>
      <c r="T730" s="65">
        <v>2460</v>
      </c>
      <c r="U730" s="65">
        <v>576742</v>
      </c>
      <c r="V730" s="65">
        <v>12</v>
      </c>
      <c r="W730" s="65">
        <v>256</v>
      </c>
      <c r="X730" s="65">
        <v>2400</v>
      </c>
      <c r="Y730" s="65">
        <v>612707</v>
      </c>
      <c r="Z730" s="65">
        <v>30</v>
      </c>
      <c r="AA730" s="65">
        <v>298</v>
      </c>
      <c r="AB730" s="65">
        <v>2439</v>
      </c>
      <c r="AC730" s="65">
        <v>728512</v>
      </c>
      <c r="AD730" s="65">
        <v>11</v>
      </c>
      <c r="AE730" s="65">
        <v>338</v>
      </c>
      <c r="AF730" s="65">
        <v>2420</v>
      </c>
      <c r="AG730" s="65">
        <v>816590</v>
      </c>
      <c r="AH730" s="65">
        <v>18</v>
      </c>
      <c r="AI730" s="65">
        <v>369</v>
      </c>
      <c r="AJ730" s="65">
        <v>2296</v>
      </c>
      <c r="AK730" s="65">
        <v>846124</v>
      </c>
      <c r="AL730" s="65">
        <v>2</v>
      </c>
      <c r="AM730" s="65">
        <v>450</v>
      </c>
      <c r="AN730" s="65">
        <v>2450</v>
      </c>
      <c r="AO730" s="65">
        <v>1105150</v>
      </c>
      <c r="AP730" s="65">
        <v>105</v>
      </c>
      <c r="AQ730" s="65">
        <v>446</v>
      </c>
      <c r="AR730" s="65">
        <v>2147</v>
      </c>
      <c r="AS730" s="65">
        <v>959151</v>
      </c>
      <c r="AT730" s="65">
        <v>35</v>
      </c>
      <c r="AU730" s="65">
        <v>439</v>
      </c>
      <c r="AV730" s="65">
        <v>2027</v>
      </c>
      <c r="AW730" s="65">
        <v>888016</v>
      </c>
    </row>
    <row r="731" spans="1:49" x14ac:dyDescent="0.2">
      <c r="R731">
        <v>1</v>
      </c>
      <c r="S731">
        <v>224</v>
      </c>
      <c r="T731">
        <v>2100</v>
      </c>
      <c r="U731">
        <v>470400</v>
      </c>
      <c r="V731">
        <v>28</v>
      </c>
      <c r="W731">
        <v>284</v>
      </c>
      <c r="X731">
        <v>2461</v>
      </c>
      <c r="Y731">
        <v>650160</v>
      </c>
      <c r="AD731" s="65">
        <v>4</v>
      </c>
      <c r="AE731" s="65">
        <v>346</v>
      </c>
      <c r="AF731" s="65">
        <v>2250</v>
      </c>
      <c r="AG731" s="65">
        <v>779050</v>
      </c>
      <c r="AH731" s="65">
        <v>44</v>
      </c>
      <c r="AI731" s="65">
        <v>382</v>
      </c>
      <c r="AJ731" s="65">
        <v>2197</v>
      </c>
      <c r="AK731" s="65">
        <v>839840</v>
      </c>
    </row>
    <row r="732" spans="1:49" x14ac:dyDescent="0.2">
      <c r="AH732" s="65">
        <v>11</v>
      </c>
      <c r="AI732" s="65">
        <v>380</v>
      </c>
      <c r="AJ732" s="65">
        <v>2072</v>
      </c>
      <c r="AK732" s="65">
        <v>789296</v>
      </c>
    </row>
    <row r="733" spans="1:49" x14ac:dyDescent="0.2">
      <c r="A733" s="43">
        <v>41848</v>
      </c>
      <c r="B733">
        <v>3</v>
      </c>
      <c r="C733">
        <v>111</v>
      </c>
      <c r="D733">
        <v>2630</v>
      </c>
      <c r="E733">
        <v>296047</v>
      </c>
      <c r="F733">
        <v>5</v>
      </c>
      <c r="G733">
        <v>139</v>
      </c>
      <c r="H733">
        <v>2560</v>
      </c>
      <c r="I733">
        <v>355076</v>
      </c>
      <c r="J733">
        <v>28</v>
      </c>
      <c r="K733">
        <v>163</v>
      </c>
      <c r="L733">
        <v>2529</v>
      </c>
      <c r="M733">
        <v>414000</v>
      </c>
      <c r="N733">
        <v>30</v>
      </c>
      <c r="O733">
        <v>203</v>
      </c>
      <c r="P733">
        <v>2567</v>
      </c>
      <c r="Q733">
        <v>520883</v>
      </c>
      <c r="R733">
        <v>16</v>
      </c>
      <c r="S733">
        <v>239</v>
      </c>
      <c r="T733">
        <v>2530</v>
      </c>
      <c r="U733">
        <v>599091</v>
      </c>
      <c r="V733">
        <v>18</v>
      </c>
      <c r="W733">
        <v>261</v>
      </c>
      <c r="X733">
        <v>2623</v>
      </c>
      <c r="Y733">
        <v>680860</v>
      </c>
      <c r="Z733">
        <v>41</v>
      </c>
      <c r="AA733">
        <v>295</v>
      </c>
      <c r="AB733">
        <v>2616</v>
      </c>
      <c r="AC733">
        <v>779020</v>
      </c>
      <c r="AD733">
        <v>25</v>
      </c>
      <c r="AE733">
        <v>337</v>
      </c>
      <c r="AF733">
        <v>2548</v>
      </c>
      <c r="AG733">
        <v>865057</v>
      </c>
      <c r="AH733" s="65">
        <v>16</v>
      </c>
      <c r="AI733" s="65">
        <v>380</v>
      </c>
      <c r="AJ733" s="65">
        <v>2582</v>
      </c>
      <c r="AK733" s="65">
        <v>985884</v>
      </c>
      <c r="AL733" s="65">
        <v>2</v>
      </c>
      <c r="AM733" s="65">
        <v>436</v>
      </c>
      <c r="AN733" s="65">
        <v>2585</v>
      </c>
      <c r="AO733" s="65">
        <v>1125540</v>
      </c>
      <c r="AP733" s="65">
        <v>145</v>
      </c>
      <c r="AQ733" s="65">
        <v>360</v>
      </c>
      <c r="AR733" s="65">
        <v>2296</v>
      </c>
      <c r="AS733" s="65">
        <v>812943</v>
      </c>
      <c r="AT733" s="65">
        <v>41</v>
      </c>
      <c r="AU733" s="65">
        <v>436</v>
      </c>
      <c r="AV733" s="65">
        <v>2526</v>
      </c>
      <c r="AW733" s="65">
        <v>1189722</v>
      </c>
    </row>
    <row r="734" spans="1:49" x14ac:dyDescent="0.2">
      <c r="A734" s="43">
        <v>41849</v>
      </c>
      <c r="B734">
        <v>25</v>
      </c>
      <c r="C734">
        <v>110</v>
      </c>
      <c r="D734">
        <v>2557</v>
      </c>
      <c r="E734">
        <v>281064</v>
      </c>
      <c r="F734">
        <v>6</v>
      </c>
      <c r="G734">
        <v>136</v>
      </c>
      <c r="H734">
        <v>2550</v>
      </c>
      <c r="I734">
        <v>347850</v>
      </c>
      <c r="J734">
        <v>4</v>
      </c>
      <c r="K734">
        <v>168</v>
      </c>
      <c r="L734">
        <v>2340</v>
      </c>
      <c r="M734">
        <v>405733</v>
      </c>
      <c r="N734">
        <v>31</v>
      </c>
      <c r="O734">
        <v>194</v>
      </c>
      <c r="P734">
        <v>2505</v>
      </c>
      <c r="Q734">
        <v>486713</v>
      </c>
      <c r="R734">
        <v>9</v>
      </c>
      <c r="S734">
        <v>230</v>
      </c>
      <c r="T734">
        <v>2433</v>
      </c>
      <c r="U734">
        <v>560067</v>
      </c>
      <c r="V734">
        <v>10</v>
      </c>
      <c r="W734">
        <v>261</v>
      </c>
      <c r="X734">
        <v>2340</v>
      </c>
      <c r="Y734">
        <v>610130</v>
      </c>
      <c r="Z734">
        <v>20</v>
      </c>
      <c r="AA734">
        <v>304</v>
      </c>
      <c r="AB734">
        <v>2376</v>
      </c>
      <c r="AC734">
        <v>722157</v>
      </c>
      <c r="AD734">
        <v>5</v>
      </c>
      <c r="AE734">
        <v>331</v>
      </c>
      <c r="AF734">
        <v>2300</v>
      </c>
      <c r="AG734">
        <v>759605</v>
      </c>
      <c r="AH734">
        <v>11</v>
      </c>
      <c r="AI734">
        <v>373</v>
      </c>
      <c r="AJ734" s="65">
        <v>2388</v>
      </c>
      <c r="AK734" s="65">
        <v>891060</v>
      </c>
    </row>
    <row r="735" spans="1:49" x14ac:dyDescent="0.2">
      <c r="V735">
        <v>13</v>
      </c>
      <c r="W735">
        <v>269</v>
      </c>
      <c r="X735">
        <v>2422</v>
      </c>
      <c r="Y735">
        <v>651900</v>
      </c>
      <c r="Z735">
        <v>1</v>
      </c>
      <c r="AA735">
        <v>315</v>
      </c>
      <c r="AB735">
        <v>2300</v>
      </c>
      <c r="AC735">
        <v>724500</v>
      </c>
      <c r="AD735">
        <v>12</v>
      </c>
      <c r="AE735">
        <v>356</v>
      </c>
      <c r="AF735">
        <v>2420</v>
      </c>
      <c r="AG735">
        <v>862135</v>
      </c>
      <c r="AH735">
        <v>13</v>
      </c>
      <c r="AI735">
        <v>386</v>
      </c>
      <c r="AJ735" s="65">
        <v>2302</v>
      </c>
      <c r="AK735" s="65">
        <v>889032</v>
      </c>
    </row>
    <row r="736" spans="1:49" x14ac:dyDescent="0.2">
      <c r="Z736">
        <v>3</v>
      </c>
      <c r="AA736">
        <v>314</v>
      </c>
      <c r="AB736">
        <v>2330</v>
      </c>
      <c r="AC736">
        <v>731620</v>
      </c>
      <c r="AD736">
        <v>1</v>
      </c>
      <c r="AE736">
        <v>352</v>
      </c>
      <c r="AF736">
        <v>2500</v>
      </c>
      <c r="AG736">
        <v>880000</v>
      </c>
      <c r="AH736">
        <v>13</v>
      </c>
      <c r="AI736">
        <v>381</v>
      </c>
      <c r="AJ736" s="65">
        <v>2307</v>
      </c>
      <c r="AK736" s="65">
        <v>879964</v>
      </c>
      <c r="AL736" s="65">
        <v>5</v>
      </c>
      <c r="AM736" s="65">
        <v>428</v>
      </c>
      <c r="AN736" s="65">
        <v>2510</v>
      </c>
      <c r="AO736" s="65">
        <v>1074460</v>
      </c>
      <c r="AP736" s="65">
        <v>37</v>
      </c>
      <c r="AQ736" s="65">
        <v>432</v>
      </c>
      <c r="AR736" s="65">
        <v>2318</v>
      </c>
      <c r="AS736" s="65">
        <v>1003023</v>
      </c>
      <c r="AT736" s="65">
        <v>7</v>
      </c>
      <c r="AU736" s="65">
        <v>453</v>
      </c>
      <c r="AV736" s="65">
        <v>2362</v>
      </c>
      <c r="AW736" s="65">
        <v>1069630</v>
      </c>
    </row>
    <row r="738" spans="1:49" x14ac:dyDescent="0.2">
      <c r="A738" s="62">
        <v>41855</v>
      </c>
      <c r="B738" s="65">
        <v>4</v>
      </c>
      <c r="C738" s="65">
        <v>117</v>
      </c>
      <c r="D738" s="65">
        <v>2740</v>
      </c>
      <c r="E738" s="65">
        <v>319615</v>
      </c>
      <c r="F738" s="65"/>
      <c r="G738" s="65"/>
      <c r="H738" s="65"/>
      <c r="I738" s="65"/>
      <c r="J738" s="65">
        <v>13</v>
      </c>
      <c r="K738" s="65">
        <v>155</v>
      </c>
      <c r="L738" s="65">
        <v>2643</v>
      </c>
      <c r="M738" s="65">
        <v>411124</v>
      </c>
      <c r="N738" s="65">
        <v>13</v>
      </c>
      <c r="O738" s="101">
        <v>209</v>
      </c>
      <c r="P738" s="101">
        <v>2520</v>
      </c>
      <c r="Q738" s="101">
        <v>538246</v>
      </c>
      <c r="R738" s="101">
        <v>19</v>
      </c>
      <c r="S738" s="101">
        <v>233</v>
      </c>
      <c r="T738" s="101">
        <v>2568</v>
      </c>
      <c r="U738" s="101">
        <v>615823</v>
      </c>
      <c r="V738" s="101">
        <v>8</v>
      </c>
      <c r="W738" s="101">
        <v>265</v>
      </c>
      <c r="X738" s="101">
        <v>2627</v>
      </c>
      <c r="Y738" s="101">
        <v>701865</v>
      </c>
      <c r="Z738" s="101">
        <v>25</v>
      </c>
      <c r="AA738" s="101">
        <v>295</v>
      </c>
      <c r="AB738" s="101">
        <v>2600</v>
      </c>
      <c r="AC738" s="101">
        <v>762631</v>
      </c>
      <c r="AD738" s="101">
        <v>19</v>
      </c>
      <c r="AE738" s="101">
        <v>348</v>
      </c>
      <c r="AF738" s="101">
        <v>2657</v>
      </c>
      <c r="AG738" s="101">
        <v>917710</v>
      </c>
      <c r="AH738" s="101">
        <v>9</v>
      </c>
      <c r="AI738" s="101">
        <v>381</v>
      </c>
      <c r="AJ738" s="101">
        <v>2670</v>
      </c>
      <c r="AK738" s="101">
        <v>992509</v>
      </c>
      <c r="AL738" s="101">
        <v>5</v>
      </c>
      <c r="AM738" s="101">
        <v>424</v>
      </c>
      <c r="AN738" s="101">
        <v>2717</v>
      </c>
      <c r="AO738" s="101">
        <v>1151674</v>
      </c>
      <c r="AP738" s="101">
        <v>123</v>
      </c>
      <c r="AQ738" s="101">
        <v>358</v>
      </c>
      <c r="AR738" s="101">
        <v>2388</v>
      </c>
      <c r="AS738" s="101">
        <v>840694</v>
      </c>
      <c r="AT738" s="101">
        <v>25</v>
      </c>
      <c r="AU738" s="101">
        <v>447</v>
      </c>
      <c r="AV738" s="101">
        <v>2469</v>
      </c>
      <c r="AW738" s="101">
        <v>1122737</v>
      </c>
    </row>
    <row r="739" spans="1:49" x14ac:dyDescent="0.2">
      <c r="A739" s="62">
        <v>41856</v>
      </c>
      <c r="B739" s="65">
        <v>22</v>
      </c>
      <c r="C739" s="65">
        <v>121</v>
      </c>
      <c r="D739" s="65">
        <v>2668</v>
      </c>
      <c r="E739" s="65">
        <v>322530</v>
      </c>
      <c r="F739" s="65">
        <v>9</v>
      </c>
      <c r="G739" s="65">
        <v>139</v>
      </c>
      <c r="H739" s="65">
        <v>2650</v>
      </c>
      <c r="I739" s="65">
        <v>368350</v>
      </c>
      <c r="J739" s="65">
        <v>21</v>
      </c>
      <c r="K739" s="65">
        <v>165</v>
      </c>
      <c r="L739" s="65">
        <v>2543</v>
      </c>
      <c r="M739" s="65">
        <v>419831</v>
      </c>
      <c r="N739" s="65">
        <v>53</v>
      </c>
      <c r="O739" s="65">
        <v>199</v>
      </c>
      <c r="P739" s="65">
        <v>2528</v>
      </c>
      <c r="Q739" s="65">
        <v>504536</v>
      </c>
      <c r="R739" s="65">
        <v>11</v>
      </c>
      <c r="S739" s="65">
        <v>230</v>
      </c>
      <c r="T739" s="65">
        <v>2570</v>
      </c>
      <c r="U739" s="65">
        <v>590530</v>
      </c>
      <c r="V739" s="65">
        <v>19</v>
      </c>
      <c r="W739" s="65">
        <v>270</v>
      </c>
      <c r="X739" s="65">
        <v>2519</v>
      </c>
      <c r="Y739" s="65">
        <v>679663</v>
      </c>
      <c r="Z739" s="65">
        <v>17</v>
      </c>
      <c r="AA739" s="65">
        <v>299</v>
      </c>
      <c r="AB739" s="65">
        <v>2438</v>
      </c>
      <c r="AC739" s="65">
        <v>727530</v>
      </c>
      <c r="AD739" s="65">
        <v>14</v>
      </c>
      <c r="AE739" s="65">
        <v>342</v>
      </c>
      <c r="AF739" s="65">
        <v>2373</v>
      </c>
      <c r="AG739" s="65">
        <v>812793</v>
      </c>
      <c r="AH739" s="65">
        <v>3</v>
      </c>
      <c r="AI739" s="65">
        <v>377</v>
      </c>
      <c r="AJ739" s="65">
        <v>2367</v>
      </c>
      <c r="AK739" s="65">
        <v>891753</v>
      </c>
      <c r="AL739" s="65"/>
      <c r="AM739" s="65"/>
      <c r="AN739" s="65"/>
      <c r="AO739" s="65"/>
      <c r="AP739" s="65">
        <v>41</v>
      </c>
      <c r="AQ739" s="65">
        <v>434</v>
      </c>
      <c r="AR739" s="65">
        <v>2279</v>
      </c>
      <c r="AS739" s="65">
        <v>989441</v>
      </c>
      <c r="AT739" s="65">
        <v>11</v>
      </c>
      <c r="AU739" s="65">
        <v>474</v>
      </c>
      <c r="AV739" s="65">
        <v>2247</v>
      </c>
      <c r="AW739" s="65">
        <v>1060384</v>
      </c>
    </row>
    <row r="740" spans="1:49" x14ac:dyDescent="0.2">
      <c r="A740" s="62"/>
      <c r="B740" s="65"/>
      <c r="C740" s="65"/>
      <c r="D740" s="65"/>
      <c r="E740" s="65"/>
      <c r="F740" s="65"/>
      <c r="G740" s="65"/>
      <c r="H740" s="65"/>
      <c r="I740" s="65"/>
      <c r="N740" s="65">
        <v>3</v>
      </c>
      <c r="O740" s="65">
        <v>202</v>
      </c>
      <c r="P740" s="65">
        <v>2450</v>
      </c>
      <c r="Q740" s="65">
        <v>492650</v>
      </c>
      <c r="R740" s="65">
        <v>1</v>
      </c>
      <c r="S740" s="65">
        <v>243</v>
      </c>
      <c r="T740" s="65">
        <v>2460</v>
      </c>
      <c r="U740" s="65">
        <v>597780</v>
      </c>
      <c r="V740" s="65"/>
      <c r="W740" s="65"/>
      <c r="X740" s="65"/>
      <c r="Y740" s="65"/>
      <c r="Z740" s="65">
        <v>3</v>
      </c>
      <c r="AA740" s="65">
        <v>283</v>
      </c>
      <c r="AB740" s="65">
        <v>2250</v>
      </c>
      <c r="AC740" s="65">
        <v>636750</v>
      </c>
      <c r="AD740" s="65">
        <v>10</v>
      </c>
      <c r="AE740" s="65">
        <v>343</v>
      </c>
      <c r="AF740" s="65">
        <v>2313</v>
      </c>
      <c r="AG740" s="65">
        <v>794793</v>
      </c>
      <c r="AH740" s="65">
        <v>62</v>
      </c>
      <c r="AI740" s="65">
        <v>378</v>
      </c>
      <c r="AJ740" s="65">
        <v>2262</v>
      </c>
      <c r="AK740" s="65">
        <v>854282</v>
      </c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</row>
    <row r="741" spans="1:49" x14ac:dyDescent="0.2">
      <c r="A741" s="62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>
        <v>8</v>
      </c>
      <c r="AI741" s="65">
        <v>376</v>
      </c>
      <c r="AJ741" s="65">
        <v>2360</v>
      </c>
      <c r="AK741" s="65">
        <v>886200</v>
      </c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</row>
    <row r="742" spans="1:49" x14ac:dyDescent="0.2">
      <c r="A742" s="62">
        <v>41862</v>
      </c>
      <c r="B742" s="65">
        <v>12</v>
      </c>
      <c r="C742" s="65">
        <v>116</v>
      </c>
      <c r="D742" s="65">
        <v>2817</v>
      </c>
      <c r="E742" s="65">
        <v>323055</v>
      </c>
      <c r="F742" s="65">
        <v>7</v>
      </c>
      <c r="G742" s="65">
        <v>138</v>
      </c>
      <c r="H742" s="65">
        <v>2703</v>
      </c>
      <c r="I742" s="65">
        <v>377704</v>
      </c>
      <c r="J742" s="65">
        <v>26</v>
      </c>
      <c r="K742" s="65">
        <v>169</v>
      </c>
      <c r="L742" s="65">
        <v>2769</v>
      </c>
      <c r="M742" s="65">
        <v>470325</v>
      </c>
      <c r="N742" s="65">
        <v>6</v>
      </c>
      <c r="O742" s="65">
        <v>201</v>
      </c>
      <c r="P742" s="65">
        <v>2670</v>
      </c>
      <c r="Q742" s="65">
        <v>534610</v>
      </c>
      <c r="R742" s="65">
        <v>5</v>
      </c>
      <c r="S742" s="65">
        <v>227</v>
      </c>
      <c r="T742" s="65">
        <v>2573</v>
      </c>
      <c r="U742" s="65">
        <v>562780</v>
      </c>
      <c r="V742" s="65">
        <v>2</v>
      </c>
      <c r="W742" s="65">
        <v>258</v>
      </c>
      <c r="X742" s="65">
        <v>2650</v>
      </c>
      <c r="Y742" s="65">
        <v>678300</v>
      </c>
      <c r="Z742" s="65">
        <v>11</v>
      </c>
      <c r="AA742" s="65">
        <v>300</v>
      </c>
      <c r="AB742" s="65">
        <v>2627</v>
      </c>
      <c r="AC742" s="65">
        <v>783562</v>
      </c>
      <c r="AD742" s="65">
        <v>5</v>
      </c>
      <c r="AE742" s="65">
        <v>338</v>
      </c>
      <c r="AF742" s="65">
        <v>2685</v>
      </c>
      <c r="AG742" s="65">
        <v>912574</v>
      </c>
      <c r="AH742" s="65">
        <v>2</v>
      </c>
      <c r="AI742" s="65">
        <v>370</v>
      </c>
      <c r="AJ742" s="65">
        <v>2480</v>
      </c>
      <c r="AK742" s="65">
        <v>918840</v>
      </c>
      <c r="AL742" s="65">
        <v>1</v>
      </c>
      <c r="AM742" s="65">
        <v>419</v>
      </c>
      <c r="AN742" s="65">
        <v>2780</v>
      </c>
      <c r="AO742" s="65">
        <v>1164820</v>
      </c>
      <c r="AP742" s="65">
        <v>100</v>
      </c>
      <c r="AQ742" s="65">
        <v>365</v>
      </c>
      <c r="AR742" s="65">
        <v>2432</v>
      </c>
      <c r="AS742" s="65">
        <v>891626</v>
      </c>
      <c r="AT742" s="65">
        <v>17</v>
      </c>
      <c r="AU742" s="65">
        <v>410</v>
      </c>
      <c r="AV742" s="65">
        <v>2605</v>
      </c>
      <c r="AW742" s="65">
        <v>1106000</v>
      </c>
    </row>
    <row r="743" spans="1:49" x14ac:dyDescent="0.2">
      <c r="A743" s="62">
        <v>41863</v>
      </c>
      <c r="B743" s="65">
        <v>8</v>
      </c>
      <c r="C743" s="65">
        <v>112</v>
      </c>
      <c r="D743" s="65">
        <v>3000</v>
      </c>
      <c r="E743" s="65">
        <v>336460</v>
      </c>
      <c r="F743" s="65">
        <v>14</v>
      </c>
      <c r="G743" s="65">
        <v>137</v>
      </c>
      <c r="H743" s="65">
        <v>2662</v>
      </c>
      <c r="I743" s="65">
        <v>364450</v>
      </c>
      <c r="J743" s="65">
        <v>30</v>
      </c>
      <c r="K743" s="65">
        <v>165</v>
      </c>
      <c r="L743" s="65">
        <v>2608</v>
      </c>
      <c r="M743" s="65">
        <v>431054</v>
      </c>
      <c r="N743" s="65">
        <v>15</v>
      </c>
      <c r="O743" s="65">
        <v>197</v>
      </c>
      <c r="P743" s="65">
        <v>2572</v>
      </c>
      <c r="Q743" s="65">
        <v>505988</v>
      </c>
      <c r="R743" s="65">
        <v>6</v>
      </c>
      <c r="S743" s="65">
        <v>242</v>
      </c>
      <c r="T743" s="65">
        <v>2560</v>
      </c>
      <c r="U743" s="65">
        <v>618950</v>
      </c>
      <c r="V743" s="65">
        <v>6</v>
      </c>
      <c r="W743" s="65">
        <v>279</v>
      </c>
      <c r="X743" s="65">
        <v>2620</v>
      </c>
      <c r="Y743" s="65">
        <v>730980</v>
      </c>
      <c r="Z743" s="65">
        <v>11</v>
      </c>
      <c r="AA743" s="65">
        <v>299</v>
      </c>
      <c r="AB743" s="65">
        <v>2568</v>
      </c>
      <c r="AC743" s="65">
        <v>767932</v>
      </c>
      <c r="AD743" s="65">
        <v>9</v>
      </c>
      <c r="AE743" s="65">
        <v>336</v>
      </c>
      <c r="AF743" s="65">
        <v>2540</v>
      </c>
      <c r="AG743" s="65">
        <v>853427</v>
      </c>
      <c r="AH743" s="65">
        <v>26</v>
      </c>
      <c r="AI743" s="65">
        <v>379</v>
      </c>
      <c r="AJ743" s="65">
        <v>2369</v>
      </c>
      <c r="AK743" s="65">
        <v>898175</v>
      </c>
      <c r="AL743" s="65">
        <v>2</v>
      </c>
      <c r="AM743" s="65">
        <v>406</v>
      </c>
      <c r="AN743" s="65">
        <v>2470</v>
      </c>
      <c r="AO743" s="65">
        <v>1001720</v>
      </c>
    </row>
    <row r="744" spans="1:49" x14ac:dyDescent="0.2">
      <c r="A744" s="62"/>
      <c r="B744" s="65"/>
      <c r="C744" s="65"/>
      <c r="D744" s="65"/>
      <c r="E744" s="65"/>
      <c r="F744" s="65"/>
      <c r="G744" s="65"/>
      <c r="H744" s="65"/>
      <c r="I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>
        <v>2</v>
      </c>
      <c r="AA744" s="65">
        <v>306</v>
      </c>
      <c r="AB744" s="65">
        <v>2425</v>
      </c>
      <c r="AC744" s="65">
        <v>740350</v>
      </c>
      <c r="AD744" s="65">
        <v>7</v>
      </c>
      <c r="AE744" s="65">
        <v>354</v>
      </c>
      <c r="AF744" s="65">
        <v>2406</v>
      </c>
      <c r="AG744" s="65">
        <v>851131</v>
      </c>
      <c r="AH744" s="65">
        <v>5</v>
      </c>
      <c r="AI744" s="65">
        <v>375</v>
      </c>
      <c r="AJ744" s="65">
        <v>2313</v>
      </c>
      <c r="AK744" s="65">
        <v>868147</v>
      </c>
      <c r="AL744" s="65">
        <v>22</v>
      </c>
      <c r="AM744" s="65">
        <v>434</v>
      </c>
      <c r="AN744" s="65">
        <v>2377</v>
      </c>
      <c r="AO744" s="65">
        <v>1030506</v>
      </c>
      <c r="AP744" s="65"/>
      <c r="AQ744" s="65"/>
      <c r="AR744" s="65"/>
      <c r="AS744" s="65"/>
      <c r="AT744" s="65"/>
      <c r="AU744" s="65"/>
      <c r="AV744" s="65"/>
      <c r="AW744" s="65"/>
    </row>
    <row r="745" spans="1:49" x14ac:dyDescent="0.2">
      <c r="A745" s="62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>
        <v>1</v>
      </c>
      <c r="AE745" s="65">
        <v>353</v>
      </c>
      <c r="AF745" s="65">
        <v>2450</v>
      </c>
      <c r="AG745" s="65">
        <v>864850</v>
      </c>
      <c r="AH745" s="65">
        <v>7</v>
      </c>
      <c r="AI745" s="65">
        <v>371</v>
      </c>
      <c r="AJ745" s="65">
        <v>2367</v>
      </c>
      <c r="AK745" s="65">
        <v>879100</v>
      </c>
      <c r="AL745" s="65">
        <v>7</v>
      </c>
      <c r="AM745" s="65">
        <v>457</v>
      </c>
      <c r="AN745" s="65">
        <v>2450</v>
      </c>
      <c r="AO745" s="65">
        <v>114980</v>
      </c>
      <c r="AP745" s="65"/>
      <c r="AQ745" s="65"/>
      <c r="AR745" s="65"/>
      <c r="AS745" s="65"/>
      <c r="AT745" s="65"/>
      <c r="AU745" s="65"/>
      <c r="AV745" s="65"/>
      <c r="AW745" s="65"/>
    </row>
    <row r="746" spans="1:49" x14ac:dyDescent="0.2">
      <c r="A746" s="62">
        <v>41869</v>
      </c>
      <c r="B746" s="65">
        <v>12</v>
      </c>
      <c r="C746" s="65">
        <v>115</v>
      </c>
      <c r="D746" s="65">
        <v>2900</v>
      </c>
      <c r="E746" s="65">
        <v>332533</v>
      </c>
      <c r="F746" s="65">
        <v>6</v>
      </c>
      <c r="G746" s="65">
        <v>142</v>
      </c>
      <c r="H746" s="65">
        <v>2760</v>
      </c>
      <c r="I746" s="65">
        <v>390540</v>
      </c>
      <c r="J746" s="65">
        <v>6</v>
      </c>
      <c r="K746" s="65">
        <v>168</v>
      </c>
      <c r="L746" s="65">
        <v>2550</v>
      </c>
      <c r="M746" s="65">
        <v>428033</v>
      </c>
      <c r="N746" s="65">
        <v>6</v>
      </c>
      <c r="O746" s="65">
        <v>208</v>
      </c>
      <c r="P746" s="65">
        <v>2370</v>
      </c>
      <c r="Q746" s="65">
        <v>489733</v>
      </c>
      <c r="R746" s="65">
        <v>17</v>
      </c>
      <c r="S746" s="65">
        <v>233</v>
      </c>
      <c r="T746" s="65">
        <v>2800</v>
      </c>
      <c r="U746" s="65">
        <v>700418</v>
      </c>
      <c r="V746" s="65">
        <v>15</v>
      </c>
      <c r="W746" s="65">
        <v>260</v>
      </c>
      <c r="X746" s="65">
        <v>2636</v>
      </c>
      <c r="Y746" s="65">
        <v>694567</v>
      </c>
      <c r="Z746" s="65">
        <v>17</v>
      </c>
      <c r="AA746" s="65">
        <v>296</v>
      </c>
      <c r="AB746" s="65">
        <v>2681</v>
      </c>
      <c r="AC746" s="65">
        <v>794404</v>
      </c>
      <c r="AD746" s="65">
        <v>9</v>
      </c>
      <c r="AE746" s="65">
        <v>340</v>
      </c>
      <c r="AF746" s="65">
        <v>2623</v>
      </c>
      <c r="AG746" s="65">
        <v>896993</v>
      </c>
      <c r="AH746" s="65">
        <v>5</v>
      </c>
      <c r="AI746" s="65">
        <v>381</v>
      </c>
      <c r="AJ746" s="65">
        <v>2674</v>
      </c>
      <c r="AK746" s="65">
        <v>1019206</v>
      </c>
      <c r="AL746" s="65">
        <v>2</v>
      </c>
      <c r="AM746" s="65">
        <v>428</v>
      </c>
      <c r="AN746" s="65">
        <v>2750</v>
      </c>
      <c r="AO746" s="65">
        <v>1177800</v>
      </c>
      <c r="AP746" s="65">
        <v>98</v>
      </c>
      <c r="AQ746" s="65">
        <v>370</v>
      </c>
      <c r="AR746" s="65">
        <v>2339</v>
      </c>
      <c r="AS746" s="65">
        <v>865185</v>
      </c>
      <c r="AT746" s="65">
        <v>24</v>
      </c>
      <c r="AU746" s="65">
        <v>469</v>
      </c>
      <c r="AV746" s="65">
        <v>2526</v>
      </c>
      <c r="AW746" s="65">
        <v>1200040</v>
      </c>
    </row>
    <row r="747" spans="1:49" x14ac:dyDescent="0.2">
      <c r="A747" s="62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>
        <v>8</v>
      </c>
      <c r="AE747" s="65">
        <v>322</v>
      </c>
      <c r="AF747" s="65">
        <v>2650</v>
      </c>
      <c r="AG747" s="65">
        <v>853631</v>
      </c>
      <c r="AH747" s="65"/>
      <c r="AI747" s="65"/>
      <c r="AJ747" s="65"/>
      <c r="AK747" s="65"/>
      <c r="AL747" s="65">
        <v>1</v>
      </c>
      <c r="AM747" s="65">
        <v>429</v>
      </c>
      <c r="AN747" s="65">
        <v>2700</v>
      </c>
      <c r="AO747" s="65">
        <v>1158300</v>
      </c>
      <c r="AP747" s="65"/>
      <c r="AQ747" s="65"/>
      <c r="AR747" s="65"/>
      <c r="AS747" s="65"/>
      <c r="AT747" s="65"/>
      <c r="AU747" s="65"/>
      <c r="AV747" s="65"/>
      <c r="AW747" s="65"/>
    </row>
    <row r="748" spans="1:49" x14ac:dyDescent="0.2">
      <c r="A748" s="62">
        <v>41870</v>
      </c>
      <c r="B748" s="65">
        <v>4</v>
      </c>
      <c r="C748" s="65">
        <v>125</v>
      </c>
      <c r="D748" s="65">
        <v>2750</v>
      </c>
      <c r="E748" s="65">
        <v>343750</v>
      </c>
      <c r="F748" s="65">
        <v>32</v>
      </c>
      <c r="G748" s="65">
        <v>144</v>
      </c>
      <c r="H748" s="65">
        <v>2670</v>
      </c>
      <c r="I748" s="65">
        <v>383070</v>
      </c>
      <c r="J748" s="65">
        <v>6</v>
      </c>
      <c r="K748" s="65">
        <v>176</v>
      </c>
      <c r="L748" s="65">
        <v>2700</v>
      </c>
      <c r="M748" s="65">
        <v>476550</v>
      </c>
      <c r="N748" s="65">
        <v>36</v>
      </c>
      <c r="O748" s="65">
        <v>192</v>
      </c>
      <c r="P748" s="65">
        <v>2633</v>
      </c>
      <c r="Q748" s="65">
        <v>503928</v>
      </c>
      <c r="R748" s="65">
        <v>28</v>
      </c>
      <c r="S748" s="65">
        <v>234</v>
      </c>
      <c r="T748" s="65">
        <v>2605</v>
      </c>
      <c r="U748" s="65">
        <v>609923</v>
      </c>
      <c r="V748" s="65">
        <v>9</v>
      </c>
      <c r="W748" s="65">
        <v>265</v>
      </c>
      <c r="X748" s="65">
        <v>2545</v>
      </c>
      <c r="Y748" s="65">
        <v>875210</v>
      </c>
      <c r="Z748" s="65">
        <v>7</v>
      </c>
      <c r="AA748" s="65">
        <v>298</v>
      </c>
      <c r="AB748" s="65">
        <v>2600</v>
      </c>
      <c r="AC748" s="65">
        <v>776250</v>
      </c>
      <c r="AD748" s="65">
        <v>1</v>
      </c>
      <c r="AE748" s="65">
        <v>328</v>
      </c>
      <c r="AF748" s="65">
        <v>2500</v>
      </c>
      <c r="AG748" s="65">
        <v>820000</v>
      </c>
      <c r="AH748" s="65">
        <v>1</v>
      </c>
      <c r="AI748" s="65">
        <v>368</v>
      </c>
      <c r="AJ748" s="65">
        <v>2200</v>
      </c>
      <c r="AK748" s="65">
        <v>809600</v>
      </c>
      <c r="AL748" s="65">
        <v>1</v>
      </c>
      <c r="AM748" s="65">
        <v>401</v>
      </c>
      <c r="AN748" s="65">
        <v>2480</v>
      </c>
      <c r="AO748" s="65">
        <v>994480</v>
      </c>
    </row>
    <row r="749" spans="1:49" x14ac:dyDescent="0.2">
      <c r="A749" s="62"/>
      <c r="B749" s="65"/>
      <c r="C749" s="65"/>
      <c r="D749" s="65"/>
      <c r="E749" s="65"/>
      <c r="F749" s="65"/>
      <c r="G749" s="65"/>
      <c r="H749" s="65"/>
      <c r="I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>
        <v>7</v>
      </c>
      <c r="AA749" s="65">
        <v>318</v>
      </c>
      <c r="AB749" s="65">
        <v>2480</v>
      </c>
      <c r="AC749" s="65">
        <v>788640</v>
      </c>
      <c r="AD749" s="65">
        <v>6</v>
      </c>
      <c r="AE749" s="65">
        <v>348</v>
      </c>
      <c r="AF749" s="65">
        <v>2436</v>
      </c>
      <c r="AG749" s="65">
        <v>846736</v>
      </c>
      <c r="AH749" s="65">
        <v>34</v>
      </c>
      <c r="AI749" s="65">
        <v>348</v>
      </c>
      <c r="AJ749" s="65">
        <v>2349</v>
      </c>
      <c r="AK749" s="65">
        <v>901752</v>
      </c>
      <c r="AL749" s="65">
        <v>34</v>
      </c>
      <c r="AM749" s="65">
        <v>436</v>
      </c>
      <c r="AN749" s="65">
        <v>2406</v>
      </c>
      <c r="AO749" s="65">
        <v>1050148</v>
      </c>
      <c r="AP749" s="65"/>
      <c r="AQ749" s="65"/>
      <c r="AR749" s="65"/>
      <c r="AS749" s="65"/>
      <c r="AT749" s="65"/>
      <c r="AU749" s="65"/>
      <c r="AV749" s="65"/>
      <c r="AW749" s="65"/>
    </row>
    <row r="750" spans="1:49" x14ac:dyDescent="0.2">
      <c r="A750" s="62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>
        <v>1</v>
      </c>
      <c r="AA750" s="65">
        <v>307</v>
      </c>
      <c r="AB750" s="65">
        <v>2550</v>
      </c>
      <c r="AC750" s="65">
        <v>782850</v>
      </c>
      <c r="AD750" s="65"/>
      <c r="AE750" s="65"/>
      <c r="AF750" s="65"/>
      <c r="AG750" s="65"/>
      <c r="AH750" s="65">
        <v>5</v>
      </c>
      <c r="AI750" s="65">
        <v>383</v>
      </c>
      <c r="AJ750" s="65">
        <v>2350</v>
      </c>
      <c r="AK750" s="65">
        <v>899900</v>
      </c>
      <c r="AL750" s="65">
        <v>37</v>
      </c>
      <c r="AM750" s="65">
        <v>444</v>
      </c>
      <c r="AN750" s="65">
        <v>2371</v>
      </c>
      <c r="AO750" s="65">
        <v>1050647</v>
      </c>
      <c r="AP750" s="65"/>
      <c r="AQ750" s="65"/>
      <c r="AR750" s="65"/>
      <c r="AS750" s="65"/>
      <c r="AT750" s="65"/>
      <c r="AU750" s="65"/>
      <c r="AV750" s="65"/>
      <c r="AW750" s="65"/>
    </row>
    <row r="751" spans="1:49" x14ac:dyDescent="0.2">
      <c r="A751" s="62">
        <v>41876</v>
      </c>
      <c r="B751" s="65">
        <v>6</v>
      </c>
      <c r="C751" s="65">
        <v>112</v>
      </c>
      <c r="D751" s="65">
        <v>2762</v>
      </c>
      <c r="E751" s="65">
        <v>310500</v>
      </c>
      <c r="F751" s="65">
        <v>13</v>
      </c>
      <c r="G751" s="65">
        <v>141</v>
      </c>
      <c r="H751" s="65">
        <v>2744</v>
      </c>
      <c r="I751" s="65">
        <v>385398</v>
      </c>
      <c r="J751" s="65">
        <v>1</v>
      </c>
      <c r="K751" s="65">
        <v>171</v>
      </c>
      <c r="L751" s="65">
        <v>2900</v>
      </c>
      <c r="M751" s="65">
        <v>495900</v>
      </c>
      <c r="N751" s="65">
        <v>19</v>
      </c>
      <c r="O751" s="65">
        <v>201</v>
      </c>
      <c r="P751" s="65">
        <v>2734</v>
      </c>
      <c r="Q751" s="65">
        <v>551383</v>
      </c>
      <c r="R751" s="65">
        <v>14</v>
      </c>
      <c r="S751" s="65">
        <v>240</v>
      </c>
      <c r="T751" s="65">
        <v>2735</v>
      </c>
      <c r="U751" s="65">
        <v>665337</v>
      </c>
      <c r="V751" s="65">
        <v>18</v>
      </c>
      <c r="W751" s="65">
        <v>257</v>
      </c>
      <c r="X751" s="65">
        <v>2697</v>
      </c>
      <c r="Y751" s="65">
        <v>724957</v>
      </c>
      <c r="Z751" s="65">
        <v>27</v>
      </c>
      <c r="AA751" s="65">
        <v>300</v>
      </c>
      <c r="AB751" s="65">
        <v>2674</v>
      </c>
      <c r="AC751" s="65">
        <v>818315</v>
      </c>
      <c r="AD751" s="65">
        <v>34</v>
      </c>
      <c r="AE751" s="65">
        <v>344</v>
      </c>
      <c r="AF751" s="65">
        <v>2813</v>
      </c>
      <c r="AG751" s="65">
        <v>1036736</v>
      </c>
      <c r="AH751" s="65">
        <v>7</v>
      </c>
      <c r="AI751" s="65">
        <v>374</v>
      </c>
      <c r="AJ751" s="65">
        <v>2660</v>
      </c>
      <c r="AK751" s="65">
        <v>955274</v>
      </c>
      <c r="AL751" s="65">
        <v>4</v>
      </c>
      <c r="AM751" s="65">
        <v>472</v>
      </c>
      <c r="AN751" s="65">
        <v>2630</v>
      </c>
      <c r="AO751" s="65">
        <v>1231480</v>
      </c>
      <c r="AP751" s="65">
        <v>121</v>
      </c>
      <c r="AQ751" s="65">
        <v>385</v>
      </c>
      <c r="AR751" s="65">
        <v>2386</v>
      </c>
      <c r="AS751" s="65">
        <v>908706</v>
      </c>
      <c r="AT751" s="65">
        <v>16</v>
      </c>
      <c r="AU751" s="65">
        <v>432</v>
      </c>
      <c r="AV751" s="65">
        <v>2936</v>
      </c>
      <c r="AW751" s="65">
        <v>1227948</v>
      </c>
    </row>
    <row r="752" spans="1:49" x14ac:dyDescent="0.2">
      <c r="A752" s="62">
        <v>41877</v>
      </c>
      <c r="B752" s="23">
        <v>1</v>
      </c>
      <c r="C752" s="23">
        <v>122</v>
      </c>
      <c r="D752" s="23">
        <v>2850</v>
      </c>
      <c r="E752" s="23">
        <v>347700</v>
      </c>
      <c r="F752" s="23">
        <v>5</v>
      </c>
      <c r="G752" s="23">
        <v>138</v>
      </c>
      <c r="H752" s="23">
        <v>2767</v>
      </c>
      <c r="I752" s="23">
        <v>382633</v>
      </c>
      <c r="J752" s="23">
        <v>16</v>
      </c>
      <c r="K752" s="23">
        <v>166</v>
      </c>
      <c r="L752" s="23">
        <v>2730</v>
      </c>
      <c r="M752" s="23">
        <v>454167</v>
      </c>
      <c r="N752" s="23">
        <v>18</v>
      </c>
      <c r="O752" s="23">
        <v>200</v>
      </c>
      <c r="P752" s="23">
        <v>2780</v>
      </c>
      <c r="Q752" s="23">
        <v>555897</v>
      </c>
      <c r="R752" s="23">
        <v>11</v>
      </c>
      <c r="S752" s="23">
        <v>230</v>
      </c>
      <c r="T752" s="23">
        <v>2692</v>
      </c>
      <c r="U752" s="23">
        <v>620040</v>
      </c>
      <c r="V752" s="23">
        <v>2</v>
      </c>
      <c r="W752" s="23">
        <v>270</v>
      </c>
      <c r="X752" s="23">
        <v>2660</v>
      </c>
      <c r="Y752" s="23">
        <v>718200</v>
      </c>
      <c r="Z752" s="23">
        <v>3</v>
      </c>
      <c r="AA752" s="23">
        <v>292</v>
      </c>
      <c r="AB752" s="23">
        <v>2673</v>
      </c>
      <c r="AC752" s="23">
        <v>781573</v>
      </c>
      <c r="AD752" s="23">
        <v>14</v>
      </c>
      <c r="AE752" s="23">
        <v>343</v>
      </c>
      <c r="AF752" s="23">
        <v>2686</v>
      </c>
      <c r="AG752" s="23">
        <v>921528</v>
      </c>
      <c r="AH752" s="23">
        <v>33</v>
      </c>
      <c r="AI752" s="23">
        <v>381</v>
      </c>
      <c r="AJ752" s="23">
        <v>2655</v>
      </c>
      <c r="AK752" s="23">
        <v>1013346</v>
      </c>
      <c r="AL752" s="23">
        <v>21</v>
      </c>
      <c r="AM752" s="23">
        <v>408</v>
      </c>
      <c r="AN752" s="23">
        <v>2710</v>
      </c>
      <c r="AO752" s="23">
        <v>1104860</v>
      </c>
      <c r="AP752" s="23">
        <v>34</v>
      </c>
      <c r="AQ752" s="23">
        <v>436</v>
      </c>
      <c r="AR752" s="23">
        <v>2442</v>
      </c>
      <c r="AS752" s="23">
        <v>1065549</v>
      </c>
      <c r="AT752" s="23">
        <v>15</v>
      </c>
      <c r="AU752" s="23">
        <v>429</v>
      </c>
      <c r="AV752" s="23">
        <v>2591</v>
      </c>
      <c r="AW752" s="23">
        <v>1111133</v>
      </c>
    </row>
    <row r="753" spans="1:49" x14ac:dyDescent="0.2">
      <c r="A753" s="1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>
        <v>1</v>
      </c>
      <c r="AA753" s="23">
        <v>283</v>
      </c>
      <c r="AB753" s="23">
        <v>2680</v>
      </c>
      <c r="AC753" s="23">
        <v>758440</v>
      </c>
      <c r="AD753" s="23">
        <v>7</v>
      </c>
      <c r="AE753" s="23">
        <v>344</v>
      </c>
      <c r="AF753" s="23">
        <v>2512</v>
      </c>
      <c r="AG753" s="23">
        <v>864480</v>
      </c>
      <c r="AH753" s="23">
        <v>21</v>
      </c>
      <c r="AI753" s="23">
        <v>380</v>
      </c>
      <c r="AJ753" s="23">
        <v>2398</v>
      </c>
      <c r="AK753" s="23">
        <v>911449</v>
      </c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</row>
    <row r="754" spans="1:49" x14ac:dyDescent="0.2">
      <c r="A754" s="1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>
        <v>12</v>
      </c>
      <c r="AI754" s="23">
        <v>384</v>
      </c>
      <c r="AJ754" s="23">
        <v>2642</v>
      </c>
      <c r="AK754" s="23">
        <v>1014967</v>
      </c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</row>
    <row r="756" spans="1:49" x14ac:dyDescent="0.2">
      <c r="A756" s="62">
        <v>41883</v>
      </c>
      <c r="B756" s="65">
        <v>1</v>
      </c>
      <c r="C756" s="65">
        <v>112</v>
      </c>
      <c r="D756" s="65">
        <v>2650</v>
      </c>
      <c r="E756" s="65">
        <v>296800</v>
      </c>
      <c r="F756" s="65"/>
      <c r="G756" s="65"/>
      <c r="H756" s="65"/>
      <c r="I756" s="65"/>
      <c r="J756" s="65">
        <v>5</v>
      </c>
      <c r="K756" s="67">
        <v>164</v>
      </c>
      <c r="L756" s="67">
        <v>2800</v>
      </c>
      <c r="M756" s="67">
        <v>459760</v>
      </c>
      <c r="N756" s="67">
        <v>16</v>
      </c>
      <c r="O756" s="67">
        <v>193</v>
      </c>
      <c r="P756" s="67">
        <v>2777</v>
      </c>
      <c r="Q756" s="67">
        <v>523868</v>
      </c>
      <c r="R756" s="67">
        <v>12</v>
      </c>
      <c r="S756" s="67">
        <v>237</v>
      </c>
      <c r="T756" s="67">
        <v>2595</v>
      </c>
      <c r="U756" s="67">
        <v>653578</v>
      </c>
      <c r="V756" s="67">
        <v>13</v>
      </c>
      <c r="W756" s="67">
        <v>267</v>
      </c>
      <c r="X756" s="67">
        <v>2637</v>
      </c>
      <c r="Y756" s="67">
        <v>692372</v>
      </c>
      <c r="Z756" s="67">
        <v>11</v>
      </c>
      <c r="AA756" s="67">
        <v>303</v>
      </c>
      <c r="AB756" s="67">
        <v>2603</v>
      </c>
      <c r="AC756" s="67">
        <v>785105</v>
      </c>
      <c r="AD756" s="67">
        <v>24</v>
      </c>
      <c r="AE756" s="67">
        <v>349</v>
      </c>
      <c r="AF756" s="67">
        <v>2604</v>
      </c>
      <c r="AG756" s="67">
        <v>926310</v>
      </c>
      <c r="AH756" s="67">
        <v>29</v>
      </c>
      <c r="AI756" s="67">
        <v>385</v>
      </c>
      <c r="AJ756" s="67">
        <v>2703</v>
      </c>
      <c r="AK756" s="67">
        <v>1036414</v>
      </c>
      <c r="AL756" s="67">
        <v>14</v>
      </c>
      <c r="AM756" s="67">
        <v>441</v>
      </c>
      <c r="AN756" s="67">
        <v>2709</v>
      </c>
      <c r="AO756" s="67">
        <v>1201478</v>
      </c>
      <c r="AP756" s="67">
        <v>126</v>
      </c>
      <c r="AQ756" s="67">
        <v>367</v>
      </c>
      <c r="AR756" s="67">
        <v>2314</v>
      </c>
      <c r="AS756" s="67">
        <v>854728</v>
      </c>
      <c r="AT756" s="67">
        <v>26</v>
      </c>
      <c r="AU756" s="67">
        <v>451</v>
      </c>
      <c r="AV756" s="67">
        <v>2813</v>
      </c>
      <c r="AW756" s="67">
        <v>1229867</v>
      </c>
    </row>
    <row r="757" spans="1:49" x14ac:dyDescent="0.2">
      <c r="A757" s="62">
        <v>41890</v>
      </c>
      <c r="B757" s="65"/>
      <c r="C757" s="65"/>
      <c r="D757" s="65"/>
      <c r="E757" s="65"/>
      <c r="F757" s="65">
        <v>8</v>
      </c>
      <c r="G757" s="65">
        <v>140</v>
      </c>
      <c r="H757" s="65">
        <v>2900</v>
      </c>
      <c r="I757" s="65">
        <v>401182</v>
      </c>
      <c r="J757" s="65">
        <v>15</v>
      </c>
      <c r="K757" s="67">
        <v>181</v>
      </c>
      <c r="L757" s="67">
        <v>2775</v>
      </c>
      <c r="M757" s="67">
        <v>508553</v>
      </c>
      <c r="N757" s="65"/>
      <c r="O757" s="65"/>
      <c r="P757" s="65"/>
      <c r="Q757" s="65"/>
      <c r="R757" s="65">
        <v>14</v>
      </c>
      <c r="S757" s="65">
        <v>231</v>
      </c>
      <c r="T757" s="65">
        <v>2768</v>
      </c>
      <c r="U757" s="65">
        <v>645958</v>
      </c>
      <c r="V757" s="65">
        <v>18</v>
      </c>
      <c r="W757" s="65">
        <v>266</v>
      </c>
      <c r="X757" s="65">
        <v>2645</v>
      </c>
      <c r="Y757" s="65">
        <v>709201</v>
      </c>
      <c r="Z757" s="65">
        <v>16</v>
      </c>
      <c r="AA757" s="65">
        <v>292</v>
      </c>
      <c r="AB757" s="65">
        <v>2626</v>
      </c>
      <c r="AC757" s="65">
        <v>797499</v>
      </c>
      <c r="AD757" s="65">
        <v>17</v>
      </c>
      <c r="AE757" s="65">
        <v>343</v>
      </c>
      <c r="AF757" s="65">
        <v>2768</v>
      </c>
      <c r="AG757" s="65">
        <v>952239</v>
      </c>
      <c r="AH757" s="65">
        <v>2</v>
      </c>
      <c r="AI757" s="65">
        <v>360</v>
      </c>
      <c r="AJ757" s="65">
        <v>2980</v>
      </c>
      <c r="AK757" s="65">
        <v>1074290</v>
      </c>
      <c r="AL757" s="65">
        <v>2</v>
      </c>
      <c r="AM757" s="65">
        <v>416</v>
      </c>
      <c r="AN757" s="65">
        <v>2785</v>
      </c>
      <c r="AO757" s="65">
        <v>1159655</v>
      </c>
      <c r="AP757" s="65">
        <v>122</v>
      </c>
      <c r="AQ757" s="65">
        <v>385</v>
      </c>
      <c r="AR757" s="65">
        <v>2454</v>
      </c>
      <c r="AS757" s="65">
        <v>945052</v>
      </c>
      <c r="AT757" s="65">
        <v>14</v>
      </c>
      <c r="AU757" s="65">
        <v>458</v>
      </c>
      <c r="AV757" s="65">
        <v>2532</v>
      </c>
      <c r="AW757" s="65">
        <v>1184597</v>
      </c>
    </row>
    <row r="758" spans="1:49" x14ac:dyDescent="0.2">
      <c r="A758" s="62">
        <v>41897</v>
      </c>
      <c r="B758" s="65">
        <v>13</v>
      </c>
      <c r="C758" s="65">
        <v>121</v>
      </c>
      <c r="D758" s="65">
        <v>3220</v>
      </c>
      <c r="E758" s="65">
        <v>391258</v>
      </c>
      <c r="F758" s="65"/>
      <c r="G758" s="65"/>
      <c r="H758" s="65"/>
      <c r="I758" s="65"/>
      <c r="J758" s="65">
        <v>11</v>
      </c>
      <c r="K758" s="65">
        <v>176</v>
      </c>
      <c r="L758" s="65">
        <v>2893</v>
      </c>
      <c r="M758" s="65">
        <v>541025</v>
      </c>
      <c r="N758" s="65">
        <v>31</v>
      </c>
      <c r="O758" s="65">
        <v>205</v>
      </c>
      <c r="P758" s="65">
        <v>2968</v>
      </c>
      <c r="Q758" s="65">
        <v>590231</v>
      </c>
      <c r="R758" s="65">
        <v>12</v>
      </c>
      <c r="S758" s="65">
        <v>237</v>
      </c>
      <c r="T758" s="65">
        <v>2775</v>
      </c>
      <c r="U758" s="65">
        <v>657209</v>
      </c>
      <c r="V758" s="65">
        <v>47</v>
      </c>
      <c r="W758" s="65">
        <v>264</v>
      </c>
      <c r="X758" s="65">
        <v>2755</v>
      </c>
      <c r="Y758" s="65">
        <v>744863</v>
      </c>
      <c r="Z758" s="65">
        <v>21</v>
      </c>
      <c r="AA758" s="65">
        <v>307</v>
      </c>
      <c r="AB758" s="65">
        <v>2661</v>
      </c>
      <c r="AC758" s="65">
        <v>824877</v>
      </c>
      <c r="AD758" s="65">
        <v>13</v>
      </c>
      <c r="AE758" s="65">
        <v>339</v>
      </c>
      <c r="AF758" s="65">
        <v>2718</v>
      </c>
      <c r="AG758" s="65">
        <v>929016</v>
      </c>
      <c r="AH758" s="65">
        <v>11</v>
      </c>
      <c r="AI758" s="65">
        <v>381</v>
      </c>
      <c r="AJ758" s="65">
        <v>2800</v>
      </c>
      <c r="AK758" s="65">
        <v>1084781</v>
      </c>
      <c r="AL758" s="65">
        <v>6</v>
      </c>
      <c r="AM758" s="65">
        <v>447</v>
      </c>
      <c r="AN758" s="65">
        <v>2768</v>
      </c>
      <c r="AO758" s="65">
        <v>1236808</v>
      </c>
      <c r="AP758" s="65">
        <v>103</v>
      </c>
      <c r="AQ758" s="65">
        <v>414</v>
      </c>
      <c r="AR758" s="65">
        <v>2463</v>
      </c>
      <c r="AS758" s="65">
        <v>1015904</v>
      </c>
      <c r="AT758" s="65">
        <v>20</v>
      </c>
      <c r="AU758" s="65">
        <v>453</v>
      </c>
      <c r="AV758" s="65">
        <v>3284</v>
      </c>
      <c r="AW758" s="65">
        <v>1393047</v>
      </c>
    </row>
    <row r="759" spans="1:49" x14ac:dyDescent="0.2">
      <c r="A759" s="62">
        <v>41904</v>
      </c>
      <c r="B759" s="65">
        <v>11</v>
      </c>
      <c r="C759" s="65">
        <v>99</v>
      </c>
      <c r="D759" s="65">
        <v>2885</v>
      </c>
      <c r="E759" s="65">
        <v>287885</v>
      </c>
      <c r="F759" s="65">
        <v>1</v>
      </c>
      <c r="G759" s="65">
        <v>142</v>
      </c>
      <c r="H759" s="65">
        <v>2820</v>
      </c>
      <c r="I759" s="65">
        <v>400440</v>
      </c>
      <c r="J759" s="65">
        <v>3</v>
      </c>
      <c r="K759" s="65">
        <v>161</v>
      </c>
      <c r="L759" s="65">
        <v>2735</v>
      </c>
      <c r="M759" s="65">
        <v>445837</v>
      </c>
      <c r="N759" s="65">
        <v>7</v>
      </c>
      <c r="O759" s="65">
        <v>207</v>
      </c>
      <c r="P759" s="65">
        <v>2678</v>
      </c>
      <c r="Q759" s="65">
        <v>557270</v>
      </c>
      <c r="R759" s="65">
        <v>10</v>
      </c>
      <c r="S759" s="65">
        <v>238</v>
      </c>
      <c r="T759" s="65">
        <v>2718</v>
      </c>
      <c r="U759" s="65">
        <v>658594</v>
      </c>
      <c r="V759" s="65">
        <v>3</v>
      </c>
      <c r="W759" s="65">
        <v>270</v>
      </c>
      <c r="X759" s="65">
        <v>2660</v>
      </c>
      <c r="Y759" s="65">
        <v>720740</v>
      </c>
      <c r="Z759" s="65">
        <v>20</v>
      </c>
      <c r="AA759" s="65">
        <v>300</v>
      </c>
      <c r="AB759" s="65">
        <v>2635</v>
      </c>
      <c r="AC759" s="65">
        <v>791510</v>
      </c>
      <c r="AD759" s="65">
        <v>25</v>
      </c>
      <c r="AE759" s="65">
        <v>343</v>
      </c>
      <c r="AF759" s="65">
        <v>2674</v>
      </c>
      <c r="AG759" s="65">
        <v>932878</v>
      </c>
      <c r="AH759" s="65">
        <v>25</v>
      </c>
      <c r="AI759" s="65">
        <v>382</v>
      </c>
      <c r="AJ759" s="65">
        <v>2686</v>
      </c>
      <c r="AK759" s="65">
        <v>1031200</v>
      </c>
      <c r="AL759" s="65">
        <v>14</v>
      </c>
      <c r="AM759" s="65">
        <v>446</v>
      </c>
      <c r="AN759" s="65">
        <v>3060</v>
      </c>
      <c r="AO759" s="65">
        <v>1361804</v>
      </c>
      <c r="AP759" s="65">
        <v>108</v>
      </c>
      <c r="AQ759" s="65">
        <v>399</v>
      </c>
      <c r="AR759" s="65">
        <v>2479</v>
      </c>
      <c r="AS759" s="65">
        <v>986523</v>
      </c>
      <c r="AT759" s="65">
        <v>50</v>
      </c>
      <c r="AU759" s="65">
        <v>455</v>
      </c>
      <c r="AV759" s="65">
        <v>2625</v>
      </c>
      <c r="AW759" s="65">
        <v>1196922</v>
      </c>
    </row>
    <row r="760" spans="1:49" x14ac:dyDescent="0.2">
      <c r="A760" s="62">
        <v>41911</v>
      </c>
      <c r="B760" s="65"/>
      <c r="C760" s="65"/>
      <c r="D760" s="65"/>
      <c r="E760" s="65"/>
      <c r="F760" s="65">
        <v>1</v>
      </c>
      <c r="G760" s="65">
        <v>141</v>
      </c>
      <c r="H760" s="65">
        <v>2750</v>
      </c>
      <c r="I760" s="65">
        <v>387750</v>
      </c>
      <c r="J760" s="65">
        <v>27</v>
      </c>
      <c r="K760" s="65">
        <v>158</v>
      </c>
      <c r="L760" s="65">
        <v>3210</v>
      </c>
      <c r="M760" s="65">
        <v>531900</v>
      </c>
      <c r="N760" s="65">
        <v>3</v>
      </c>
      <c r="O760" s="65">
        <v>192</v>
      </c>
      <c r="P760" s="65">
        <v>3020</v>
      </c>
      <c r="Q760" s="65">
        <v>579840</v>
      </c>
      <c r="R760" s="65">
        <v>8</v>
      </c>
      <c r="S760" s="65">
        <v>236</v>
      </c>
      <c r="T760" s="65">
        <v>2813</v>
      </c>
      <c r="U760" s="65">
        <v>672698</v>
      </c>
      <c r="V760" s="65">
        <v>44</v>
      </c>
      <c r="W760" s="65">
        <v>268</v>
      </c>
      <c r="X760" s="65">
        <v>2769</v>
      </c>
      <c r="Y760" s="65">
        <v>766435</v>
      </c>
      <c r="Z760" s="65">
        <v>17</v>
      </c>
      <c r="AA760" s="65">
        <v>295</v>
      </c>
      <c r="AB760" s="65">
        <v>2755</v>
      </c>
      <c r="AC760" s="65">
        <v>818826</v>
      </c>
      <c r="AD760" s="65">
        <v>12</v>
      </c>
      <c r="AE760" s="65">
        <v>333</v>
      </c>
      <c r="AF760" s="65">
        <v>2766</v>
      </c>
      <c r="AG760" s="65">
        <v>923510</v>
      </c>
      <c r="AH760" s="65">
        <v>2</v>
      </c>
      <c r="AI760" s="65">
        <v>390</v>
      </c>
      <c r="AJ760" s="65">
        <v>2650</v>
      </c>
      <c r="AK760" s="65">
        <v>1034575</v>
      </c>
      <c r="AL760" s="65">
        <v>7</v>
      </c>
      <c r="AM760" s="65">
        <v>446</v>
      </c>
      <c r="AN760" s="65">
        <v>2720</v>
      </c>
      <c r="AO760" s="65">
        <v>1233149</v>
      </c>
      <c r="AP760" s="65">
        <v>39</v>
      </c>
      <c r="AQ760" s="65">
        <v>462</v>
      </c>
      <c r="AR760" s="65">
        <v>2670</v>
      </c>
      <c r="AS760" s="65">
        <v>1188336</v>
      </c>
      <c r="AT760" s="65">
        <v>85</v>
      </c>
      <c r="AU760" s="65">
        <v>390</v>
      </c>
      <c r="AV760" s="65">
        <v>2486</v>
      </c>
      <c r="AW760" s="65">
        <v>969428</v>
      </c>
    </row>
    <row r="761" spans="1:49" x14ac:dyDescent="0.2">
      <c r="A761" s="43"/>
    </row>
    <row r="762" spans="1:49" x14ac:dyDescent="0.2">
      <c r="A762" s="62">
        <v>41884</v>
      </c>
      <c r="B762" s="65"/>
      <c r="C762" s="65"/>
      <c r="D762" s="65"/>
      <c r="E762" s="65"/>
      <c r="F762" s="65">
        <v>10</v>
      </c>
      <c r="G762" s="65">
        <v>140</v>
      </c>
      <c r="H762" s="65">
        <v>2796</v>
      </c>
      <c r="I762" s="65">
        <v>392204</v>
      </c>
      <c r="J762" s="101">
        <v>20</v>
      </c>
      <c r="K762" s="101">
        <v>165</v>
      </c>
      <c r="L762" s="101">
        <v>2711</v>
      </c>
      <c r="M762" s="101">
        <v>447718</v>
      </c>
      <c r="N762" s="65">
        <v>13</v>
      </c>
      <c r="O762" s="101">
        <v>200</v>
      </c>
      <c r="P762" s="101">
        <v>2612</v>
      </c>
      <c r="Q762" s="101">
        <v>523840</v>
      </c>
      <c r="R762" s="101">
        <v>22</v>
      </c>
      <c r="S762" s="101">
        <v>237</v>
      </c>
      <c r="T762" s="101">
        <v>2611</v>
      </c>
      <c r="U762" s="107">
        <v>618382</v>
      </c>
      <c r="V762" s="101">
        <v>9</v>
      </c>
      <c r="W762" s="101">
        <v>258</v>
      </c>
      <c r="X762" s="101">
        <v>2850</v>
      </c>
      <c r="Y762" s="101">
        <v>736380</v>
      </c>
      <c r="Z762" s="101">
        <v>19</v>
      </c>
      <c r="AA762" s="101">
        <v>300</v>
      </c>
      <c r="AB762" s="101">
        <v>2675</v>
      </c>
      <c r="AC762" s="101">
        <v>803762</v>
      </c>
      <c r="AD762" s="101">
        <v>26</v>
      </c>
      <c r="AE762" s="101">
        <v>347</v>
      </c>
      <c r="AF762" s="101">
        <v>2524</v>
      </c>
      <c r="AG762" s="101">
        <v>875784</v>
      </c>
      <c r="AH762" s="101">
        <v>8</v>
      </c>
      <c r="AI762" s="101">
        <v>378</v>
      </c>
      <c r="AJ762" s="101">
        <v>2668</v>
      </c>
      <c r="AK762" s="101">
        <v>1008900</v>
      </c>
      <c r="AL762" s="101">
        <v>3</v>
      </c>
      <c r="AM762" s="101">
        <v>440</v>
      </c>
      <c r="AN762" s="101">
        <v>2887</v>
      </c>
      <c r="AO762" s="101">
        <v>1269140</v>
      </c>
    </row>
    <row r="763" spans="1:49" x14ac:dyDescent="0.2">
      <c r="A763" s="62"/>
      <c r="B763" s="65"/>
      <c r="C763" s="65"/>
      <c r="D763" s="65"/>
      <c r="E763" s="65"/>
      <c r="F763" s="65"/>
      <c r="G763" s="65"/>
      <c r="H763" s="65"/>
      <c r="I763" s="65"/>
      <c r="J763" s="101"/>
      <c r="K763" s="101"/>
      <c r="L763" s="101"/>
      <c r="M763" s="101"/>
      <c r="N763" s="65"/>
      <c r="O763" s="101"/>
      <c r="P763" s="101"/>
      <c r="Q763" s="101"/>
      <c r="R763" s="101"/>
      <c r="S763" s="101"/>
      <c r="T763" s="101"/>
      <c r="U763" s="107"/>
      <c r="V763" s="101">
        <v>20</v>
      </c>
      <c r="W763" s="101">
        <v>268</v>
      </c>
      <c r="X763" s="101">
        <v>2533</v>
      </c>
      <c r="Y763" s="101">
        <v>678466</v>
      </c>
      <c r="Z763" s="101">
        <v>1</v>
      </c>
      <c r="AA763" s="101">
        <v>307</v>
      </c>
      <c r="AB763" s="101">
        <v>2400</v>
      </c>
      <c r="AC763" s="101">
        <v>736800</v>
      </c>
      <c r="AD763" s="101">
        <v>12</v>
      </c>
      <c r="AE763" s="101">
        <v>339</v>
      </c>
      <c r="AF763" s="101">
        <v>2514</v>
      </c>
      <c r="AG763" s="101">
        <v>852631</v>
      </c>
      <c r="AH763" s="101">
        <v>33</v>
      </c>
      <c r="AI763" s="101">
        <v>376</v>
      </c>
      <c r="AJ763" s="101">
        <v>2422</v>
      </c>
      <c r="AK763" s="101">
        <v>910141</v>
      </c>
      <c r="AL763" s="101">
        <v>32</v>
      </c>
      <c r="AM763" s="101">
        <v>438</v>
      </c>
      <c r="AN763" s="101">
        <v>2428</v>
      </c>
      <c r="AO763" s="101">
        <v>1064539</v>
      </c>
      <c r="AP763" s="101"/>
      <c r="AQ763" s="101"/>
      <c r="AR763" s="101"/>
      <c r="AS763" s="101"/>
      <c r="AT763" s="101"/>
      <c r="AU763" s="107"/>
      <c r="AV763" s="101"/>
      <c r="AW763" s="101"/>
    </row>
    <row r="764" spans="1:49" x14ac:dyDescent="0.2">
      <c r="A764" s="62"/>
      <c r="B764" s="65"/>
      <c r="C764" s="65"/>
      <c r="D764" s="65"/>
      <c r="E764" s="65"/>
      <c r="F764" s="65"/>
      <c r="G764" s="65"/>
      <c r="H764" s="65"/>
      <c r="I764" s="65"/>
      <c r="J764" s="101"/>
      <c r="K764" s="101"/>
      <c r="L764" s="101"/>
      <c r="M764" s="101"/>
      <c r="N764" s="65"/>
      <c r="O764" s="101"/>
      <c r="P764" s="101"/>
      <c r="Q764" s="101"/>
      <c r="R764" s="101"/>
      <c r="S764" s="101"/>
      <c r="T764" s="101"/>
      <c r="U764" s="107"/>
      <c r="V764" s="101"/>
      <c r="W764" s="101"/>
      <c r="X764" s="101"/>
      <c r="Y764" s="101"/>
      <c r="Z764" s="101"/>
      <c r="AA764" s="101"/>
      <c r="AB764" s="101"/>
      <c r="AC764" s="101"/>
      <c r="AD764" s="101">
        <v>4</v>
      </c>
      <c r="AE764" s="101">
        <v>349</v>
      </c>
      <c r="AF764" s="101">
        <v>2525</v>
      </c>
      <c r="AG764" s="101">
        <v>880975</v>
      </c>
      <c r="AH764" s="101">
        <v>2</v>
      </c>
      <c r="AI764" s="101">
        <v>390</v>
      </c>
      <c r="AJ764" s="101">
        <v>2775</v>
      </c>
      <c r="AK764" s="101">
        <v>1083775</v>
      </c>
      <c r="AL764" s="101">
        <v>18</v>
      </c>
      <c r="AM764" s="107">
        <v>459</v>
      </c>
      <c r="AN764" s="101">
        <v>2592</v>
      </c>
      <c r="AO764" s="101">
        <v>1187379</v>
      </c>
      <c r="AP764" s="101"/>
      <c r="AQ764" s="101"/>
      <c r="AR764" s="101"/>
      <c r="AS764" s="101"/>
      <c r="AT764" s="101"/>
      <c r="AU764" s="107"/>
      <c r="AV764" s="101"/>
      <c r="AW764" s="101"/>
    </row>
    <row r="765" spans="1:49" x14ac:dyDescent="0.2">
      <c r="A765" s="62">
        <v>41891</v>
      </c>
      <c r="B765" s="65">
        <v>14</v>
      </c>
      <c r="C765" s="65">
        <v>111</v>
      </c>
      <c r="D765" s="65">
        <v>2913</v>
      </c>
      <c r="E765" s="65">
        <v>323553</v>
      </c>
      <c r="F765" s="65">
        <v>12</v>
      </c>
      <c r="G765" s="65">
        <v>140</v>
      </c>
      <c r="H765" s="65">
        <v>2825</v>
      </c>
      <c r="I765" s="65">
        <v>396925</v>
      </c>
      <c r="J765" s="65">
        <v>17</v>
      </c>
      <c r="K765" s="65">
        <v>188</v>
      </c>
      <c r="L765" s="65">
        <v>2716</v>
      </c>
      <c r="M765" s="65">
        <v>455240</v>
      </c>
      <c r="N765" s="65">
        <v>23</v>
      </c>
      <c r="O765" s="65">
        <v>210</v>
      </c>
      <c r="P765" s="65">
        <v>2640</v>
      </c>
      <c r="Q765" s="65">
        <v>554940</v>
      </c>
      <c r="R765" s="65">
        <v>18</v>
      </c>
      <c r="S765" s="65">
        <v>233</v>
      </c>
      <c r="T765" s="65">
        <v>2696</v>
      </c>
      <c r="U765" s="65">
        <v>628310</v>
      </c>
      <c r="V765" s="65">
        <v>4</v>
      </c>
      <c r="W765" s="65">
        <v>272</v>
      </c>
      <c r="X765" s="65">
        <v>2752</v>
      </c>
      <c r="Y765" s="65">
        <v>748018</v>
      </c>
      <c r="Z765" s="65">
        <v>14</v>
      </c>
      <c r="AA765" s="65">
        <v>299</v>
      </c>
      <c r="AB765" s="65">
        <v>2536</v>
      </c>
      <c r="AC765" s="65">
        <v>758968</v>
      </c>
      <c r="AD765" s="65">
        <v>9</v>
      </c>
      <c r="AE765" s="65">
        <v>337</v>
      </c>
      <c r="AF765" s="65">
        <v>2592</v>
      </c>
      <c r="AG765" s="65">
        <v>874656</v>
      </c>
      <c r="AH765" s="65">
        <v>15</v>
      </c>
      <c r="AI765" s="65">
        <v>379</v>
      </c>
      <c r="AJ765" s="65">
        <v>2625</v>
      </c>
      <c r="AK765" s="65">
        <v>994182</v>
      </c>
      <c r="AL765" s="65">
        <v>8</v>
      </c>
      <c r="AM765" s="65">
        <v>434</v>
      </c>
      <c r="AN765" s="65">
        <v>2788</v>
      </c>
      <c r="AO765" s="65">
        <v>1209038</v>
      </c>
    </row>
    <row r="766" spans="1:49" x14ac:dyDescent="0.2">
      <c r="A766" s="62"/>
      <c r="B766" s="65"/>
      <c r="C766" s="65"/>
      <c r="D766" s="65"/>
      <c r="E766" s="65"/>
      <c r="F766" s="65"/>
      <c r="G766" s="65"/>
      <c r="H766" s="65"/>
      <c r="I766" s="65"/>
      <c r="R766" s="65"/>
      <c r="S766" s="65"/>
      <c r="T766" s="65"/>
      <c r="U766" s="65"/>
      <c r="V766" s="101">
        <v>3</v>
      </c>
      <c r="W766" s="101">
        <v>250</v>
      </c>
      <c r="X766" s="101">
        <v>2740</v>
      </c>
      <c r="Y766" s="101">
        <v>685000</v>
      </c>
      <c r="Z766" s="65"/>
      <c r="AA766" s="65"/>
      <c r="AB766" s="65"/>
      <c r="AC766" s="65"/>
      <c r="AD766" s="101">
        <v>5</v>
      </c>
      <c r="AE766" s="101">
        <v>343</v>
      </c>
      <c r="AF766" s="101">
        <v>2532</v>
      </c>
      <c r="AG766" s="101">
        <v>868824</v>
      </c>
      <c r="AH766" s="101">
        <v>16</v>
      </c>
      <c r="AI766" s="101">
        <v>380</v>
      </c>
      <c r="AJ766" s="101">
        <v>2487</v>
      </c>
      <c r="AK766" s="101">
        <v>945188</v>
      </c>
      <c r="AL766" s="65">
        <v>40</v>
      </c>
      <c r="AM766" s="65">
        <v>437</v>
      </c>
      <c r="AN766" s="65">
        <v>2534</v>
      </c>
      <c r="AO766" s="65">
        <v>1109016</v>
      </c>
      <c r="AP766" s="65"/>
      <c r="AQ766" s="65"/>
      <c r="AR766" s="65"/>
      <c r="AS766" s="65"/>
      <c r="AT766" s="65"/>
      <c r="AU766" s="65"/>
      <c r="AV766" s="65"/>
      <c r="AW766" s="65"/>
    </row>
    <row r="767" spans="1:49" x14ac:dyDescent="0.2">
      <c r="A767" s="62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101">
        <v>1</v>
      </c>
      <c r="W767" s="101">
        <v>256</v>
      </c>
      <c r="X767" s="101">
        <v>2520</v>
      </c>
      <c r="Y767" s="101">
        <v>645120</v>
      </c>
      <c r="Z767" s="65"/>
      <c r="AA767" s="65"/>
      <c r="AB767" s="65"/>
      <c r="AC767" s="65"/>
      <c r="AD767" s="101">
        <v>3</v>
      </c>
      <c r="AE767" s="101">
        <v>342</v>
      </c>
      <c r="AF767" s="101">
        <v>2583</v>
      </c>
      <c r="AG767" s="101">
        <v>886583</v>
      </c>
      <c r="AH767" s="101">
        <v>3</v>
      </c>
      <c r="AI767" s="101">
        <v>382</v>
      </c>
      <c r="AJ767" s="101">
        <v>2700</v>
      </c>
      <c r="AK767" s="101">
        <v>1033017</v>
      </c>
      <c r="AL767" s="65">
        <v>29</v>
      </c>
      <c r="AM767" s="65">
        <v>458</v>
      </c>
      <c r="AN767" s="65">
        <v>2577</v>
      </c>
      <c r="AO767" s="65">
        <v>1181670</v>
      </c>
      <c r="AP767" s="65"/>
      <c r="AQ767" s="65"/>
      <c r="AR767" s="65"/>
      <c r="AS767" s="65"/>
      <c r="AT767" s="65"/>
      <c r="AU767" s="65"/>
      <c r="AV767" s="65"/>
      <c r="AW767" s="65"/>
    </row>
    <row r="768" spans="1:49" x14ac:dyDescent="0.2">
      <c r="A768" s="62">
        <v>41898</v>
      </c>
      <c r="B768" s="65">
        <v>8</v>
      </c>
      <c r="C768" s="65">
        <v>114</v>
      </c>
      <c r="D768" s="65">
        <v>2917</v>
      </c>
      <c r="E768" s="65">
        <v>329633</v>
      </c>
      <c r="F768" s="65">
        <v>10</v>
      </c>
      <c r="G768" s="65">
        <v>136</v>
      </c>
      <c r="H768" s="65">
        <v>2817</v>
      </c>
      <c r="I768" s="65">
        <v>383967</v>
      </c>
      <c r="J768" s="65">
        <v>22</v>
      </c>
      <c r="K768" s="65">
        <v>170</v>
      </c>
      <c r="L768" s="65">
        <v>2700</v>
      </c>
      <c r="M768" s="65">
        <v>459210</v>
      </c>
      <c r="N768" s="65">
        <v>44</v>
      </c>
      <c r="O768" s="65">
        <v>198</v>
      </c>
      <c r="P768" s="65">
        <v>2706</v>
      </c>
      <c r="Q768" s="65">
        <v>534068</v>
      </c>
      <c r="R768" s="65">
        <v>20</v>
      </c>
      <c r="S768" s="65">
        <v>229</v>
      </c>
      <c r="T768" s="65">
        <v>2670</v>
      </c>
      <c r="U768" s="65">
        <v>610468</v>
      </c>
      <c r="V768" s="65">
        <v>1</v>
      </c>
      <c r="W768" s="65">
        <v>254</v>
      </c>
      <c r="X768" s="65">
        <v>2680</v>
      </c>
      <c r="Y768" s="65">
        <v>680720</v>
      </c>
      <c r="Z768" s="65">
        <v>1</v>
      </c>
      <c r="AA768" s="65">
        <v>282</v>
      </c>
      <c r="AB768" s="65">
        <v>2580</v>
      </c>
      <c r="AC768" s="65">
        <v>727560</v>
      </c>
      <c r="AD768" s="65">
        <v>10</v>
      </c>
      <c r="AE768" s="65">
        <v>333</v>
      </c>
      <c r="AF768" s="65">
        <v>2618</v>
      </c>
      <c r="AG768" s="65">
        <v>871634</v>
      </c>
      <c r="AH768" s="65">
        <v>15</v>
      </c>
      <c r="AI768" s="65">
        <v>381</v>
      </c>
      <c r="AJ768" s="65">
        <v>2578</v>
      </c>
      <c r="AK768" s="65">
        <v>982291</v>
      </c>
      <c r="AL768" s="65">
        <v>14</v>
      </c>
      <c r="AM768" s="65">
        <v>424</v>
      </c>
      <c r="AN768" s="65">
        <v>2573</v>
      </c>
      <c r="AO768" s="65">
        <v>1090033</v>
      </c>
    </row>
    <row r="769" spans="1:49" x14ac:dyDescent="0.2">
      <c r="A769" s="62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101">
        <v>6</v>
      </c>
      <c r="W769" s="101">
        <v>267</v>
      </c>
      <c r="X769" s="101">
        <v>2710</v>
      </c>
      <c r="Y769" s="101">
        <v>723530</v>
      </c>
      <c r="Z769" s="101">
        <v>30</v>
      </c>
      <c r="AA769" s="101">
        <v>302</v>
      </c>
      <c r="AB769" s="101">
        <v>2631</v>
      </c>
      <c r="AC769" s="101">
        <v>793668</v>
      </c>
      <c r="AD769" s="101">
        <v>12</v>
      </c>
      <c r="AE769" s="101">
        <v>352</v>
      </c>
      <c r="AF769" s="101">
        <v>2454</v>
      </c>
      <c r="AG769" s="101">
        <v>864749</v>
      </c>
      <c r="AH769" s="101">
        <v>50</v>
      </c>
      <c r="AI769" s="101">
        <v>379</v>
      </c>
      <c r="AJ769" s="101">
        <v>2423</v>
      </c>
      <c r="AK769" s="101">
        <v>917584</v>
      </c>
      <c r="AL769" s="65">
        <v>53</v>
      </c>
      <c r="AM769" s="65">
        <v>435</v>
      </c>
      <c r="AN769" s="65">
        <v>2456</v>
      </c>
      <c r="AO769" s="65">
        <v>1068914</v>
      </c>
      <c r="AP769" s="65"/>
      <c r="AQ769" s="65"/>
      <c r="AR769" s="65"/>
      <c r="AS769" s="65"/>
      <c r="AT769" s="65"/>
      <c r="AU769" s="65"/>
      <c r="AV769" s="65"/>
      <c r="AW769" s="65"/>
    </row>
    <row r="770" spans="1:49" x14ac:dyDescent="0.2">
      <c r="A770" s="62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>
        <v>6</v>
      </c>
      <c r="AA770" s="65">
        <v>317</v>
      </c>
      <c r="AB770" s="65">
        <v>2400</v>
      </c>
      <c r="AC770" s="65">
        <v>760800</v>
      </c>
      <c r="AD770" s="101">
        <v>2</v>
      </c>
      <c r="AE770" s="101">
        <v>338</v>
      </c>
      <c r="AF770" s="101">
        <v>2375</v>
      </c>
      <c r="AG770" s="101">
        <v>803150</v>
      </c>
      <c r="AH770" s="101">
        <v>5</v>
      </c>
      <c r="AI770" s="101">
        <v>373</v>
      </c>
      <c r="AJ770" s="101">
        <v>2540</v>
      </c>
      <c r="AK770" s="101">
        <v>947440</v>
      </c>
      <c r="AL770" s="65">
        <v>20</v>
      </c>
      <c r="AM770" s="65">
        <v>457</v>
      </c>
      <c r="AN770" s="65">
        <v>2471</v>
      </c>
      <c r="AO770" s="65">
        <v>1129073</v>
      </c>
      <c r="AP770" s="65"/>
      <c r="AQ770" s="65"/>
      <c r="AR770" s="65"/>
      <c r="AS770" s="65"/>
      <c r="AT770" s="65"/>
      <c r="AU770" s="65"/>
      <c r="AV770" s="65"/>
      <c r="AW770" s="65"/>
    </row>
    <row r="771" spans="1:49" x14ac:dyDescent="0.2">
      <c r="A771" s="62">
        <v>41905</v>
      </c>
      <c r="B771" s="65">
        <v>10</v>
      </c>
      <c r="C771" s="65">
        <v>116</v>
      </c>
      <c r="D771" s="65">
        <v>2817</v>
      </c>
      <c r="E771" s="65">
        <v>326050</v>
      </c>
      <c r="F771" s="65">
        <v>7</v>
      </c>
      <c r="G771" s="65">
        <v>138</v>
      </c>
      <c r="H771" s="65">
        <v>2750</v>
      </c>
      <c r="I771" s="65">
        <v>380600</v>
      </c>
      <c r="J771" s="65">
        <v>34</v>
      </c>
      <c r="K771" s="65">
        <v>163</v>
      </c>
      <c r="L771" s="65">
        <v>2700</v>
      </c>
      <c r="M771" s="65">
        <v>440444</v>
      </c>
      <c r="N771" s="65">
        <v>13</v>
      </c>
      <c r="O771" s="65">
        <v>200</v>
      </c>
      <c r="P771" s="65">
        <v>2630</v>
      </c>
      <c r="Q771" s="65">
        <v>525902</v>
      </c>
      <c r="R771" s="65">
        <v>27</v>
      </c>
      <c r="S771" s="65">
        <v>233</v>
      </c>
      <c r="T771" s="65">
        <v>2750</v>
      </c>
      <c r="U771" s="65">
        <v>640560</v>
      </c>
      <c r="V771" s="65">
        <v>3</v>
      </c>
      <c r="W771" s="65">
        <v>257</v>
      </c>
      <c r="X771" s="65">
        <v>2560</v>
      </c>
      <c r="Y771" s="65">
        <v>658120</v>
      </c>
      <c r="Z771" s="65">
        <v>15</v>
      </c>
      <c r="AA771" s="65">
        <v>302</v>
      </c>
      <c r="AB771" s="65">
        <v>2694</v>
      </c>
      <c r="AC771" s="65">
        <v>813576</v>
      </c>
      <c r="AD771" s="65">
        <v>11</v>
      </c>
      <c r="AE771" s="65">
        <v>345</v>
      </c>
      <c r="AF771" s="65">
        <v>2657</v>
      </c>
      <c r="AG771" s="65">
        <v>916943</v>
      </c>
      <c r="AH771" s="65">
        <v>2</v>
      </c>
      <c r="AI771" s="65">
        <v>380</v>
      </c>
      <c r="AJ771" s="65">
        <v>2600</v>
      </c>
      <c r="AK771" s="65">
        <v>989170</v>
      </c>
      <c r="AL771" s="65">
        <v>37</v>
      </c>
      <c r="AM771" s="65">
        <v>447</v>
      </c>
      <c r="AN771" s="65">
        <v>2521</v>
      </c>
      <c r="AO771" s="65">
        <v>1127308</v>
      </c>
      <c r="AP771" s="65"/>
      <c r="AQ771" s="65"/>
      <c r="AR771" s="65"/>
      <c r="AS771" s="65"/>
      <c r="AT771" s="65"/>
      <c r="AU771" s="65"/>
      <c r="AV771" s="65"/>
      <c r="AW771" s="65"/>
    </row>
    <row r="772" spans="1:49" x14ac:dyDescent="0.2">
      <c r="A772" s="43"/>
      <c r="V772" s="65">
        <v>16</v>
      </c>
      <c r="W772" s="65">
        <v>267</v>
      </c>
      <c r="X772" s="65">
        <v>2650</v>
      </c>
      <c r="Y772" s="65">
        <v>708447</v>
      </c>
      <c r="AD772" s="101">
        <v>8</v>
      </c>
      <c r="AE772" s="101">
        <v>343</v>
      </c>
      <c r="AF772" s="101">
        <v>2504</v>
      </c>
      <c r="AG772" s="101">
        <v>858792</v>
      </c>
      <c r="AH772" s="101">
        <v>31</v>
      </c>
      <c r="AI772" s="101">
        <v>379</v>
      </c>
      <c r="AJ772" s="101">
        <v>2464</v>
      </c>
      <c r="AK772" s="101">
        <v>934691</v>
      </c>
      <c r="AL772" s="101">
        <v>8</v>
      </c>
      <c r="AM772" s="101">
        <v>495</v>
      </c>
      <c r="AN772" s="101">
        <v>2500</v>
      </c>
      <c r="AO772" s="101">
        <v>1238748</v>
      </c>
    </row>
    <row r="773" spans="1:49" x14ac:dyDescent="0.2">
      <c r="A773" s="43"/>
      <c r="AD773" s="101">
        <v>3</v>
      </c>
      <c r="AE773" s="101">
        <v>353</v>
      </c>
      <c r="AF773" s="101">
        <v>2667</v>
      </c>
      <c r="AG773" s="101">
        <v>942217</v>
      </c>
      <c r="AH773" s="101">
        <v>5</v>
      </c>
      <c r="AI773" s="101">
        <v>373</v>
      </c>
      <c r="AJ773" s="101">
        <v>2694</v>
      </c>
      <c r="AK773" s="101">
        <v>1004200</v>
      </c>
    </row>
    <row r="774" spans="1:49" x14ac:dyDescent="0.2">
      <c r="A774" s="43">
        <v>41912</v>
      </c>
      <c r="B774" s="1">
        <v>1</v>
      </c>
      <c r="C774" s="1">
        <v>109</v>
      </c>
      <c r="D774" s="1">
        <v>2950</v>
      </c>
      <c r="E774" s="4">
        <v>321550</v>
      </c>
      <c r="F774" s="4">
        <v>1</v>
      </c>
      <c r="G774" s="4">
        <v>136</v>
      </c>
      <c r="H774" s="4">
        <v>2950</v>
      </c>
      <c r="I774" s="4">
        <v>401200</v>
      </c>
      <c r="J774" s="4">
        <v>16</v>
      </c>
      <c r="K774" s="4">
        <v>169</v>
      </c>
      <c r="L774" s="4">
        <v>2673</v>
      </c>
      <c r="M774" s="4">
        <v>452093</v>
      </c>
      <c r="N774" s="4">
        <v>25</v>
      </c>
      <c r="O774" s="4">
        <v>194</v>
      </c>
      <c r="P774" s="4">
        <v>2682</v>
      </c>
      <c r="Q774" s="4">
        <v>519386</v>
      </c>
      <c r="R774" s="4">
        <v>27</v>
      </c>
      <c r="S774" s="4">
        <v>228</v>
      </c>
      <c r="T774" s="4">
        <v>2684</v>
      </c>
      <c r="U774" s="4">
        <v>611469</v>
      </c>
      <c r="V774" s="4">
        <v>3</v>
      </c>
      <c r="W774" s="4">
        <v>252</v>
      </c>
      <c r="X774" s="4">
        <v>2615</v>
      </c>
      <c r="Y774" s="4">
        <v>659410</v>
      </c>
      <c r="Z774" s="4">
        <v>39</v>
      </c>
      <c r="AA774" s="4">
        <v>298</v>
      </c>
      <c r="AB774" s="4">
        <v>2683</v>
      </c>
      <c r="AC774" s="4">
        <v>799998</v>
      </c>
      <c r="AD774" s="4">
        <v>11</v>
      </c>
      <c r="AE774" s="4">
        <v>338</v>
      </c>
      <c r="AF774" s="4">
        <v>2610</v>
      </c>
      <c r="AG774" s="4">
        <v>881090</v>
      </c>
      <c r="AH774" s="4">
        <v>3</v>
      </c>
      <c r="AI774" s="4">
        <v>367</v>
      </c>
      <c r="AJ774" s="4">
        <v>2533</v>
      </c>
      <c r="AK774" s="4">
        <v>928800</v>
      </c>
      <c r="AL774" s="4">
        <v>9</v>
      </c>
      <c r="AM774" s="4">
        <v>422</v>
      </c>
      <c r="AN774" s="4">
        <v>2547</v>
      </c>
      <c r="AO774" s="4">
        <v>1075353</v>
      </c>
    </row>
    <row r="775" spans="1:49" x14ac:dyDescent="0.2">
      <c r="A775" s="4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4">
        <v>1</v>
      </c>
      <c r="W775" s="4">
        <v>275</v>
      </c>
      <c r="X775" s="4">
        <v>2740</v>
      </c>
      <c r="Y775" s="4">
        <v>753500</v>
      </c>
      <c r="Z775" s="1"/>
      <c r="AA775" s="1"/>
      <c r="AB775" s="1"/>
      <c r="AC775" s="1"/>
      <c r="AD775" s="4">
        <v>7</v>
      </c>
      <c r="AE775" s="4">
        <v>341</v>
      </c>
      <c r="AF775" s="4">
        <v>2500</v>
      </c>
      <c r="AG775" s="4">
        <v>851250</v>
      </c>
      <c r="AH775" s="4">
        <v>28</v>
      </c>
      <c r="AI775" s="4">
        <v>382</v>
      </c>
      <c r="AJ775" s="4">
        <v>2452</v>
      </c>
      <c r="AK775" s="4">
        <v>927695</v>
      </c>
      <c r="AL775" s="4">
        <v>41</v>
      </c>
      <c r="AM775" s="4">
        <v>443</v>
      </c>
      <c r="AN775" s="4">
        <v>2467</v>
      </c>
      <c r="AO775" s="4">
        <v>1094811</v>
      </c>
    </row>
    <row r="776" spans="1:49" x14ac:dyDescent="0.2">
      <c r="A776" s="4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4">
        <v>1</v>
      </c>
      <c r="AE776" s="4">
        <v>350</v>
      </c>
      <c r="AF776" s="4">
        <v>2550</v>
      </c>
      <c r="AG776" s="4">
        <v>892500</v>
      </c>
      <c r="AH776" s="4">
        <v>6</v>
      </c>
      <c r="AI776" s="4">
        <v>376</v>
      </c>
      <c r="AJ776" s="4">
        <v>2674</v>
      </c>
      <c r="AK776" s="4">
        <v>1005598</v>
      </c>
      <c r="AL776" s="4">
        <v>25</v>
      </c>
      <c r="AM776" s="4">
        <v>453</v>
      </c>
      <c r="AN776" s="4">
        <v>2532</v>
      </c>
      <c r="AO776" s="4">
        <v>1144677</v>
      </c>
    </row>
    <row r="777" spans="1:49" x14ac:dyDescent="0.2">
      <c r="A777" s="43"/>
    </row>
    <row r="778" spans="1:49" x14ac:dyDescent="0.2">
      <c r="A778" s="12">
        <v>41919</v>
      </c>
      <c r="B778" s="23">
        <v>5</v>
      </c>
      <c r="C778" s="23">
        <v>115</v>
      </c>
      <c r="D778" s="23">
        <v>2983</v>
      </c>
      <c r="E778" s="23">
        <v>344000</v>
      </c>
      <c r="F778" s="23">
        <v>6</v>
      </c>
      <c r="G778" s="23">
        <v>143</v>
      </c>
      <c r="H778" s="23">
        <v>2850</v>
      </c>
      <c r="I778" s="23">
        <v>407300</v>
      </c>
      <c r="J778" s="23">
        <v>19</v>
      </c>
      <c r="K778" s="23">
        <v>165</v>
      </c>
      <c r="L778" s="23">
        <v>2825</v>
      </c>
      <c r="M778" s="23">
        <v>466912</v>
      </c>
      <c r="N778" s="23">
        <v>6</v>
      </c>
      <c r="O778" s="23">
        <v>212</v>
      </c>
      <c r="P778" s="23">
        <v>2567</v>
      </c>
      <c r="Q778" s="23">
        <v>544933</v>
      </c>
      <c r="R778" s="23">
        <v>13</v>
      </c>
      <c r="S778" s="23">
        <v>238</v>
      </c>
      <c r="T778" s="23">
        <v>2660</v>
      </c>
      <c r="U778" s="23">
        <v>633670</v>
      </c>
      <c r="V778" s="23">
        <v>17</v>
      </c>
      <c r="W778" s="23">
        <v>269</v>
      </c>
      <c r="X778" s="23">
        <v>2571</v>
      </c>
      <c r="Y778" s="23">
        <v>692593</v>
      </c>
      <c r="Z778" s="23">
        <v>22</v>
      </c>
      <c r="AA778" s="23">
        <v>300</v>
      </c>
      <c r="AB778" s="23">
        <v>2737</v>
      </c>
      <c r="AC778" s="23">
        <v>820717</v>
      </c>
      <c r="AD778" s="23">
        <v>27</v>
      </c>
      <c r="AE778" s="23">
        <v>337</v>
      </c>
      <c r="AF778" s="23">
        <v>2606</v>
      </c>
      <c r="AG778" s="23">
        <v>878770</v>
      </c>
      <c r="AH778" s="23">
        <v>17</v>
      </c>
      <c r="AI778" s="23">
        <v>374</v>
      </c>
      <c r="AJ778" s="23">
        <v>2617</v>
      </c>
      <c r="AK778" s="23">
        <v>819720</v>
      </c>
      <c r="AL778" s="23">
        <v>6</v>
      </c>
      <c r="AM778" s="23">
        <v>428</v>
      </c>
      <c r="AN778" s="23">
        <v>2640</v>
      </c>
      <c r="AO778" s="23">
        <v>1131240</v>
      </c>
      <c r="AP778" s="23">
        <v>83</v>
      </c>
      <c r="AQ778" s="23">
        <v>446</v>
      </c>
      <c r="AR778" s="23">
        <v>2640</v>
      </c>
      <c r="AS778" s="23">
        <v>1119225</v>
      </c>
      <c r="AT778" s="23">
        <v>13</v>
      </c>
      <c r="AU778" s="23">
        <v>470</v>
      </c>
      <c r="AV778" s="23">
        <v>2850</v>
      </c>
      <c r="AW778" s="23">
        <v>1219732</v>
      </c>
    </row>
    <row r="779" spans="1:49" x14ac:dyDescent="0.2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>
        <v>2</v>
      </c>
      <c r="AA779" s="23">
        <v>297</v>
      </c>
      <c r="AB779" s="23">
        <v>2760</v>
      </c>
      <c r="AC779" s="23">
        <v>819720</v>
      </c>
      <c r="AD779" s="23">
        <v>13</v>
      </c>
      <c r="AE779" s="23">
        <v>344</v>
      </c>
      <c r="AF779" s="23">
        <v>2538</v>
      </c>
      <c r="AG779" s="23">
        <v>911760</v>
      </c>
      <c r="AH779" s="23">
        <v>27</v>
      </c>
      <c r="AI779" s="23">
        <v>383</v>
      </c>
      <c r="AJ779" s="23">
        <v>2498</v>
      </c>
      <c r="AK779" s="23">
        <v>979657</v>
      </c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</row>
    <row r="780" spans="1:49" x14ac:dyDescent="0.2">
      <c r="A780" s="1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>
        <v>1</v>
      </c>
      <c r="AE780" s="23">
        <v>348</v>
      </c>
      <c r="AF780" s="23">
        <v>2620</v>
      </c>
      <c r="AG780" s="23">
        <v>820717</v>
      </c>
      <c r="AH780" s="23">
        <v>2</v>
      </c>
      <c r="AI780" s="23">
        <v>369</v>
      </c>
      <c r="AJ780" s="23">
        <v>2750</v>
      </c>
      <c r="AK780" s="23">
        <v>956491</v>
      </c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</row>
    <row r="781" spans="1:49" x14ac:dyDescent="0.2">
      <c r="A781" s="12">
        <v>41926</v>
      </c>
      <c r="B781" s="23">
        <v>5</v>
      </c>
      <c r="C781" s="23">
        <v>116</v>
      </c>
      <c r="D781" s="23">
        <v>2900</v>
      </c>
      <c r="E781" s="23">
        <v>334425</v>
      </c>
      <c r="F781" s="23"/>
      <c r="G781" s="23"/>
      <c r="H781" s="23"/>
      <c r="I781" s="23"/>
      <c r="J781" s="23">
        <v>27</v>
      </c>
      <c r="K781" s="23">
        <v>161</v>
      </c>
      <c r="L781" s="23">
        <v>2783</v>
      </c>
      <c r="M781" s="23">
        <v>448550</v>
      </c>
      <c r="N781" s="23">
        <v>45</v>
      </c>
      <c r="O781" s="23">
        <v>203</v>
      </c>
      <c r="P781" s="23">
        <v>2764</v>
      </c>
      <c r="Q781" s="23">
        <v>560976</v>
      </c>
      <c r="R781" s="23">
        <v>4</v>
      </c>
      <c r="S781" s="23">
        <v>234</v>
      </c>
      <c r="T781" s="23">
        <v>2740</v>
      </c>
      <c r="U781" s="23">
        <v>639760</v>
      </c>
      <c r="V781" s="23">
        <v>2</v>
      </c>
      <c r="W781" s="23">
        <v>270</v>
      </c>
      <c r="X781" s="23">
        <v>2620</v>
      </c>
      <c r="Y781" s="23">
        <v>708580</v>
      </c>
      <c r="Z781" s="23">
        <v>14</v>
      </c>
      <c r="AA781" s="23">
        <v>303</v>
      </c>
      <c r="AB781" s="23">
        <v>2692</v>
      </c>
      <c r="AC781" s="23">
        <v>815284</v>
      </c>
      <c r="AD781" s="23">
        <v>29</v>
      </c>
      <c r="AE781" s="23">
        <v>345</v>
      </c>
      <c r="AF781" s="23">
        <v>2560</v>
      </c>
      <c r="AG781" s="23">
        <v>883765</v>
      </c>
      <c r="AH781" s="23">
        <v>3</v>
      </c>
      <c r="AI781" s="23">
        <v>386</v>
      </c>
      <c r="AJ781" s="23">
        <v>2650</v>
      </c>
      <c r="AK781" s="23">
        <v>1021620</v>
      </c>
      <c r="AL781" s="23">
        <v>9</v>
      </c>
      <c r="AM781" s="23">
        <v>422</v>
      </c>
      <c r="AN781" s="23">
        <v>2604</v>
      </c>
      <c r="AO781" s="23">
        <v>1098572</v>
      </c>
      <c r="AP781" s="23">
        <v>46</v>
      </c>
      <c r="AQ781" s="23">
        <v>435</v>
      </c>
      <c r="AR781" s="23">
        <v>2440</v>
      </c>
      <c r="AS781" s="23">
        <v>1061165</v>
      </c>
      <c r="AT781" s="23">
        <v>16</v>
      </c>
      <c r="AU781" s="23">
        <v>460</v>
      </c>
      <c r="AV781" s="23">
        <v>2606</v>
      </c>
      <c r="AW781" s="23">
        <v>1196319</v>
      </c>
    </row>
    <row r="782" spans="1:49" x14ac:dyDescent="0.2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>
        <v>2</v>
      </c>
      <c r="AA782" s="23">
        <v>386</v>
      </c>
      <c r="AB782" s="23">
        <v>2650</v>
      </c>
      <c r="AC782" s="23">
        <v>817440</v>
      </c>
      <c r="AD782" s="23">
        <v>1</v>
      </c>
      <c r="AE782" s="23">
        <v>356</v>
      </c>
      <c r="AF782" s="23">
        <v>2850</v>
      </c>
      <c r="AG782" s="23">
        <v>1014600</v>
      </c>
      <c r="AH782" s="23">
        <v>24</v>
      </c>
      <c r="AI782" s="23">
        <v>377</v>
      </c>
      <c r="AJ782" s="23">
        <v>2469</v>
      </c>
      <c r="AK782" s="23">
        <v>930700</v>
      </c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</row>
    <row r="783" spans="1:49" x14ac:dyDescent="0.2">
      <c r="A783" s="1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>
        <v>3</v>
      </c>
      <c r="AI783" s="23">
        <v>382</v>
      </c>
      <c r="AJ783" s="23">
        <v>2630</v>
      </c>
      <c r="AK783" s="23">
        <v>1002630</v>
      </c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</row>
    <row r="784" spans="1:49" x14ac:dyDescent="0.2">
      <c r="A784" s="12">
        <v>41933</v>
      </c>
      <c r="B784" s="23">
        <v>8</v>
      </c>
      <c r="C784" s="23">
        <v>101</v>
      </c>
      <c r="D784" s="23">
        <v>3083</v>
      </c>
      <c r="E784" s="23">
        <v>309433</v>
      </c>
      <c r="F784" s="23">
        <v>5</v>
      </c>
      <c r="G784" s="23">
        <v>134</v>
      </c>
      <c r="H784" s="23">
        <v>3017</v>
      </c>
      <c r="I784" s="23">
        <v>403000</v>
      </c>
      <c r="J784" s="23">
        <v>22</v>
      </c>
      <c r="K784" s="23">
        <v>165</v>
      </c>
      <c r="L784" s="23">
        <v>2875</v>
      </c>
      <c r="M784" s="23">
        <v>475242</v>
      </c>
      <c r="N784" s="23">
        <v>22</v>
      </c>
      <c r="O784" s="23">
        <v>205</v>
      </c>
      <c r="P784" s="23">
        <v>2723</v>
      </c>
      <c r="Q784" s="23">
        <v>558171</v>
      </c>
      <c r="R784" s="23">
        <v>17</v>
      </c>
      <c r="S784" s="23">
        <v>232</v>
      </c>
      <c r="T784" s="23">
        <v>2770</v>
      </c>
      <c r="U784" s="23">
        <v>642953</v>
      </c>
      <c r="V784" s="23">
        <v>9</v>
      </c>
      <c r="W784" s="23">
        <v>270</v>
      </c>
      <c r="X784" s="23">
        <v>2689</v>
      </c>
      <c r="Y784" s="23">
        <v>725266</v>
      </c>
      <c r="Z784" s="23">
        <v>37</v>
      </c>
      <c r="AA784" s="23">
        <v>299</v>
      </c>
      <c r="AB784" s="23">
        <v>2778</v>
      </c>
      <c r="AC784" s="23">
        <v>830465</v>
      </c>
      <c r="AD784" s="23">
        <v>8</v>
      </c>
      <c r="AE784" s="23">
        <v>329</v>
      </c>
      <c r="AF784" s="23">
        <v>2686</v>
      </c>
      <c r="AG784" s="23">
        <v>882886</v>
      </c>
      <c r="AH784" s="23">
        <v>12</v>
      </c>
      <c r="AI784" s="23">
        <v>375</v>
      </c>
      <c r="AJ784" s="23">
        <v>2660</v>
      </c>
      <c r="AK784" s="23">
        <v>997096</v>
      </c>
      <c r="AL784" s="23">
        <v>6</v>
      </c>
      <c r="AM784" s="23">
        <v>430</v>
      </c>
      <c r="AN784" s="23">
        <v>2675</v>
      </c>
      <c r="AO784" s="23">
        <v>1149925</v>
      </c>
      <c r="AP784" s="23">
        <v>54</v>
      </c>
      <c r="AQ784" s="23">
        <v>444</v>
      </c>
      <c r="AR784" s="23">
        <v>2533</v>
      </c>
      <c r="AS784" s="23">
        <v>1126260</v>
      </c>
      <c r="AT784" s="23">
        <v>26</v>
      </c>
      <c r="AU784" s="23">
        <v>452</v>
      </c>
      <c r="AV784" s="23">
        <v>2599</v>
      </c>
      <c r="AW784" s="23">
        <v>1174050</v>
      </c>
    </row>
    <row r="785" spans="1:49" x14ac:dyDescent="0.2">
      <c r="A785" s="1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>
        <v>2</v>
      </c>
      <c r="AA785" s="23">
        <v>304</v>
      </c>
      <c r="AB785" s="23">
        <v>2825</v>
      </c>
      <c r="AC785" s="23">
        <v>860275</v>
      </c>
      <c r="AD785" s="23">
        <v>23</v>
      </c>
      <c r="AE785" s="23">
        <v>345</v>
      </c>
      <c r="AF785" s="23">
        <v>2526</v>
      </c>
      <c r="AG785" s="23">
        <v>871774</v>
      </c>
      <c r="AH785" s="23">
        <v>25</v>
      </c>
      <c r="AI785" s="23">
        <v>382</v>
      </c>
      <c r="AJ785" s="23">
        <v>2471</v>
      </c>
      <c r="AK785" s="23">
        <v>944194</v>
      </c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</row>
    <row r="786" spans="1:49" x14ac:dyDescent="0.2">
      <c r="A786" s="1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>
        <v>2</v>
      </c>
      <c r="AE786" s="23">
        <v>358</v>
      </c>
      <c r="AF786" s="23">
        <v>2360</v>
      </c>
      <c r="AG786" s="23">
        <v>843940</v>
      </c>
      <c r="AH786" s="23">
        <v>3</v>
      </c>
      <c r="AI786" s="23">
        <v>361</v>
      </c>
      <c r="AJ786" s="23">
        <v>2600</v>
      </c>
      <c r="AK786" s="23">
        <v>938600</v>
      </c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</row>
    <row r="787" spans="1:49" x14ac:dyDescent="0.2">
      <c r="A787" s="12">
        <v>41918</v>
      </c>
      <c r="B787" s="37">
        <v>2</v>
      </c>
      <c r="C787" s="108">
        <v>119</v>
      </c>
      <c r="D787" s="23">
        <v>3040</v>
      </c>
      <c r="E787" s="23">
        <v>361760</v>
      </c>
      <c r="F787" s="23">
        <v>8</v>
      </c>
      <c r="G787" s="23">
        <v>139</v>
      </c>
      <c r="H787" s="23">
        <v>2967</v>
      </c>
      <c r="I787" s="23">
        <v>416525</v>
      </c>
      <c r="J787" s="23">
        <v>5</v>
      </c>
      <c r="K787" s="23">
        <v>157</v>
      </c>
      <c r="L787" s="23">
        <v>2900</v>
      </c>
      <c r="M787" s="23">
        <v>450372</v>
      </c>
      <c r="N787" s="23">
        <v>56</v>
      </c>
      <c r="O787" s="23">
        <v>194</v>
      </c>
      <c r="P787" s="23">
        <v>2807</v>
      </c>
      <c r="Q787" s="23">
        <v>551438</v>
      </c>
      <c r="R787" s="23">
        <v>24</v>
      </c>
      <c r="S787" s="23">
        <v>229</v>
      </c>
      <c r="T787" s="23">
        <v>2818</v>
      </c>
      <c r="U787" s="23">
        <v>646558</v>
      </c>
      <c r="V787" s="23">
        <v>7</v>
      </c>
      <c r="W787" s="23">
        <v>254</v>
      </c>
      <c r="X787" s="23">
        <v>2802</v>
      </c>
      <c r="Y787" s="23">
        <v>715710</v>
      </c>
      <c r="Z787" s="23">
        <v>17</v>
      </c>
      <c r="AA787" s="23">
        <v>299</v>
      </c>
      <c r="AB787" s="23">
        <v>2668</v>
      </c>
      <c r="AC787" s="23">
        <v>795876</v>
      </c>
      <c r="AD787" s="23">
        <v>24</v>
      </c>
      <c r="AE787" s="23">
        <v>335</v>
      </c>
      <c r="AF787" s="23">
        <v>2782</v>
      </c>
      <c r="AG787" s="23">
        <v>923598</v>
      </c>
      <c r="AH787" s="23">
        <v>8</v>
      </c>
      <c r="AI787" s="23">
        <v>381</v>
      </c>
      <c r="AJ787" s="23">
        <v>2702</v>
      </c>
      <c r="AK787" s="23">
        <v>1029255</v>
      </c>
      <c r="AL787" s="23">
        <v>11</v>
      </c>
      <c r="AM787" s="23">
        <v>439</v>
      </c>
      <c r="AN787" s="23">
        <v>3093</v>
      </c>
      <c r="AO787" s="23">
        <v>1356931</v>
      </c>
      <c r="AP787" s="23">
        <v>83</v>
      </c>
      <c r="AQ787" s="23">
        <v>373</v>
      </c>
      <c r="AR787" s="23">
        <v>2549</v>
      </c>
      <c r="AS787" s="23">
        <v>951870</v>
      </c>
      <c r="AT787" s="23">
        <v>30</v>
      </c>
      <c r="AU787" s="23">
        <v>448</v>
      </c>
      <c r="AV787" s="23">
        <v>2653</v>
      </c>
      <c r="AW787" s="23">
        <v>1198177</v>
      </c>
    </row>
    <row r="788" spans="1:49" x14ac:dyDescent="0.2">
      <c r="A788" s="12">
        <v>41925</v>
      </c>
      <c r="B788" s="23">
        <v>30</v>
      </c>
      <c r="C788" s="23">
        <v>121</v>
      </c>
      <c r="D788" s="23">
        <v>3203</v>
      </c>
      <c r="E788" s="23">
        <v>407667</v>
      </c>
      <c r="F788" s="23">
        <v>4</v>
      </c>
      <c r="G788" s="23">
        <v>146</v>
      </c>
      <c r="H788" s="23">
        <v>3080</v>
      </c>
      <c r="I788" s="23">
        <v>449620</v>
      </c>
      <c r="J788" s="23">
        <v>32</v>
      </c>
      <c r="K788" s="23">
        <v>170</v>
      </c>
      <c r="L788" s="23">
        <v>2953</v>
      </c>
      <c r="M788" s="23">
        <v>502007</v>
      </c>
      <c r="N788" s="23">
        <v>61</v>
      </c>
      <c r="O788" s="23">
        <v>194</v>
      </c>
      <c r="P788" s="23">
        <v>2858</v>
      </c>
      <c r="Q788" s="23">
        <v>568144</v>
      </c>
      <c r="R788" s="23">
        <v>30</v>
      </c>
      <c r="S788" s="23">
        <v>229</v>
      </c>
      <c r="T788" s="23">
        <v>2889</v>
      </c>
      <c r="U788" s="23">
        <v>669192</v>
      </c>
      <c r="V788" s="23">
        <v>12</v>
      </c>
      <c r="W788" s="23">
        <v>263</v>
      </c>
      <c r="X788" s="23">
        <v>3024</v>
      </c>
      <c r="Y788" s="23">
        <v>863333</v>
      </c>
      <c r="Z788" s="23">
        <v>9</v>
      </c>
      <c r="AA788" s="23">
        <v>293</v>
      </c>
      <c r="AB788" s="23">
        <v>2915</v>
      </c>
      <c r="AC788" s="23">
        <v>853359</v>
      </c>
      <c r="AD788" s="23">
        <v>23</v>
      </c>
      <c r="AE788" s="23">
        <v>342</v>
      </c>
      <c r="AF788" s="23">
        <v>2754</v>
      </c>
      <c r="AG788" s="23">
        <v>946884</v>
      </c>
      <c r="AH788" s="23">
        <v>10</v>
      </c>
      <c r="AI788" s="23">
        <v>362</v>
      </c>
      <c r="AJ788" s="23">
        <v>2727</v>
      </c>
      <c r="AK788" s="23">
        <v>991476</v>
      </c>
      <c r="AL788" s="23">
        <v>1</v>
      </c>
      <c r="AM788" s="23">
        <v>406</v>
      </c>
      <c r="AN788" s="23">
        <v>2880</v>
      </c>
      <c r="AO788" s="23">
        <v>1169280</v>
      </c>
      <c r="AP788" s="23">
        <v>82</v>
      </c>
      <c r="AQ788" s="23">
        <v>398</v>
      </c>
      <c r="AR788" s="23">
        <v>2587</v>
      </c>
      <c r="AS788" s="23">
        <v>1025170</v>
      </c>
      <c r="AT788" s="23">
        <v>19</v>
      </c>
      <c r="AU788" s="23">
        <v>440</v>
      </c>
      <c r="AV788" s="23">
        <v>2601</v>
      </c>
      <c r="AW788" s="23">
        <v>1148075</v>
      </c>
    </row>
    <row r="789" spans="1:49" x14ac:dyDescent="0.2">
      <c r="A789" s="12">
        <v>41932</v>
      </c>
      <c r="B789" s="23">
        <v>16</v>
      </c>
      <c r="C789" s="23">
        <v>112</v>
      </c>
      <c r="D789" s="23">
        <v>3243</v>
      </c>
      <c r="E789" s="23">
        <v>368138</v>
      </c>
      <c r="F789" s="23">
        <v>71</v>
      </c>
      <c r="G789" s="23">
        <v>140</v>
      </c>
      <c r="H789" s="23">
        <v>3043</v>
      </c>
      <c r="I789" s="23">
        <v>442119</v>
      </c>
      <c r="J789" s="23">
        <v>16</v>
      </c>
      <c r="K789" s="23">
        <v>167</v>
      </c>
      <c r="L789" s="23">
        <v>2903</v>
      </c>
      <c r="M789" s="23">
        <v>495999</v>
      </c>
      <c r="N789" s="23">
        <v>76</v>
      </c>
      <c r="O789" s="23">
        <v>200</v>
      </c>
      <c r="P789" s="23">
        <v>2859</v>
      </c>
      <c r="Q789" s="23">
        <v>590162</v>
      </c>
      <c r="R789" s="23">
        <v>17</v>
      </c>
      <c r="S789" s="23">
        <v>240</v>
      </c>
      <c r="T789" s="23">
        <v>2820</v>
      </c>
      <c r="U789" s="23">
        <v>727436</v>
      </c>
      <c r="V789" s="23">
        <v>20</v>
      </c>
      <c r="W789" s="23">
        <v>257</v>
      </c>
      <c r="X789" s="23">
        <v>2860</v>
      </c>
      <c r="Y789" s="23">
        <v>774489</v>
      </c>
      <c r="Z789" s="23">
        <v>9</v>
      </c>
      <c r="AA789" s="23">
        <v>306</v>
      </c>
      <c r="AB789" s="23">
        <v>2750</v>
      </c>
      <c r="AC789" s="23">
        <v>844647</v>
      </c>
      <c r="AD789" s="23">
        <v>35</v>
      </c>
      <c r="AE789" s="23">
        <v>338</v>
      </c>
      <c r="AF789" s="23">
        <v>2692</v>
      </c>
      <c r="AG789" s="23">
        <v>921329</v>
      </c>
      <c r="AH789" s="23">
        <v>1</v>
      </c>
      <c r="AI789" s="23">
        <v>366</v>
      </c>
      <c r="AJ789" s="23">
        <v>2700</v>
      </c>
      <c r="AK789" s="23">
        <v>988200</v>
      </c>
      <c r="AL789" s="23">
        <v>9</v>
      </c>
      <c r="AM789" s="23">
        <v>418</v>
      </c>
      <c r="AN789" s="23">
        <v>2696</v>
      </c>
      <c r="AO789" s="23">
        <v>1122866</v>
      </c>
      <c r="AP789" s="23">
        <v>139</v>
      </c>
      <c r="AQ789" s="23">
        <v>385</v>
      </c>
      <c r="AR789" s="23">
        <v>2502</v>
      </c>
      <c r="AS789" s="23">
        <v>960253</v>
      </c>
      <c r="AT789" s="23">
        <v>17</v>
      </c>
      <c r="AU789" s="23">
        <v>428</v>
      </c>
      <c r="AV789" s="23">
        <v>2532</v>
      </c>
      <c r="AW789" s="23">
        <v>1080862</v>
      </c>
    </row>
    <row r="790" spans="1:49" x14ac:dyDescent="0.2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23">
        <v>8</v>
      </c>
      <c r="AI790" s="23">
        <v>374</v>
      </c>
      <c r="AJ790" s="23">
        <v>2683</v>
      </c>
      <c r="AK790" s="23">
        <v>1015300</v>
      </c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</row>
    <row r="791" spans="1:49" x14ac:dyDescent="0.2">
      <c r="A791" s="12">
        <v>41939</v>
      </c>
      <c r="B791" s="23">
        <v>9</v>
      </c>
      <c r="C791" s="23">
        <v>112</v>
      </c>
      <c r="D791" s="23">
        <v>3100</v>
      </c>
      <c r="E791" s="23">
        <v>347544</v>
      </c>
      <c r="F791" s="23">
        <v>19</v>
      </c>
      <c r="G791" s="23">
        <v>145</v>
      </c>
      <c r="H791" s="23">
        <v>3150</v>
      </c>
      <c r="I791" s="23">
        <v>477024</v>
      </c>
      <c r="J791" s="23">
        <v>45</v>
      </c>
      <c r="K791" s="23">
        <v>160</v>
      </c>
      <c r="L791" s="23">
        <v>3084</v>
      </c>
      <c r="M791" s="23">
        <v>504190</v>
      </c>
      <c r="N791" s="23">
        <v>98</v>
      </c>
      <c r="O791" s="23">
        <v>198</v>
      </c>
      <c r="P791" s="23">
        <v>3514</v>
      </c>
      <c r="Q791" s="23">
        <v>702974</v>
      </c>
      <c r="R791" s="23">
        <v>104</v>
      </c>
      <c r="S791" s="23">
        <v>237</v>
      </c>
      <c r="T791" s="23">
        <v>3363</v>
      </c>
      <c r="U791" s="23">
        <v>804981</v>
      </c>
      <c r="V791" s="23">
        <v>121</v>
      </c>
      <c r="W791" s="23">
        <v>269</v>
      </c>
      <c r="X791" s="23">
        <v>3283</v>
      </c>
      <c r="Y791" s="23">
        <v>873476</v>
      </c>
      <c r="Z791" s="23">
        <v>218</v>
      </c>
      <c r="AA791" s="23">
        <v>307</v>
      </c>
      <c r="AB791" s="23">
        <v>3208</v>
      </c>
      <c r="AC791" s="23">
        <v>1015282</v>
      </c>
      <c r="AD791" s="23">
        <v>102</v>
      </c>
      <c r="AE791" s="23">
        <v>342</v>
      </c>
      <c r="AF791" s="23">
        <v>3241</v>
      </c>
      <c r="AG791" s="23">
        <v>1114135</v>
      </c>
      <c r="AH791" s="23">
        <v>60</v>
      </c>
      <c r="AI791" s="23">
        <v>369</v>
      </c>
      <c r="AJ791" s="23">
        <v>2917</v>
      </c>
      <c r="AK791" s="23">
        <v>1107840</v>
      </c>
      <c r="AL791" s="23">
        <v>20</v>
      </c>
      <c r="AM791" s="23">
        <v>446</v>
      </c>
      <c r="AN791" s="23">
        <v>3575</v>
      </c>
      <c r="AO791" s="23">
        <v>1627470</v>
      </c>
      <c r="AP791" s="23">
        <v>43</v>
      </c>
      <c r="AQ791" s="23">
        <v>383</v>
      </c>
      <c r="AR791" s="23">
        <v>2925</v>
      </c>
      <c r="AS791" s="23">
        <v>1087388</v>
      </c>
      <c r="AT791" s="23">
        <v>127</v>
      </c>
      <c r="AU791" s="23">
        <v>533</v>
      </c>
      <c r="AV791" s="23">
        <v>2987</v>
      </c>
      <c r="AW791" s="23">
        <v>1574424</v>
      </c>
    </row>
    <row r="792" spans="1:49" x14ac:dyDescent="0.2">
      <c r="A792" s="43">
        <v>41940</v>
      </c>
      <c r="B792" s="23">
        <v>8</v>
      </c>
      <c r="C792" s="23">
        <v>113</v>
      </c>
      <c r="D792" s="23">
        <v>2817</v>
      </c>
      <c r="E792" s="23">
        <v>318917</v>
      </c>
      <c r="F792" s="23">
        <v>25</v>
      </c>
      <c r="G792" s="23">
        <v>139</v>
      </c>
      <c r="H792" s="23">
        <v>2860</v>
      </c>
      <c r="I792" s="23">
        <v>397820</v>
      </c>
      <c r="J792" s="23">
        <v>24</v>
      </c>
      <c r="K792" s="23">
        <v>163</v>
      </c>
      <c r="L792" s="23">
        <v>2684</v>
      </c>
      <c r="M792" s="23">
        <v>436716</v>
      </c>
      <c r="N792" s="23">
        <v>13</v>
      </c>
      <c r="O792" s="23">
        <v>203</v>
      </c>
      <c r="P792" s="23">
        <v>2642</v>
      </c>
      <c r="Q792" s="23">
        <v>536388</v>
      </c>
      <c r="R792" s="23">
        <v>14</v>
      </c>
      <c r="S792" s="23">
        <v>231</v>
      </c>
      <c r="T792" s="23">
        <v>2704</v>
      </c>
      <c r="U792" s="23">
        <v>623992</v>
      </c>
      <c r="V792" s="23">
        <v>17</v>
      </c>
      <c r="W792" s="23">
        <v>272</v>
      </c>
      <c r="X792" s="23">
        <v>2705</v>
      </c>
      <c r="Y792" s="23">
        <v>734950</v>
      </c>
      <c r="Z792" s="23">
        <v>19</v>
      </c>
      <c r="AA792" s="23">
        <v>308</v>
      </c>
      <c r="AB792" s="23">
        <v>2652</v>
      </c>
      <c r="AC792" s="23">
        <v>817748</v>
      </c>
      <c r="AD792" s="23">
        <v>19</v>
      </c>
      <c r="AE792" s="23">
        <v>344</v>
      </c>
      <c r="AF792" s="23">
        <v>2611</v>
      </c>
      <c r="AG792" s="23">
        <v>896840</v>
      </c>
      <c r="AH792" s="23">
        <v>3</v>
      </c>
      <c r="AI792" s="23">
        <v>374</v>
      </c>
      <c r="AJ792" s="23">
        <v>2567</v>
      </c>
      <c r="AK792" s="23">
        <v>959673</v>
      </c>
      <c r="AL792" s="23">
        <v>5</v>
      </c>
      <c r="AM792" s="23">
        <v>412</v>
      </c>
      <c r="AN792" s="23">
        <v>2575</v>
      </c>
      <c r="AO792" s="23">
        <v>1060240</v>
      </c>
      <c r="AP792" s="23">
        <v>42</v>
      </c>
      <c r="AQ792" s="23">
        <v>377</v>
      </c>
      <c r="AR792" s="23">
        <v>2506</v>
      </c>
      <c r="AS792" s="23">
        <v>944678</v>
      </c>
    </row>
    <row r="793" spans="1:49" x14ac:dyDescent="0.2">
      <c r="A793" s="4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23">
        <v>13</v>
      </c>
      <c r="AE793" s="23">
        <v>349</v>
      </c>
      <c r="AF793" s="23">
        <v>2590</v>
      </c>
      <c r="AG793" s="23">
        <v>903910</v>
      </c>
      <c r="AP793" s="23">
        <v>37</v>
      </c>
      <c r="AQ793" s="23">
        <v>447</v>
      </c>
      <c r="AR793" s="23">
        <v>2434</v>
      </c>
      <c r="AS793" s="23">
        <v>1088427</v>
      </c>
      <c r="AT793" s="23">
        <v>8</v>
      </c>
      <c r="AU793" s="23">
        <v>460</v>
      </c>
      <c r="AV793" s="23">
        <v>2537</v>
      </c>
      <c r="AW793" s="23">
        <v>1167400</v>
      </c>
    </row>
    <row r="794" spans="1:49" x14ac:dyDescent="0.2">
      <c r="A794" s="43"/>
    </row>
    <row r="795" spans="1:49" x14ac:dyDescent="0.2">
      <c r="A795" s="43">
        <v>41947</v>
      </c>
      <c r="B795">
        <v>5</v>
      </c>
      <c r="C795">
        <v>114</v>
      </c>
      <c r="D795">
        <v>2950</v>
      </c>
      <c r="E795">
        <v>336300</v>
      </c>
      <c r="F795">
        <v>8</v>
      </c>
      <c r="G795">
        <v>139</v>
      </c>
      <c r="H795">
        <v>2850</v>
      </c>
      <c r="I795">
        <v>395700</v>
      </c>
      <c r="J795">
        <v>13</v>
      </c>
      <c r="K795">
        <v>161</v>
      </c>
      <c r="L795">
        <v>2796</v>
      </c>
      <c r="M795">
        <v>449616</v>
      </c>
      <c r="N795">
        <v>11</v>
      </c>
      <c r="O795">
        <v>204</v>
      </c>
      <c r="P795">
        <v>2713</v>
      </c>
      <c r="Q795">
        <v>552440</v>
      </c>
      <c r="R795">
        <v>25</v>
      </c>
      <c r="S795">
        <v>232</v>
      </c>
      <c r="T795">
        <v>2674</v>
      </c>
      <c r="U795">
        <v>620371</v>
      </c>
      <c r="V795">
        <v>9</v>
      </c>
      <c r="W795">
        <v>263</v>
      </c>
      <c r="X795">
        <v>2628</v>
      </c>
      <c r="Y795">
        <v>689324</v>
      </c>
      <c r="Z795">
        <v>40</v>
      </c>
      <c r="AA795">
        <v>300</v>
      </c>
      <c r="AB795">
        <v>2682</v>
      </c>
      <c r="AC795">
        <v>804552</v>
      </c>
      <c r="AD795">
        <v>26</v>
      </c>
      <c r="AE795">
        <v>340</v>
      </c>
      <c r="AF795">
        <v>2629</v>
      </c>
      <c r="AG795">
        <v>893137</v>
      </c>
      <c r="AH795">
        <v>6</v>
      </c>
      <c r="AI795">
        <v>376</v>
      </c>
      <c r="AJ795">
        <v>2584</v>
      </c>
      <c r="AK795">
        <v>972584</v>
      </c>
      <c r="AL795">
        <v>3</v>
      </c>
      <c r="AM795">
        <v>416</v>
      </c>
      <c r="AN795">
        <v>2600</v>
      </c>
      <c r="AO795">
        <v>1081613</v>
      </c>
      <c r="AP795">
        <v>38</v>
      </c>
      <c r="AQ795">
        <v>442</v>
      </c>
      <c r="AR795">
        <v>2476</v>
      </c>
      <c r="AS795">
        <v>1095318</v>
      </c>
      <c r="AT795">
        <v>19</v>
      </c>
      <c r="AU795">
        <v>448</v>
      </c>
      <c r="AV795">
        <v>2469</v>
      </c>
      <c r="AW795">
        <v>1103358</v>
      </c>
    </row>
    <row r="796" spans="1:49" x14ac:dyDescent="0.2">
      <c r="A796" s="43"/>
      <c r="AH796">
        <v>33</v>
      </c>
      <c r="AI796">
        <v>389</v>
      </c>
      <c r="AJ796">
        <v>2469</v>
      </c>
      <c r="AK796">
        <v>959559</v>
      </c>
    </row>
    <row r="797" spans="1:49" x14ac:dyDescent="0.2">
      <c r="A797" s="43">
        <v>41954</v>
      </c>
      <c r="B797">
        <v>7</v>
      </c>
      <c r="C797">
        <v>94</v>
      </c>
      <c r="D797">
        <v>3025</v>
      </c>
      <c r="E797">
        <v>287825</v>
      </c>
      <c r="F797">
        <v>10</v>
      </c>
      <c r="G797">
        <v>143</v>
      </c>
      <c r="H797">
        <v>3008</v>
      </c>
      <c r="I797">
        <v>429400</v>
      </c>
      <c r="J797">
        <v>5</v>
      </c>
      <c r="K797">
        <v>163</v>
      </c>
      <c r="L797">
        <v>2787</v>
      </c>
      <c r="M797">
        <v>452820</v>
      </c>
      <c r="N797">
        <v>18</v>
      </c>
      <c r="O797">
        <v>193</v>
      </c>
      <c r="P797">
        <v>2700</v>
      </c>
      <c r="Q797">
        <v>521455</v>
      </c>
      <c r="R797">
        <v>6</v>
      </c>
      <c r="S797">
        <v>237</v>
      </c>
      <c r="T797">
        <v>2607</v>
      </c>
      <c r="U797">
        <v>616720</v>
      </c>
      <c r="V797">
        <v>9</v>
      </c>
      <c r="W797">
        <v>272</v>
      </c>
      <c r="X797">
        <v>2750</v>
      </c>
      <c r="Y797">
        <v>746520</v>
      </c>
      <c r="Z797">
        <v>7</v>
      </c>
      <c r="AA797">
        <v>299</v>
      </c>
      <c r="AB797">
        <v>2707</v>
      </c>
      <c r="AC797">
        <v>809543</v>
      </c>
      <c r="AD797">
        <v>5</v>
      </c>
      <c r="AE797">
        <v>356</v>
      </c>
      <c r="AF797">
        <v>2660</v>
      </c>
      <c r="AG797">
        <v>947800</v>
      </c>
      <c r="AH797">
        <v>2</v>
      </c>
      <c r="AI797">
        <v>372</v>
      </c>
      <c r="AJ797">
        <v>2660</v>
      </c>
      <c r="AK797">
        <v>990780</v>
      </c>
      <c r="AL797">
        <v>5</v>
      </c>
      <c r="AM797">
        <v>426</v>
      </c>
      <c r="AN797">
        <v>2530</v>
      </c>
      <c r="AO797">
        <v>1119210</v>
      </c>
      <c r="AP797">
        <v>53</v>
      </c>
      <c r="AQ797">
        <v>435</v>
      </c>
      <c r="AR797">
        <v>2551</v>
      </c>
      <c r="AS797">
        <v>1110377</v>
      </c>
      <c r="AT797">
        <v>8</v>
      </c>
      <c r="AU797">
        <v>440</v>
      </c>
      <c r="AV797">
        <v>2521</v>
      </c>
      <c r="AW797">
        <v>1108834</v>
      </c>
    </row>
    <row r="798" spans="1:49" x14ac:dyDescent="0.2">
      <c r="A798" s="43"/>
      <c r="AH798">
        <v>18</v>
      </c>
      <c r="AI798">
        <v>380</v>
      </c>
      <c r="AJ798">
        <v>2587</v>
      </c>
      <c r="AK798">
        <v>983969</v>
      </c>
    </row>
    <row r="799" spans="1:49" x14ac:dyDescent="0.2">
      <c r="A799" s="43">
        <v>41961</v>
      </c>
      <c r="B799">
        <v>2</v>
      </c>
      <c r="C799">
        <v>112</v>
      </c>
      <c r="D799">
        <v>2975</v>
      </c>
      <c r="E799">
        <v>333975</v>
      </c>
      <c r="F799">
        <v>8</v>
      </c>
      <c r="G799">
        <v>143</v>
      </c>
      <c r="H799">
        <v>3133</v>
      </c>
      <c r="I799">
        <v>450233</v>
      </c>
      <c r="J799">
        <v>17</v>
      </c>
      <c r="K799">
        <v>162</v>
      </c>
      <c r="L799">
        <v>2900</v>
      </c>
      <c r="M799">
        <v>470288</v>
      </c>
      <c r="N799">
        <v>13</v>
      </c>
      <c r="O799">
        <v>201</v>
      </c>
      <c r="P799">
        <v>2748</v>
      </c>
      <c r="Q799">
        <v>552404</v>
      </c>
      <c r="R799">
        <v>19</v>
      </c>
      <c r="S799">
        <v>237</v>
      </c>
      <c r="T799">
        <v>2672</v>
      </c>
      <c r="U799">
        <v>633167</v>
      </c>
      <c r="V799">
        <v>7</v>
      </c>
      <c r="W799">
        <v>269</v>
      </c>
      <c r="X799">
        <v>2730</v>
      </c>
      <c r="Y799">
        <v>734350</v>
      </c>
      <c r="Z799">
        <v>34</v>
      </c>
      <c r="AA799">
        <v>301</v>
      </c>
      <c r="AB799">
        <v>2793</v>
      </c>
      <c r="AC799">
        <v>839731</v>
      </c>
      <c r="AD799">
        <v>25</v>
      </c>
      <c r="AE799">
        <v>337</v>
      </c>
      <c r="AF799">
        <v>2788</v>
      </c>
      <c r="AG799">
        <v>938935</v>
      </c>
      <c r="AH799">
        <v>2</v>
      </c>
      <c r="AI799">
        <v>396</v>
      </c>
      <c r="AJ799">
        <v>2600</v>
      </c>
      <c r="AK799">
        <v>1029600</v>
      </c>
      <c r="AL799">
        <v>3</v>
      </c>
      <c r="AM799">
        <v>461</v>
      </c>
      <c r="AN799">
        <v>2627</v>
      </c>
      <c r="AO799">
        <v>1211947</v>
      </c>
      <c r="AP799">
        <v>37</v>
      </c>
      <c r="AQ799">
        <v>449</v>
      </c>
      <c r="AR799">
        <v>2554</v>
      </c>
      <c r="AS799">
        <v>1145662</v>
      </c>
      <c r="AT799">
        <v>8</v>
      </c>
      <c r="AU799">
        <v>472</v>
      </c>
      <c r="AV799">
        <v>2579</v>
      </c>
      <c r="AW799">
        <v>1214597</v>
      </c>
    </row>
    <row r="800" spans="1:49" x14ac:dyDescent="0.2">
      <c r="A800" s="43"/>
      <c r="AH800">
        <v>26</v>
      </c>
      <c r="AI800">
        <v>377</v>
      </c>
      <c r="AJ800">
        <v>2539</v>
      </c>
      <c r="AK800">
        <v>956361</v>
      </c>
    </row>
    <row r="801" spans="1:49" x14ac:dyDescent="0.2">
      <c r="A801" s="43">
        <v>41968</v>
      </c>
      <c r="B801" s="110">
        <v>1</v>
      </c>
      <c r="C801" s="110">
        <v>121</v>
      </c>
      <c r="D801" s="110">
        <v>2900</v>
      </c>
      <c r="E801" s="110">
        <v>350900</v>
      </c>
      <c r="F801" s="110">
        <v>10</v>
      </c>
      <c r="G801" s="110">
        <v>139</v>
      </c>
      <c r="H801" s="110">
        <v>2875</v>
      </c>
      <c r="I801" s="110">
        <v>400225</v>
      </c>
      <c r="J801" s="110">
        <v>12</v>
      </c>
      <c r="K801" s="110">
        <v>170</v>
      </c>
      <c r="L801" s="110">
        <v>2660</v>
      </c>
      <c r="M801" s="110">
        <v>454670</v>
      </c>
      <c r="N801" s="110">
        <v>20</v>
      </c>
      <c r="O801" s="110">
        <v>198</v>
      </c>
      <c r="P801" s="110">
        <v>2714</v>
      </c>
      <c r="Q801" s="110">
        <v>538464</v>
      </c>
      <c r="R801" s="110">
        <v>26</v>
      </c>
      <c r="S801" s="110">
        <v>233</v>
      </c>
      <c r="T801" s="110">
        <v>2612</v>
      </c>
      <c r="U801" s="110">
        <v>607820</v>
      </c>
      <c r="V801" s="110">
        <v>4</v>
      </c>
      <c r="W801" s="110">
        <v>277</v>
      </c>
      <c r="X801" s="110">
        <v>2600</v>
      </c>
      <c r="Y801" s="110">
        <v>720200</v>
      </c>
      <c r="Z801" s="110">
        <v>17</v>
      </c>
      <c r="AA801" s="110">
        <v>305</v>
      </c>
      <c r="AB801" s="110">
        <v>2613</v>
      </c>
      <c r="AC801" s="110">
        <v>797982</v>
      </c>
      <c r="AD801" s="110">
        <v>9</v>
      </c>
      <c r="AE801" s="110">
        <v>336</v>
      </c>
      <c r="AF801" s="110">
        <v>2596</v>
      </c>
      <c r="AG801" s="110">
        <v>873128</v>
      </c>
      <c r="AH801" s="110">
        <v>7</v>
      </c>
      <c r="AI801" s="110">
        <v>384</v>
      </c>
      <c r="AJ801" s="110">
        <v>2565</v>
      </c>
      <c r="AK801" s="110">
        <v>983925</v>
      </c>
      <c r="AL801" s="110">
        <v>2</v>
      </c>
      <c r="AM801" s="110">
        <v>540</v>
      </c>
      <c r="AN801" s="110">
        <v>2710</v>
      </c>
      <c r="AO801" s="110">
        <v>1459790</v>
      </c>
      <c r="AP801" s="110">
        <v>57</v>
      </c>
      <c r="AQ801" s="110">
        <v>437</v>
      </c>
      <c r="AR801" s="110">
        <v>2460</v>
      </c>
      <c r="AS801" s="110">
        <v>1076240</v>
      </c>
      <c r="AT801" s="110">
        <v>10</v>
      </c>
      <c r="AU801" s="110">
        <v>463</v>
      </c>
      <c r="AV801" s="110">
        <v>2422</v>
      </c>
      <c r="AW801" s="110">
        <v>1123686</v>
      </c>
    </row>
    <row r="802" spans="1:49" x14ac:dyDescent="0.2">
      <c r="A802" s="43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0">
        <v>9</v>
      </c>
      <c r="AE802" s="110">
        <v>344</v>
      </c>
      <c r="AF802" s="110">
        <v>2480</v>
      </c>
      <c r="AG802" s="110">
        <v>852813</v>
      </c>
      <c r="AH802" s="110">
        <v>23</v>
      </c>
      <c r="AI802" s="110">
        <v>386</v>
      </c>
      <c r="AJ802" s="110">
        <v>2484</v>
      </c>
      <c r="AK802" s="110">
        <v>959462</v>
      </c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</row>
    <row r="803" spans="1:49" x14ac:dyDescent="0.2">
      <c r="A803" s="43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0">
        <v>1</v>
      </c>
      <c r="AE803" s="110">
        <v>353</v>
      </c>
      <c r="AF803" s="110">
        <v>2650</v>
      </c>
      <c r="AG803" s="110">
        <v>935450</v>
      </c>
      <c r="AH803" s="110">
        <v>1</v>
      </c>
      <c r="AI803" s="110">
        <v>391</v>
      </c>
      <c r="AJ803" s="110">
        <v>2500</v>
      </c>
      <c r="AK803" s="110">
        <v>977500</v>
      </c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</row>
    <row r="804" spans="1:49" x14ac:dyDescent="0.2">
      <c r="A804" s="43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>
        <v>1</v>
      </c>
      <c r="AI804" s="84">
        <v>390</v>
      </c>
      <c r="AJ804" s="84">
        <v>2480</v>
      </c>
      <c r="AK804" s="84">
        <v>967200</v>
      </c>
      <c r="AL804" s="84"/>
      <c r="AM804" s="84"/>
      <c r="AN804" s="84"/>
      <c r="AO804" s="84"/>
      <c r="AP804" s="84"/>
      <c r="AQ804" s="111"/>
      <c r="AR804" s="111"/>
      <c r="AS804" s="111"/>
      <c r="AT804" s="111"/>
      <c r="AU804" s="111"/>
      <c r="AV804" s="111"/>
      <c r="AW804" s="111"/>
    </row>
    <row r="805" spans="1:49" x14ac:dyDescent="0.2">
      <c r="A805" s="12">
        <v>41946</v>
      </c>
      <c r="B805">
        <v>7</v>
      </c>
      <c r="C805">
        <v>105</v>
      </c>
      <c r="D805">
        <v>3200</v>
      </c>
      <c r="E805">
        <v>334629</v>
      </c>
      <c r="F805">
        <v>35</v>
      </c>
      <c r="G805">
        <v>142</v>
      </c>
      <c r="H805">
        <v>2938</v>
      </c>
      <c r="I805">
        <v>430306</v>
      </c>
      <c r="J805">
        <v>39</v>
      </c>
      <c r="K805">
        <v>166</v>
      </c>
      <c r="L805">
        <v>2916</v>
      </c>
      <c r="M805">
        <v>493116</v>
      </c>
      <c r="N805">
        <v>65</v>
      </c>
      <c r="O805">
        <v>197</v>
      </c>
      <c r="P805">
        <v>2794</v>
      </c>
      <c r="Q805">
        <v>580986</v>
      </c>
      <c r="R805">
        <v>28</v>
      </c>
      <c r="S805">
        <v>231</v>
      </c>
      <c r="T805">
        <v>2746</v>
      </c>
      <c r="U805">
        <v>642731</v>
      </c>
      <c r="V805">
        <v>26</v>
      </c>
      <c r="W805">
        <v>264</v>
      </c>
      <c r="X805">
        <v>2772</v>
      </c>
      <c r="Y805">
        <v>745694</v>
      </c>
      <c r="Z805">
        <v>40</v>
      </c>
      <c r="AA805">
        <v>304</v>
      </c>
      <c r="AB805">
        <v>2708</v>
      </c>
      <c r="AC805">
        <v>837799</v>
      </c>
      <c r="AD805">
        <v>9</v>
      </c>
      <c r="AE805">
        <v>328</v>
      </c>
      <c r="AF805">
        <v>2698</v>
      </c>
      <c r="AG805">
        <v>891567</v>
      </c>
      <c r="AH805">
        <v>15</v>
      </c>
      <c r="AI805">
        <v>379</v>
      </c>
      <c r="AJ805">
        <v>2785</v>
      </c>
      <c r="AK805">
        <v>1069751</v>
      </c>
      <c r="AL805">
        <v>8</v>
      </c>
      <c r="AM805">
        <v>441</v>
      </c>
      <c r="AN805">
        <v>3000</v>
      </c>
      <c r="AO805">
        <v>1332700</v>
      </c>
      <c r="AP805">
        <v>151</v>
      </c>
      <c r="AQ805">
        <v>393</v>
      </c>
      <c r="AR805">
        <v>2514</v>
      </c>
      <c r="AS805">
        <v>978183</v>
      </c>
      <c r="AT805">
        <v>29</v>
      </c>
      <c r="AU805">
        <v>453</v>
      </c>
      <c r="AV805">
        <v>2559</v>
      </c>
      <c r="AW805">
        <v>1198092</v>
      </c>
    </row>
    <row r="806" spans="1:49" x14ac:dyDescent="0.2">
      <c r="A806" s="12">
        <v>41953</v>
      </c>
      <c r="B806">
        <v>14</v>
      </c>
      <c r="C806">
        <v>108</v>
      </c>
      <c r="D806">
        <v>3047</v>
      </c>
      <c r="E806">
        <v>323920</v>
      </c>
      <c r="J806">
        <v>29</v>
      </c>
      <c r="K806">
        <v>165</v>
      </c>
      <c r="L806">
        <v>2920</v>
      </c>
      <c r="M806">
        <v>477192</v>
      </c>
      <c r="N806">
        <v>41</v>
      </c>
      <c r="O806">
        <v>199</v>
      </c>
      <c r="P806">
        <v>2754</v>
      </c>
      <c r="Q806">
        <v>555899</v>
      </c>
      <c r="R806">
        <v>25</v>
      </c>
      <c r="S806">
        <v>237</v>
      </c>
      <c r="T806">
        <v>2805</v>
      </c>
      <c r="U806">
        <v>696655</v>
      </c>
      <c r="V806">
        <v>18</v>
      </c>
      <c r="W806">
        <v>265</v>
      </c>
      <c r="X806">
        <v>2718</v>
      </c>
      <c r="Y806">
        <v>769511</v>
      </c>
      <c r="Z806">
        <v>30</v>
      </c>
      <c r="AA806">
        <v>295</v>
      </c>
      <c r="AB806">
        <v>2695</v>
      </c>
      <c r="AC806">
        <v>814726</v>
      </c>
      <c r="AD806">
        <v>27</v>
      </c>
      <c r="AE806">
        <v>332</v>
      </c>
      <c r="AF806">
        <v>2682</v>
      </c>
      <c r="AG806">
        <v>892938</v>
      </c>
      <c r="AH806">
        <v>12</v>
      </c>
      <c r="AI806">
        <v>365</v>
      </c>
      <c r="AJ806">
        <v>2790</v>
      </c>
      <c r="AK806">
        <v>994702</v>
      </c>
      <c r="AL806">
        <v>14</v>
      </c>
      <c r="AM806">
        <v>446</v>
      </c>
      <c r="AN806">
        <v>2760</v>
      </c>
      <c r="AO806">
        <v>1249838</v>
      </c>
      <c r="AP806">
        <v>122</v>
      </c>
      <c r="AQ806">
        <v>275</v>
      </c>
      <c r="AR806">
        <v>2436</v>
      </c>
      <c r="AS806">
        <v>913788</v>
      </c>
      <c r="AT806">
        <v>41</v>
      </c>
      <c r="AU806">
        <v>472</v>
      </c>
      <c r="AV806">
        <v>2583</v>
      </c>
      <c r="AW806">
        <v>1258528</v>
      </c>
    </row>
    <row r="807" spans="1:49" x14ac:dyDescent="0.2">
      <c r="A807" s="12">
        <v>41960</v>
      </c>
      <c r="F807">
        <v>2</v>
      </c>
      <c r="G807">
        <v>140</v>
      </c>
      <c r="H807">
        <v>3140</v>
      </c>
      <c r="I807">
        <v>441200</v>
      </c>
      <c r="J807">
        <v>55</v>
      </c>
      <c r="K807">
        <v>166</v>
      </c>
      <c r="L807">
        <v>2616</v>
      </c>
      <c r="M807">
        <v>365155</v>
      </c>
      <c r="N807">
        <v>16</v>
      </c>
      <c r="O807">
        <v>194</v>
      </c>
      <c r="P807">
        <v>2984</v>
      </c>
      <c r="Q807">
        <v>592942</v>
      </c>
      <c r="R807">
        <v>22</v>
      </c>
      <c r="S807">
        <v>233</v>
      </c>
      <c r="T807">
        <v>2895</v>
      </c>
      <c r="U807">
        <v>693568</v>
      </c>
      <c r="V807">
        <v>19</v>
      </c>
      <c r="W807">
        <v>267</v>
      </c>
      <c r="X807">
        <v>2836</v>
      </c>
      <c r="Y807">
        <v>783888</v>
      </c>
      <c r="Z807">
        <v>1</v>
      </c>
      <c r="AA807">
        <v>312</v>
      </c>
      <c r="AB807">
        <v>2860</v>
      </c>
      <c r="AC807">
        <v>892320</v>
      </c>
      <c r="AD807">
        <v>8</v>
      </c>
      <c r="AE807">
        <v>349</v>
      </c>
      <c r="AF807">
        <v>2830</v>
      </c>
      <c r="AG807">
        <v>996412</v>
      </c>
      <c r="AH807">
        <v>1</v>
      </c>
      <c r="AI807">
        <v>395</v>
      </c>
      <c r="AJ807">
        <v>2850</v>
      </c>
      <c r="AK807">
        <v>1125750</v>
      </c>
      <c r="AL807">
        <v>2</v>
      </c>
      <c r="AM807">
        <v>450</v>
      </c>
      <c r="AN807">
        <v>2940</v>
      </c>
      <c r="AO807">
        <v>1318280</v>
      </c>
      <c r="AP807">
        <v>85</v>
      </c>
      <c r="AQ807">
        <v>393</v>
      </c>
      <c r="AR807">
        <v>2483</v>
      </c>
      <c r="AS807">
        <v>896313</v>
      </c>
      <c r="AT807">
        <v>90</v>
      </c>
      <c r="AU807">
        <v>495</v>
      </c>
      <c r="AV807">
        <v>2514</v>
      </c>
      <c r="AW807">
        <v>1075901</v>
      </c>
    </row>
    <row r="808" spans="1:49" x14ac:dyDescent="0.2">
      <c r="A808" s="43"/>
    </row>
    <row r="809" spans="1:49" x14ac:dyDescent="0.2">
      <c r="A809" s="112">
        <v>41975</v>
      </c>
      <c r="B809" s="65"/>
      <c r="C809" s="65"/>
      <c r="D809" s="65"/>
      <c r="E809" s="65"/>
      <c r="F809" s="65">
        <v>12</v>
      </c>
      <c r="G809" s="65">
        <v>140</v>
      </c>
      <c r="H809" s="65">
        <v>2850</v>
      </c>
      <c r="I809" s="65">
        <v>400050</v>
      </c>
      <c r="J809" s="65">
        <v>6</v>
      </c>
      <c r="K809" s="65">
        <v>166</v>
      </c>
      <c r="L809" s="65">
        <v>2735</v>
      </c>
      <c r="M809" s="65">
        <v>454010</v>
      </c>
      <c r="N809" s="65">
        <v>30</v>
      </c>
      <c r="O809" s="65">
        <v>194</v>
      </c>
      <c r="P809" s="65">
        <v>2798</v>
      </c>
      <c r="Q809" s="65">
        <v>543120</v>
      </c>
      <c r="R809" s="65">
        <v>25</v>
      </c>
      <c r="S809" s="65">
        <v>227</v>
      </c>
      <c r="T809" s="65">
        <v>2727</v>
      </c>
      <c r="U809" s="65">
        <v>617673</v>
      </c>
      <c r="V809" s="65">
        <v>18</v>
      </c>
      <c r="W809" s="65">
        <v>265</v>
      </c>
      <c r="X809" s="65">
        <v>2757</v>
      </c>
      <c r="Y809" s="65">
        <v>729380</v>
      </c>
      <c r="Z809" s="65">
        <v>10</v>
      </c>
      <c r="AA809" s="65">
        <v>300</v>
      </c>
      <c r="AB809" s="65">
        <v>2642</v>
      </c>
      <c r="AC809" s="65">
        <v>791530</v>
      </c>
      <c r="AD809" s="65">
        <v>7</v>
      </c>
      <c r="AE809" s="65">
        <v>341</v>
      </c>
      <c r="AF809" s="65">
        <v>2727</v>
      </c>
      <c r="AG809" s="65">
        <v>929893</v>
      </c>
      <c r="AH809" s="65">
        <v>3</v>
      </c>
      <c r="AI809" s="65">
        <v>390</v>
      </c>
      <c r="AJ809" s="65">
        <v>2640</v>
      </c>
      <c r="AK809" s="65">
        <v>1028280</v>
      </c>
      <c r="AL809" s="65">
        <v>2</v>
      </c>
      <c r="AM809" s="65">
        <v>449</v>
      </c>
      <c r="AN809" s="65">
        <v>2630</v>
      </c>
      <c r="AO809" s="65">
        <v>1180060</v>
      </c>
      <c r="AP809" s="65">
        <v>45</v>
      </c>
      <c r="AQ809" s="65">
        <v>441</v>
      </c>
      <c r="AR809" s="65">
        <v>2530</v>
      </c>
      <c r="AS809" s="65">
        <v>1116218</v>
      </c>
      <c r="AT809" s="65">
        <v>19</v>
      </c>
      <c r="AU809" s="65">
        <v>443</v>
      </c>
      <c r="AV809" s="65">
        <v>2510</v>
      </c>
      <c r="AW809" s="65">
        <v>1108684</v>
      </c>
    </row>
    <row r="810" spans="1:49" x14ac:dyDescent="0.2">
      <c r="A810" s="112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>
        <v>3</v>
      </c>
      <c r="W810" s="65">
        <v>257</v>
      </c>
      <c r="X810" s="65">
        <v>2720</v>
      </c>
      <c r="Y810" s="65">
        <v>699040</v>
      </c>
      <c r="Z810" s="65"/>
      <c r="AA810" s="65"/>
      <c r="AB810" s="65"/>
      <c r="AC810" s="65"/>
      <c r="AD810" s="65">
        <v>15</v>
      </c>
      <c r="AE810" s="65">
        <v>349</v>
      </c>
      <c r="AF810" s="65">
        <v>2540</v>
      </c>
      <c r="AG810" s="65">
        <v>886784</v>
      </c>
      <c r="AH810" s="65">
        <v>29</v>
      </c>
      <c r="AI810" s="65">
        <v>383</v>
      </c>
      <c r="AJ810" s="65">
        <v>2493</v>
      </c>
      <c r="AK810" s="65">
        <v>955052</v>
      </c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</row>
    <row r="811" spans="1:49" x14ac:dyDescent="0.2">
      <c r="A811" s="112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>
        <v>1</v>
      </c>
      <c r="AE811" s="65">
        <v>357</v>
      </c>
      <c r="AF811" s="65">
        <v>2250</v>
      </c>
      <c r="AG811" s="65">
        <v>803250</v>
      </c>
      <c r="AH811" s="65">
        <v>4</v>
      </c>
      <c r="AI811" s="65">
        <v>391</v>
      </c>
      <c r="AJ811" s="65">
        <v>2460</v>
      </c>
      <c r="AK811" s="65">
        <v>962673</v>
      </c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</row>
    <row r="812" spans="1:49" x14ac:dyDescent="0.2">
      <c r="A812" s="43">
        <v>41982</v>
      </c>
      <c r="B812">
        <v>4</v>
      </c>
      <c r="C812">
        <v>93</v>
      </c>
      <c r="D812">
        <v>2362</v>
      </c>
      <c r="E812">
        <v>230512</v>
      </c>
      <c r="F812">
        <v>3</v>
      </c>
      <c r="G812">
        <v>149</v>
      </c>
      <c r="H812">
        <v>2850</v>
      </c>
      <c r="I812">
        <v>424650</v>
      </c>
      <c r="J812">
        <v>13</v>
      </c>
      <c r="K812">
        <v>164</v>
      </c>
      <c r="L812">
        <v>2758</v>
      </c>
      <c r="M812">
        <v>451358</v>
      </c>
      <c r="N812">
        <v>20</v>
      </c>
      <c r="O812">
        <v>200</v>
      </c>
      <c r="P812">
        <v>2758</v>
      </c>
      <c r="Q812">
        <v>552078</v>
      </c>
      <c r="R812">
        <v>2</v>
      </c>
      <c r="S812">
        <v>231</v>
      </c>
      <c r="T812">
        <v>2710</v>
      </c>
      <c r="U812">
        <v>626060</v>
      </c>
      <c r="V812">
        <v>4</v>
      </c>
      <c r="W812">
        <v>264</v>
      </c>
      <c r="X812">
        <v>2880</v>
      </c>
      <c r="Y812">
        <v>760320</v>
      </c>
      <c r="Z812">
        <v>16</v>
      </c>
      <c r="AA812">
        <v>298</v>
      </c>
      <c r="AB812">
        <v>2730</v>
      </c>
      <c r="AC812">
        <v>814415</v>
      </c>
      <c r="AD812" s="65">
        <v>24</v>
      </c>
      <c r="AE812" s="65">
        <v>334</v>
      </c>
      <c r="AF812" s="65">
        <v>2730</v>
      </c>
      <c r="AG812" s="65">
        <v>814415</v>
      </c>
      <c r="AL812">
        <v>2</v>
      </c>
      <c r="AM812">
        <v>492</v>
      </c>
      <c r="AN812">
        <v>2630</v>
      </c>
      <c r="AO812">
        <v>1295670</v>
      </c>
      <c r="AP812">
        <v>14</v>
      </c>
      <c r="AQ812">
        <v>378</v>
      </c>
      <c r="AR812">
        <v>2394</v>
      </c>
      <c r="AS812">
        <v>904352</v>
      </c>
      <c r="AT812">
        <v>3</v>
      </c>
      <c r="AU812">
        <v>367</v>
      </c>
      <c r="AV812">
        <v>2583</v>
      </c>
      <c r="AW812">
        <v>949000</v>
      </c>
    </row>
    <row r="813" spans="1:49" x14ac:dyDescent="0.2">
      <c r="AD813" s="65"/>
      <c r="AE813" s="65"/>
      <c r="AF813" s="65"/>
      <c r="AG813" s="65"/>
      <c r="AP813">
        <v>31</v>
      </c>
      <c r="AQ813">
        <v>435</v>
      </c>
      <c r="AR813">
        <v>2532</v>
      </c>
      <c r="AS813">
        <v>1101768</v>
      </c>
      <c r="AT813">
        <v>4</v>
      </c>
      <c r="AU813">
        <v>511</v>
      </c>
      <c r="AV813">
        <v>2450</v>
      </c>
      <c r="AW813">
        <v>1251317</v>
      </c>
    </row>
    <row r="814" spans="1:49" x14ac:dyDescent="0.2">
      <c r="A814" s="112">
        <v>41989</v>
      </c>
      <c r="B814" s="65">
        <v>14</v>
      </c>
      <c r="C814" s="65">
        <v>111</v>
      </c>
      <c r="D814" s="65">
        <v>2756</v>
      </c>
      <c r="E814" s="65">
        <v>309108</v>
      </c>
      <c r="F814" s="65">
        <v>14</v>
      </c>
      <c r="G814" s="65">
        <v>138</v>
      </c>
      <c r="H814" s="65">
        <v>2783</v>
      </c>
      <c r="I814" s="65">
        <v>383331</v>
      </c>
      <c r="J814" s="65">
        <v>6</v>
      </c>
      <c r="K814" s="65">
        <v>166</v>
      </c>
      <c r="L814" s="65">
        <v>2893</v>
      </c>
      <c r="M814" s="65">
        <v>478450</v>
      </c>
      <c r="N814" s="65">
        <v>31</v>
      </c>
      <c r="O814" s="65">
        <v>204</v>
      </c>
      <c r="P814" s="65">
        <v>2770</v>
      </c>
      <c r="Q814" s="65">
        <v>563849</v>
      </c>
      <c r="R814" s="65">
        <v>7</v>
      </c>
      <c r="S814" s="65">
        <v>238</v>
      </c>
      <c r="T814" s="65">
        <v>2680</v>
      </c>
      <c r="U814" s="65">
        <v>636450</v>
      </c>
      <c r="V814" s="65">
        <v>12</v>
      </c>
      <c r="W814" s="65">
        <v>272</v>
      </c>
      <c r="X814" s="65">
        <v>2763</v>
      </c>
      <c r="Y814" s="65">
        <v>752487</v>
      </c>
      <c r="Z814" s="65">
        <v>4</v>
      </c>
      <c r="AA814" s="65">
        <v>309</v>
      </c>
      <c r="AB814" s="65">
        <v>2720</v>
      </c>
      <c r="AC814" s="65">
        <v>840400</v>
      </c>
      <c r="AD814" s="65">
        <v>7</v>
      </c>
      <c r="AE814" s="65">
        <v>327</v>
      </c>
      <c r="AF814" s="65">
        <v>2690</v>
      </c>
      <c r="AG814" s="65">
        <v>879280</v>
      </c>
      <c r="AH814" s="65">
        <v>3</v>
      </c>
      <c r="AI814" s="65">
        <v>384</v>
      </c>
      <c r="AJ814" s="65">
        <v>2707</v>
      </c>
      <c r="AK814" s="65">
        <v>1039180</v>
      </c>
      <c r="AL814" s="65">
        <v>3</v>
      </c>
      <c r="AM814" s="65">
        <v>472</v>
      </c>
      <c r="AN814" s="65">
        <v>2793</v>
      </c>
      <c r="AO814" s="65">
        <v>1318307</v>
      </c>
      <c r="AP814" s="65">
        <v>53</v>
      </c>
      <c r="AQ814" s="65">
        <v>442</v>
      </c>
      <c r="AR814" s="65">
        <v>2566</v>
      </c>
      <c r="AS814" s="65">
        <v>1133900</v>
      </c>
      <c r="AT814" s="65">
        <v>18</v>
      </c>
      <c r="AU814" s="65">
        <v>460</v>
      </c>
      <c r="AV814" s="65">
        <v>2516</v>
      </c>
      <c r="AW814" s="65">
        <v>1158777</v>
      </c>
    </row>
    <row r="815" spans="1:49" x14ac:dyDescent="0.2">
      <c r="A815" s="112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R815" s="65">
        <v>2</v>
      </c>
      <c r="S815" s="65">
        <v>226</v>
      </c>
      <c r="T815" s="65">
        <v>2925</v>
      </c>
      <c r="U815" s="65">
        <v>661050</v>
      </c>
      <c r="V815" s="65"/>
      <c r="W815" s="65"/>
      <c r="X815" s="65"/>
      <c r="Y815" s="65"/>
      <c r="Z815" s="65">
        <v>1</v>
      </c>
      <c r="AA815" s="65">
        <v>310</v>
      </c>
      <c r="AB815" s="65">
        <v>2660</v>
      </c>
      <c r="AC815" s="65">
        <v>824600</v>
      </c>
      <c r="AD815" s="65">
        <v>31</v>
      </c>
      <c r="AE815" s="65">
        <v>342</v>
      </c>
      <c r="AF815" s="65">
        <v>2408</v>
      </c>
      <c r="AG815" s="65">
        <v>821697</v>
      </c>
      <c r="AH815" s="65">
        <v>41</v>
      </c>
      <c r="AI815" s="65">
        <v>380</v>
      </c>
      <c r="AJ815" s="65">
        <v>2461</v>
      </c>
      <c r="AK815" s="65">
        <v>936131</v>
      </c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</row>
    <row r="816" spans="1:49" x14ac:dyDescent="0.2">
      <c r="A816" s="112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AD816" s="65">
        <v>2</v>
      </c>
      <c r="AE816" s="65">
        <v>355</v>
      </c>
      <c r="AF816" s="65">
        <v>2775</v>
      </c>
      <c r="AG816" s="65">
        <v>985225</v>
      </c>
      <c r="AH816" s="65">
        <v>13</v>
      </c>
      <c r="AI816" s="65">
        <v>385</v>
      </c>
      <c r="AJ816" s="65">
        <v>2586</v>
      </c>
      <c r="AK816" s="65">
        <v>995430</v>
      </c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</row>
    <row r="817" spans="1:51" x14ac:dyDescent="0.2">
      <c r="A817" s="112">
        <v>41974</v>
      </c>
      <c r="B817" s="65">
        <v>4</v>
      </c>
      <c r="C817" s="65">
        <v>124</v>
      </c>
      <c r="D817" s="65">
        <v>2873</v>
      </c>
      <c r="E817" s="65">
        <v>360340</v>
      </c>
      <c r="F817" s="65">
        <v>2</v>
      </c>
      <c r="G817" s="65">
        <v>134</v>
      </c>
      <c r="H817" s="65">
        <v>2955</v>
      </c>
      <c r="I817" s="65">
        <v>397425</v>
      </c>
      <c r="J817" s="65">
        <v>26</v>
      </c>
      <c r="K817" s="65">
        <v>165</v>
      </c>
      <c r="L817" s="65">
        <v>2762</v>
      </c>
      <c r="M817" s="65">
        <v>471340</v>
      </c>
      <c r="N817" s="65">
        <v>20</v>
      </c>
      <c r="O817" s="65">
        <v>200</v>
      </c>
      <c r="P817" s="65">
        <v>2853</v>
      </c>
      <c r="Q817" s="65">
        <v>572408</v>
      </c>
      <c r="R817" s="65">
        <v>11</v>
      </c>
      <c r="S817" s="65">
        <v>230</v>
      </c>
      <c r="T817" s="65">
        <v>2721</v>
      </c>
      <c r="U817" s="65">
        <v>630995</v>
      </c>
      <c r="V817" s="65">
        <v>30</v>
      </c>
      <c r="W817" s="65">
        <v>261</v>
      </c>
      <c r="X817" s="65">
        <v>2814</v>
      </c>
      <c r="Y817" s="65">
        <v>746271</v>
      </c>
      <c r="Z817" s="65">
        <v>22</v>
      </c>
      <c r="AA817" s="65">
        <v>307</v>
      </c>
      <c r="AB817" s="65">
        <v>2751</v>
      </c>
      <c r="AC817" s="65">
        <v>845258</v>
      </c>
      <c r="AD817" s="65">
        <v>4</v>
      </c>
      <c r="AE817" s="65">
        <v>334</v>
      </c>
      <c r="AF817" s="65">
        <v>2755</v>
      </c>
      <c r="AG817" s="65">
        <v>921650</v>
      </c>
      <c r="AH817" s="65">
        <v>14</v>
      </c>
      <c r="AI817" s="65">
        <v>379</v>
      </c>
      <c r="AJ817" s="65">
        <v>2788</v>
      </c>
      <c r="AK817" s="65">
        <v>1052396</v>
      </c>
      <c r="AL817" s="65"/>
      <c r="AM817" s="65"/>
      <c r="AN817" s="65"/>
      <c r="AO817" s="65"/>
      <c r="AP817" s="65">
        <v>183</v>
      </c>
      <c r="AQ817" s="65">
        <v>383</v>
      </c>
      <c r="AR817" s="65">
        <v>2465</v>
      </c>
      <c r="AS817" s="65">
        <v>958021</v>
      </c>
      <c r="AT817" s="65">
        <v>31</v>
      </c>
      <c r="AU817" s="65">
        <v>427</v>
      </c>
      <c r="AV817" s="65">
        <v>2544</v>
      </c>
      <c r="AW817" s="65">
        <v>1101122</v>
      </c>
    </row>
    <row r="818" spans="1:51" x14ac:dyDescent="0.2">
      <c r="A818" s="112">
        <v>41981</v>
      </c>
      <c r="B818" s="65">
        <v>9</v>
      </c>
      <c r="C818" s="65">
        <v>122</v>
      </c>
      <c r="D818" s="65">
        <v>2567</v>
      </c>
      <c r="E818" s="65">
        <v>333929</v>
      </c>
      <c r="F818" s="65"/>
      <c r="G818" s="65"/>
      <c r="H818" s="65"/>
      <c r="I818" s="65"/>
      <c r="J818" s="65">
        <v>12</v>
      </c>
      <c r="K818" s="65">
        <v>166</v>
      </c>
      <c r="L818" s="65">
        <v>2895</v>
      </c>
      <c r="M818" s="65">
        <v>480672</v>
      </c>
      <c r="N818" s="65">
        <v>22</v>
      </c>
      <c r="O818" s="65">
        <v>194</v>
      </c>
      <c r="P818" s="65">
        <v>2865</v>
      </c>
      <c r="Q818" s="65">
        <v>549698</v>
      </c>
      <c r="R818" s="65">
        <v>19</v>
      </c>
      <c r="S818" s="65">
        <v>238</v>
      </c>
      <c r="T818" s="65">
        <v>2842</v>
      </c>
      <c r="U818" s="65">
        <v>666032</v>
      </c>
      <c r="V818" s="65">
        <v>17</v>
      </c>
      <c r="W818" s="65">
        <v>271</v>
      </c>
      <c r="X818" s="65">
        <v>2718</v>
      </c>
      <c r="Y818" s="65">
        <v>741750</v>
      </c>
      <c r="Z818" s="65">
        <v>25</v>
      </c>
      <c r="AA818" s="65">
        <v>337</v>
      </c>
      <c r="AB818" s="65">
        <v>2849</v>
      </c>
      <c r="AC818" s="65">
        <v>967974</v>
      </c>
      <c r="AD818" s="65">
        <v>10</v>
      </c>
      <c r="AE818" s="65">
        <v>307</v>
      </c>
      <c r="AF818" s="65">
        <v>2840</v>
      </c>
      <c r="AG818" s="65">
        <v>885438</v>
      </c>
      <c r="AH818" s="65">
        <v>3</v>
      </c>
      <c r="AI818" s="65">
        <v>380</v>
      </c>
      <c r="AJ818" s="65">
        <v>2693</v>
      </c>
      <c r="AK818" s="65">
        <v>1023120</v>
      </c>
      <c r="AL818" s="65">
        <v>4</v>
      </c>
      <c r="AM818" s="65">
        <v>407</v>
      </c>
      <c r="AN818" s="65">
        <v>2640</v>
      </c>
      <c r="AO818" s="65">
        <v>1086120</v>
      </c>
      <c r="AP818" s="65">
        <v>101</v>
      </c>
      <c r="AQ818" s="65">
        <v>373</v>
      </c>
      <c r="AR818" s="65">
        <v>2460</v>
      </c>
      <c r="AS818" s="65">
        <v>926352</v>
      </c>
      <c r="AT818" s="65">
        <v>33</v>
      </c>
      <c r="AU818" s="65">
        <v>418</v>
      </c>
      <c r="AV818" s="65">
        <v>2654</v>
      </c>
      <c r="AW818" s="65">
        <v>1105805</v>
      </c>
    </row>
    <row r="819" spans="1:51" x14ac:dyDescent="0.2">
      <c r="A819" s="112">
        <v>41988</v>
      </c>
      <c r="B819" s="65">
        <v>5</v>
      </c>
      <c r="C819" s="65">
        <v>111</v>
      </c>
      <c r="D819" s="65">
        <v>2790</v>
      </c>
      <c r="E819" s="65">
        <v>303084</v>
      </c>
      <c r="F819" s="65">
        <v>2</v>
      </c>
      <c r="G819" s="65">
        <v>130</v>
      </c>
      <c r="H819" s="65">
        <v>3020</v>
      </c>
      <c r="I819" s="65">
        <v>391090</v>
      </c>
      <c r="J819" s="65">
        <v>1</v>
      </c>
      <c r="K819" s="65">
        <v>157</v>
      </c>
      <c r="L819" s="65">
        <v>2900</v>
      </c>
      <c r="M819" s="65">
        <v>455300</v>
      </c>
      <c r="N819" s="65">
        <v>10</v>
      </c>
      <c r="O819" s="65">
        <v>190</v>
      </c>
      <c r="P819" s="65">
        <v>2762</v>
      </c>
      <c r="Q819" s="65">
        <v>526056</v>
      </c>
      <c r="R819" s="65">
        <v>18</v>
      </c>
      <c r="S819" s="65">
        <v>242</v>
      </c>
      <c r="T819" s="65">
        <v>2820</v>
      </c>
      <c r="U819" s="65">
        <v>687646</v>
      </c>
      <c r="V819" s="65">
        <v>13</v>
      </c>
      <c r="W819" s="65">
        <v>268</v>
      </c>
      <c r="X819" s="65">
        <v>2776</v>
      </c>
      <c r="Y819" s="65">
        <v>744756</v>
      </c>
      <c r="Z819" s="65">
        <v>4</v>
      </c>
      <c r="AA819" s="65">
        <v>339</v>
      </c>
      <c r="AB819" s="65">
        <v>2875</v>
      </c>
      <c r="AC819" s="65">
        <v>973700</v>
      </c>
      <c r="AD819" s="65">
        <v>41</v>
      </c>
      <c r="AE819" s="65">
        <v>299</v>
      </c>
      <c r="AF819" s="65">
        <v>2816</v>
      </c>
      <c r="AG819" s="65">
        <v>845418</v>
      </c>
      <c r="AH819" s="65">
        <v>11</v>
      </c>
      <c r="AI819" s="65">
        <v>373</v>
      </c>
      <c r="AJ819" s="65">
        <v>2663</v>
      </c>
      <c r="AK819" s="65">
        <v>986505</v>
      </c>
      <c r="AL819" s="65">
        <v>9</v>
      </c>
      <c r="AM819" s="65">
        <v>414</v>
      </c>
      <c r="AN819" s="65">
        <v>2716</v>
      </c>
      <c r="AO819" s="65">
        <v>1111371</v>
      </c>
      <c r="AP819" s="65">
        <v>102</v>
      </c>
      <c r="AQ819" s="65">
        <v>375</v>
      </c>
      <c r="AR819" s="65">
        <v>2344</v>
      </c>
      <c r="AS819" s="65">
        <v>860189</v>
      </c>
      <c r="AT819" s="65">
        <v>17</v>
      </c>
      <c r="AU819" s="65">
        <v>476</v>
      </c>
      <c r="AV819" s="65">
        <v>2556</v>
      </c>
      <c r="AW819" s="65">
        <v>1237041</v>
      </c>
    </row>
    <row r="821" spans="1:51" x14ac:dyDescent="0.2">
      <c r="A821" s="43">
        <v>42009</v>
      </c>
      <c r="B821">
        <v>2</v>
      </c>
      <c r="C821">
        <v>94</v>
      </c>
      <c r="D821">
        <v>2550</v>
      </c>
      <c r="E821">
        <v>239700</v>
      </c>
      <c r="F821">
        <v>5</v>
      </c>
      <c r="G821">
        <v>139</v>
      </c>
      <c r="H821">
        <v>2750</v>
      </c>
      <c r="I821">
        <v>383040</v>
      </c>
      <c r="J821">
        <v>23</v>
      </c>
      <c r="K821">
        <v>163</v>
      </c>
      <c r="L821">
        <v>2807</v>
      </c>
      <c r="M821">
        <v>464448</v>
      </c>
      <c r="N821">
        <v>23</v>
      </c>
      <c r="O821">
        <v>205</v>
      </c>
      <c r="P821">
        <v>2644</v>
      </c>
      <c r="Q821">
        <v>560117</v>
      </c>
      <c r="R821">
        <v>31</v>
      </c>
      <c r="S821">
        <v>223</v>
      </c>
      <c r="T821">
        <v>2808</v>
      </c>
      <c r="U821">
        <v>657191</v>
      </c>
      <c r="V821">
        <v>7</v>
      </c>
      <c r="W821">
        <v>266</v>
      </c>
      <c r="X821">
        <v>2708</v>
      </c>
      <c r="Y821">
        <v>723086</v>
      </c>
      <c r="Z821">
        <v>23</v>
      </c>
      <c r="AA821">
        <v>297</v>
      </c>
      <c r="AB821">
        <v>2807</v>
      </c>
      <c r="AC821">
        <v>846703</v>
      </c>
      <c r="AD821">
        <v>13</v>
      </c>
      <c r="AE821">
        <v>344</v>
      </c>
      <c r="AF821">
        <v>2842</v>
      </c>
      <c r="AG821">
        <v>998531</v>
      </c>
      <c r="AH821">
        <v>12</v>
      </c>
      <c r="AI821">
        <v>378</v>
      </c>
      <c r="AJ821">
        <v>2805</v>
      </c>
      <c r="AK821">
        <v>1056242</v>
      </c>
      <c r="AL821">
        <v>3</v>
      </c>
      <c r="AM821">
        <v>402</v>
      </c>
      <c r="AN821">
        <v>2940</v>
      </c>
      <c r="AO821">
        <v>1148800</v>
      </c>
      <c r="AP821" s="65">
        <v>90</v>
      </c>
      <c r="AQ821" s="65">
        <v>386</v>
      </c>
      <c r="AR821" s="65">
        <v>2472</v>
      </c>
      <c r="AS821" s="65">
        <v>968430</v>
      </c>
      <c r="AT821">
        <v>27</v>
      </c>
      <c r="AU821">
        <v>417</v>
      </c>
      <c r="AV821">
        <v>2721</v>
      </c>
      <c r="AW821">
        <v>1077575</v>
      </c>
    </row>
    <row r="822" spans="1:51" x14ac:dyDescent="0.2">
      <c r="A822" s="43">
        <v>42016</v>
      </c>
      <c r="B822">
        <v>3</v>
      </c>
      <c r="C822">
        <v>116</v>
      </c>
      <c r="D822">
        <v>2820</v>
      </c>
      <c r="E822">
        <v>329000</v>
      </c>
      <c r="F822">
        <v>1</v>
      </c>
      <c r="G822">
        <v>141</v>
      </c>
      <c r="H822">
        <v>2780</v>
      </c>
      <c r="I822">
        <v>391980</v>
      </c>
      <c r="J822">
        <v>16</v>
      </c>
      <c r="K822">
        <v>166</v>
      </c>
      <c r="L822">
        <v>2786</v>
      </c>
      <c r="M822">
        <v>463569</v>
      </c>
      <c r="N822">
        <v>23</v>
      </c>
      <c r="O822">
        <v>203</v>
      </c>
      <c r="P822">
        <v>2810</v>
      </c>
      <c r="Q822">
        <v>588449</v>
      </c>
      <c r="R822">
        <v>24</v>
      </c>
      <c r="S822">
        <v>236</v>
      </c>
      <c r="T822">
        <v>2825</v>
      </c>
      <c r="U822">
        <v>672227</v>
      </c>
      <c r="V822">
        <v>25</v>
      </c>
      <c r="W822">
        <v>266</v>
      </c>
      <c r="X822">
        <v>2863</v>
      </c>
      <c r="Y822">
        <v>791214</v>
      </c>
      <c r="Z822">
        <v>18</v>
      </c>
      <c r="AA822">
        <v>294</v>
      </c>
      <c r="AB822">
        <v>2703</v>
      </c>
      <c r="AC822">
        <v>803627</v>
      </c>
      <c r="AD822">
        <v>22</v>
      </c>
      <c r="AE822">
        <v>343</v>
      </c>
      <c r="AF822">
        <v>2762</v>
      </c>
      <c r="AG822">
        <v>981527</v>
      </c>
      <c r="AH822">
        <v>5</v>
      </c>
      <c r="AI822">
        <v>379</v>
      </c>
      <c r="AJ822">
        <v>2656</v>
      </c>
      <c r="AK822">
        <v>1007096</v>
      </c>
      <c r="AL822">
        <v>5</v>
      </c>
      <c r="AM822">
        <v>438</v>
      </c>
      <c r="AN822">
        <v>2575</v>
      </c>
      <c r="AO822">
        <v>1137956</v>
      </c>
      <c r="AP822" s="65">
        <v>93</v>
      </c>
      <c r="AQ822" s="65">
        <v>389</v>
      </c>
      <c r="AR822" s="65">
        <v>2465</v>
      </c>
      <c r="AS822" s="65">
        <v>925299</v>
      </c>
      <c r="AT822" s="65">
        <v>39</v>
      </c>
      <c r="AU822" s="65">
        <v>412</v>
      </c>
      <c r="AV822" s="65">
        <v>2395</v>
      </c>
      <c r="AW822" s="65">
        <v>990663</v>
      </c>
    </row>
    <row r="823" spans="1:51" x14ac:dyDescent="0.2">
      <c r="A823" s="43"/>
    </row>
    <row r="824" spans="1:51" x14ac:dyDescent="0.2">
      <c r="A824" s="43">
        <v>42030</v>
      </c>
      <c r="B824">
        <v>7</v>
      </c>
      <c r="C824">
        <v>110</v>
      </c>
      <c r="D824">
        <v>2850</v>
      </c>
      <c r="E824">
        <v>293100</v>
      </c>
      <c r="J824">
        <v>27</v>
      </c>
      <c r="K824">
        <v>164</v>
      </c>
      <c r="L824">
        <v>2787</v>
      </c>
      <c r="M824">
        <v>457053</v>
      </c>
      <c r="N824">
        <v>14</v>
      </c>
      <c r="O824">
        <v>222</v>
      </c>
      <c r="P824">
        <v>2482</v>
      </c>
      <c r="Q824">
        <v>563711</v>
      </c>
      <c r="R824">
        <v>4</v>
      </c>
      <c r="S824">
        <v>240</v>
      </c>
      <c r="T824">
        <v>2747</v>
      </c>
      <c r="U824">
        <v>648045</v>
      </c>
      <c r="V824">
        <v>4</v>
      </c>
      <c r="W824">
        <v>267</v>
      </c>
      <c r="X824">
        <v>2558</v>
      </c>
      <c r="Y824">
        <v>683635</v>
      </c>
      <c r="Z824">
        <v>10</v>
      </c>
      <c r="AA824">
        <v>302</v>
      </c>
      <c r="AB824">
        <v>2876</v>
      </c>
      <c r="AC824">
        <v>853773</v>
      </c>
      <c r="AD824">
        <v>9</v>
      </c>
      <c r="AE824">
        <v>339</v>
      </c>
      <c r="AF824">
        <v>2642</v>
      </c>
      <c r="AG824">
        <v>893667</v>
      </c>
      <c r="AH824">
        <v>12</v>
      </c>
      <c r="AI824">
        <v>370</v>
      </c>
      <c r="AJ824">
        <v>2818</v>
      </c>
      <c r="AK824">
        <v>1083201</v>
      </c>
      <c r="AL824">
        <v>3</v>
      </c>
      <c r="AM824">
        <v>400</v>
      </c>
      <c r="AN824">
        <v>3700</v>
      </c>
      <c r="AO824">
        <v>1480000</v>
      </c>
      <c r="AP824">
        <v>101</v>
      </c>
      <c r="AQ824">
        <v>382</v>
      </c>
      <c r="AR824">
        <v>2348</v>
      </c>
      <c r="AS824">
        <v>915947</v>
      </c>
      <c r="AT824">
        <v>7</v>
      </c>
      <c r="AU824">
        <v>418</v>
      </c>
      <c r="AV824">
        <v>2513</v>
      </c>
      <c r="AW824">
        <v>1027889</v>
      </c>
    </row>
    <row r="825" spans="1:51" x14ac:dyDescent="0.2">
      <c r="A825" s="12">
        <v>42010</v>
      </c>
      <c r="B825">
        <v>2</v>
      </c>
      <c r="C825">
        <v>122</v>
      </c>
      <c r="D825">
        <v>2750</v>
      </c>
      <c r="E825">
        <v>335500</v>
      </c>
      <c r="J825">
        <v>14</v>
      </c>
      <c r="K825">
        <v>168</v>
      </c>
      <c r="L825">
        <v>2732</v>
      </c>
      <c r="M825">
        <v>460745</v>
      </c>
      <c r="N825">
        <v>33</v>
      </c>
      <c r="O825">
        <v>205</v>
      </c>
      <c r="P825">
        <v>2729</v>
      </c>
      <c r="Q825">
        <v>559897</v>
      </c>
      <c r="R825">
        <v>24</v>
      </c>
      <c r="S825">
        <v>234</v>
      </c>
      <c r="T825">
        <v>2708</v>
      </c>
      <c r="U825">
        <v>631924</v>
      </c>
      <c r="V825">
        <v>3</v>
      </c>
      <c r="W825">
        <v>267</v>
      </c>
      <c r="X825">
        <v>2533</v>
      </c>
      <c r="Y825">
        <v>674867</v>
      </c>
      <c r="Z825">
        <v>16</v>
      </c>
      <c r="AA825">
        <v>296</v>
      </c>
      <c r="AB825">
        <v>2748</v>
      </c>
      <c r="AC825">
        <v>814632</v>
      </c>
      <c r="AD825">
        <v>9</v>
      </c>
      <c r="AE825">
        <v>339</v>
      </c>
      <c r="AF825">
        <v>2646</v>
      </c>
      <c r="AG825">
        <v>896229</v>
      </c>
      <c r="AH825">
        <v>5</v>
      </c>
      <c r="AI825">
        <v>384</v>
      </c>
      <c r="AJ825">
        <v>2660</v>
      </c>
      <c r="AK825">
        <v>1022480</v>
      </c>
      <c r="AL825">
        <v>16</v>
      </c>
      <c r="AM825">
        <v>452</v>
      </c>
      <c r="AN825">
        <v>2732</v>
      </c>
      <c r="AO825">
        <v>1236744</v>
      </c>
      <c r="AP825">
        <v>64</v>
      </c>
      <c r="AQ825">
        <v>449</v>
      </c>
      <c r="AR825">
        <v>2624</v>
      </c>
      <c r="AS825">
        <v>1181025</v>
      </c>
      <c r="AT825">
        <v>15</v>
      </c>
      <c r="AU825">
        <v>457</v>
      </c>
      <c r="AV825">
        <v>2540</v>
      </c>
      <c r="AW825">
        <v>1162793</v>
      </c>
      <c r="AY825">
        <v>147</v>
      </c>
    </row>
    <row r="826" spans="1:51" x14ac:dyDescent="0.2">
      <c r="AP826">
        <v>2</v>
      </c>
      <c r="AQ826">
        <v>315</v>
      </c>
      <c r="AR826">
        <v>2360</v>
      </c>
      <c r="AS826">
        <v>743400</v>
      </c>
      <c r="AT826">
        <v>1</v>
      </c>
      <c r="AU826">
        <v>399</v>
      </c>
      <c r="AV826">
        <v>2500</v>
      </c>
      <c r="AW826">
        <v>997500</v>
      </c>
    </row>
    <row r="827" spans="1:51" x14ac:dyDescent="0.2">
      <c r="AP827">
        <v>25</v>
      </c>
      <c r="AQ827">
        <v>346</v>
      </c>
      <c r="AR827">
        <v>2467</v>
      </c>
      <c r="AS827">
        <v>853382</v>
      </c>
    </row>
    <row r="828" spans="1:51" x14ac:dyDescent="0.2">
      <c r="AP828">
        <v>27</v>
      </c>
      <c r="AQ828">
        <v>384</v>
      </c>
      <c r="AR828">
        <v>2512</v>
      </c>
      <c r="AS828">
        <v>965611</v>
      </c>
    </row>
    <row r="829" spans="1:51" x14ac:dyDescent="0.2">
      <c r="A829" s="12">
        <v>42017</v>
      </c>
      <c r="B829">
        <v>13</v>
      </c>
      <c r="C829">
        <v>95</v>
      </c>
      <c r="D829">
        <v>2500</v>
      </c>
      <c r="E829">
        <v>239933</v>
      </c>
      <c r="F829">
        <v>21</v>
      </c>
      <c r="G829">
        <v>139</v>
      </c>
      <c r="H829">
        <v>2698</v>
      </c>
      <c r="I829">
        <v>375590</v>
      </c>
      <c r="J829">
        <v>9</v>
      </c>
      <c r="K829">
        <v>178</v>
      </c>
      <c r="L829">
        <v>2680</v>
      </c>
      <c r="M829">
        <v>477040</v>
      </c>
      <c r="N829">
        <v>32</v>
      </c>
      <c r="O829">
        <v>197</v>
      </c>
      <c r="P829">
        <v>2590</v>
      </c>
      <c r="Q829">
        <v>510165</v>
      </c>
      <c r="R829">
        <v>13</v>
      </c>
      <c r="S829">
        <v>238</v>
      </c>
      <c r="T829">
        <v>2647</v>
      </c>
      <c r="U829">
        <v>630037</v>
      </c>
      <c r="V829">
        <v>12</v>
      </c>
      <c r="W829">
        <v>264</v>
      </c>
      <c r="X829">
        <v>2556</v>
      </c>
      <c r="Y829">
        <v>675808</v>
      </c>
      <c r="Z829">
        <v>13</v>
      </c>
      <c r="AA829">
        <v>295</v>
      </c>
      <c r="AB829">
        <v>2537</v>
      </c>
      <c r="AC829">
        <v>747620</v>
      </c>
      <c r="AD829">
        <v>6</v>
      </c>
      <c r="AE829">
        <v>330</v>
      </c>
      <c r="AF829">
        <v>2555</v>
      </c>
      <c r="AG829">
        <v>841855</v>
      </c>
      <c r="AH829">
        <v>1</v>
      </c>
      <c r="AI829">
        <v>374</v>
      </c>
      <c r="AJ829">
        <v>2580</v>
      </c>
      <c r="AK829">
        <v>964920</v>
      </c>
      <c r="AL829">
        <v>2</v>
      </c>
      <c r="AM829">
        <v>469</v>
      </c>
      <c r="AN829">
        <v>2690</v>
      </c>
      <c r="AO829">
        <v>1263140</v>
      </c>
      <c r="AP829">
        <v>76</v>
      </c>
      <c r="AQ829">
        <v>444</v>
      </c>
      <c r="AR829">
        <v>2537</v>
      </c>
      <c r="AS829">
        <v>1126717</v>
      </c>
      <c r="AT829">
        <v>9</v>
      </c>
      <c r="AU829">
        <v>456</v>
      </c>
      <c r="AV829">
        <v>2390</v>
      </c>
      <c r="AW829">
        <v>1087730</v>
      </c>
      <c r="AY829">
        <v>156</v>
      </c>
    </row>
    <row r="830" spans="1:51" x14ac:dyDescent="0.2">
      <c r="A830" s="12"/>
      <c r="AP830">
        <v>1</v>
      </c>
      <c r="AQ830">
        <v>315</v>
      </c>
      <c r="AR830">
        <v>2100</v>
      </c>
      <c r="AS830">
        <v>661500</v>
      </c>
      <c r="AT830">
        <v>6</v>
      </c>
      <c r="AU830">
        <v>342</v>
      </c>
      <c r="AV830">
        <v>2315</v>
      </c>
      <c r="AW830">
        <v>790290</v>
      </c>
    </row>
    <row r="831" spans="1:51" x14ac:dyDescent="0.2">
      <c r="A831" s="12"/>
      <c r="AP831">
        <v>10</v>
      </c>
      <c r="AQ831">
        <v>341</v>
      </c>
      <c r="AR831">
        <v>2490</v>
      </c>
      <c r="AS831">
        <v>849167</v>
      </c>
      <c r="AT831">
        <v>2</v>
      </c>
      <c r="AU831">
        <v>374</v>
      </c>
      <c r="AV831">
        <v>2520</v>
      </c>
      <c r="AW831">
        <v>942480</v>
      </c>
    </row>
    <row r="832" spans="1:51" x14ac:dyDescent="0.2">
      <c r="A832" s="12"/>
      <c r="AP832">
        <v>52</v>
      </c>
      <c r="AQ832">
        <v>385</v>
      </c>
      <c r="AR832">
        <v>2501</v>
      </c>
      <c r="AS832">
        <v>962726</v>
      </c>
    </row>
    <row r="833" spans="1:51" x14ac:dyDescent="0.2">
      <c r="A833" s="12">
        <v>42024</v>
      </c>
      <c r="B833">
        <v>6</v>
      </c>
      <c r="C833">
        <v>93</v>
      </c>
      <c r="D833">
        <v>2512</v>
      </c>
      <c r="E833">
        <v>238975</v>
      </c>
      <c r="F833">
        <v>6</v>
      </c>
      <c r="G833">
        <v>139</v>
      </c>
      <c r="H833">
        <v>2550</v>
      </c>
      <c r="I833">
        <v>353867</v>
      </c>
      <c r="J833">
        <v>48</v>
      </c>
      <c r="K833">
        <v>162</v>
      </c>
      <c r="L833">
        <v>2694</v>
      </c>
      <c r="M833">
        <v>435684</v>
      </c>
      <c r="N833">
        <v>34</v>
      </c>
      <c r="O833">
        <v>197</v>
      </c>
      <c r="P833">
        <v>2693</v>
      </c>
      <c r="Q833">
        <v>532143</v>
      </c>
      <c r="R833">
        <v>2</v>
      </c>
      <c r="S833">
        <v>241</v>
      </c>
      <c r="T833">
        <v>2550</v>
      </c>
      <c r="U833">
        <v>614550</v>
      </c>
      <c r="V833">
        <v>1</v>
      </c>
      <c r="W833">
        <v>259</v>
      </c>
      <c r="X833">
        <v>2250</v>
      </c>
      <c r="Y833">
        <v>582750</v>
      </c>
      <c r="Z833">
        <v>11</v>
      </c>
      <c r="AA833">
        <v>301</v>
      </c>
      <c r="AB833">
        <v>2572</v>
      </c>
      <c r="AC833">
        <v>774244</v>
      </c>
      <c r="AD833">
        <v>11</v>
      </c>
      <c r="AE833">
        <v>334</v>
      </c>
      <c r="AF833">
        <v>2510</v>
      </c>
      <c r="AG833">
        <v>839717</v>
      </c>
      <c r="AH833">
        <v>9</v>
      </c>
      <c r="AI833">
        <v>384</v>
      </c>
      <c r="AJ833">
        <v>2524</v>
      </c>
      <c r="AK833">
        <v>969660</v>
      </c>
      <c r="AL833">
        <v>8</v>
      </c>
      <c r="AM833">
        <v>414</v>
      </c>
      <c r="AN833">
        <v>2630</v>
      </c>
      <c r="AO833">
        <v>1089610</v>
      </c>
      <c r="AY833">
        <v>156</v>
      </c>
    </row>
    <row r="834" spans="1:51" x14ac:dyDescent="0.2">
      <c r="A834" s="12"/>
      <c r="AP834">
        <v>71</v>
      </c>
      <c r="AQ834">
        <v>446</v>
      </c>
      <c r="AR834">
        <v>2434</v>
      </c>
      <c r="AS834">
        <v>1086928</v>
      </c>
      <c r="AT834">
        <v>13</v>
      </c>
      <c r="AU834">
        <v>479</v>
      </c>
      <c r="AV834">
        <v>2354</v>
      </c>
      <c r="AW834">
        <v>1128864</v>
      </c>
    </row>
    <row r="835" spans="1:51" x14ac:dyDescent="0.2">
      <c r="A835" s="12"/>
      <c r="AP835">
        <v>19</v>
      </c>
      <c r="AQ835">
        <v>348</v>
      </c>
      <c r="AR835">
        <v>2418</v>
      </c>
      <c r="AS835">
        <v>840867</v>
      </c>
      <c r="AT835">
        <v>4</v>
      </c>
      <c r="AU835">
        <v>341</v>
      </c>
      <c r="AV835">
        <v>2500</v>
      </c>
      <c r="AW835">
        <v>853100</v>
      </c>
    </row>
    <row r="836" spans="1:51" x14ac:dyDescent="0.2">
      <c r="A836" s="12"/>
      <c r="AP836">
        <v>12</v>
      </c>
      <c r="AQ836">
        <v>380</v>
      </c>
      <c r="AR836">
        <v>2398</v>
      </c>
      <c r="AS836">
        <v>909825</v>
      </c>
      <c r="AT836">
        <v>13</v>
      </c>
      <c r="AU836">
        <v>391</v>
      </c>
      <c r="AV836">
        <v>2312</v>
      </c>
      <c r="AW836">
        <v>904975</v>
      </c>
    </row>
    <row r="837" spans="1:51" x14ac:dyDescent="0.2">
      <c r="A837" s="12">
        <v>42031</v>
      </c>
      <c r="B837">
        <v>6</v>
      </c>
      <c r="C837">
        <v>104</v>
      </c>
      <c r="D837">
        <v>2760</v>
      </c>
      <c r="E837">
        <v>289940</v>
      </c>
      <c r="F837">
        <v>2</v>
      </c>
      <c r="G837">
        <v>146</v>
      </c>
      <c r="H837">
        <v>3025</v>
      </c>
      <c r="I837">
        <v>441700</v>
      </c>
      <c r="J837">
        <v>5</v>
      </c>
      <c r="K837">
        <v>164</v>
      </c>
      <c r="L837">
        <v>2875</v>
      </c>
      <c r="M837">
        <v>472162</v>
      </c>
      <c r="N837">
        <v>12</v>
      </c>
      <c r="O837">
        <v>207</v>
      </c>
      <c r="P837">
        <v>2496</v>
      </c>
      <c r="Q837">
        <v>515612</v>
      </c>
      <c r="R837">
        <v>9</v>
      </c>
      <c r="S837">
        <v>236</v>
      </c>
      <c r="T837">
        <v>2668</v>
      </c>
      <c r="U837">
        <v>629028</v>
      </c>
      <c r="V837">
        <v>22</v>
      </c>
      <c r="W837">
        <v>270</v>
      </c>
      <c r="X837">
        <v>2735</v>
      </c>
      <c r="Y837">
        <v>738280</v>
      </c>
      <c r="Z837">
        <v>7</v>
      </c>
      <c r="AA837">
        <v>305</v>
      </c>
      <c r="AB837">
        <v>2655</v>
      </c>
      <c r="AC837">
        <v>810697</v>
      </c>
      <c r="AD837">
        <v>15</v>
      </c>
      <c r="AE837">
        <v>350</v>
      </c>
      <c r="AF837">
        <v>2533</v>
      </c>
      <c r="AG837">
        <v>885857</v>
      </c>
      <c r="AH837">
        <v>12</v>
      </c>
      <c r="AI837">
        <v>376</v>
      </c>
      <c r="AJ837">
        <v>2507</v>
      </c>
      <c r="AK837">
        <v>942780</v>
      </c>
      <c r="AL837">
        <v>9</v>
      </c>
      <c r="AM837">
        <v>406</v>
      </c>
      <c r="AN837">
        <v>2485</v>
      </c>
      <c r="AO837">
        <v>1008525</v>
      </c>
      <c r="AP837">
        <v>47</v>
      </c>
      <c r="AQ837">
        <v>424</v>
      </c>
      <c r="AR837">
        <v>2373</v>
      </c>
      <c r="AS837">
        <v>1006582</v>
      </c>
      <c r="AT837">
        <v>21</v>
      </c>
      <c r="AU837">
        <v>453</v>
      </c>
      <c r="AV837">
        <v>2435</v>
      </c>
      <c r="AW837">
        <v>1103940</v>
      </c>
      <c r="AY837">
        <v>126</v>
      </c>
    </row>
    <row r="838" spans="1:51" x14ac:dyDescent="0.2">
      <c r="A838" s="12"/>
      <c r="AP838">
        <v>9</v>
      </c>
      <c r="AQ838">
        <v>352</v>
      </c>
      <c r="AR838">
        <v>2400</v>
      </c>
      <c r="AS838">
        <v>844765</v>
      </c>
      <c r="AT838">
        <v>3</v>
      </c>
      <c r="AU838">
        <v>346</v>
      </c>
      <c r="AV838">
        <v>2375</v>
      </c>
      <c r="AW838">
        <v>822650</v>
      </c>
    </row>
    <row r="839" spans="1:51" x14ac:dyDescent="0.2">
      <c r="A839" s="12"/>
      <c r="AP839">
        <v>28</v>
      </c>
      <c r="AQ839">
        <v>375</v>
      </c>
      <c r="AR839">
        <v>2380</v>
      </c>
      <c r="AS839">
        <v>892998</v>
      </c>
      <c r="AT839">
        <v>2</v>
      </c>
      <c r="AU839">
        <v>364</v>
      </c>
      <c r="AV839">
        <v>2375</v>
      </c>
      <c r="AW839">
        <v>865675</v>
      </c>
    </row>
    <row r="840" spans="1:51" x14ac:dyDescent="0.2">
      <c r="A840" s="43"/>
    </row>
    <row r="841" spans="1:51" ht="15" x14ac:dyDescent="0.2">
      <c r="A841" s="81">
        <v>42037</v>
      </c>
      <c r="F841">
        <v>2</v>
      </c>
      <c r="G841">
        <v>144</v>
      </c>
      <c r="H841">
        <v>2800</v>
      </c>
      <c r="I841">
        <v>403200</v>
      </c>
      <c r="J841">
        <v>14</v>
      </c>
      <c r="K841">
        <v>188</v>
      </c>
      <c r="L841">
        <v>2602</v>
      </c>
      <c r="M841">
        <v>510572</v>
      </c>
      <c r="N841">
        <v>3</v>
      </c>
      <c r="O841">
        <v>230</v>
      </c>
      <c r="P841">
        <v>2647</v>
      </c>
      <c r="Q841">
        <v>609643</v>
      </c>
      <c r="V841">
        <v>3</v>
      </c>
      <c r="W841">
        <v>262</v>
      </c>
      <c r="X841">
        <v>2720</v>
      </c>
      <c r="Y841">
        <v>712640</v>
      </c>
      <c r="Z841">
        <v>9</v>
      </c>
      <c r="AA841">
        <v>300</v>
      </c>
      <c r="AB841">
        <v>2672</v>
      </c>
      <c r="AC841">
        <v>809696</v>
      </c>
      <c r="AD841">
        <v>8</v>
      </c>
      <c r="AE841">
        <v>298</v>
      </c>
      <c r="AF841">
        <v>2715</v>
      </c>
      <c r="AG841">
        <v>820445</v>
      </c>
      <c r="AH841">
        <v>21</v>
      </c>
      <c r="AI841">
        <v>344</v>
      </c>
      <c r="AJ841">
        <v>2682</v>
      </c>
      <c r="AK841">
        <v>937558</v>
      </c>
      <c r="AL841">
        <v>3</v>
      </c>
      <c r="AM841">
        <v>418</v>
      </c>
      <c r="AN841">
        <v>2753</v>
      </c>
      <c r="AO841">
        <v>1151173</v>
      </c>
      <c r="AP841">
        <v>57</v>
      </c>
      <c r="AQ841">
        <v>388</v>
      </c>
      <c r="AR841">
        <v>2390</v>
      </c>
      <c r="AS841">
        <v>928096</v>
      </c>
      <c r="AT841">
        <v>11</v>
      </c>
      <c r="AU841">
        <v>414</v>
      </c>
      <c r="AV841">
        <v>2338</v>
      </c>
      <c r="AW841">
        <v>964896</v>
      </c>
    </row>
    <row r="842" spans="1:51" ht="15" x14ac:dyDescent="0.2">
      <c r="A842" s="81">
        <v>42044</v>
      </c>
      <c r="B842">
        <v>3</v>
      </c>
      <c r="C842">
        <v>118</v>
      </c>
      <c r="D842">
        <v>3400</v>
      </c>
      <c r="E842">
        <v>423683</v>
      </c>
      <c r="F842">
        <v>18</v>
      </c>
      <c r="G842">
        <v>141</v>
      </c>
      <c r="H842">
        <v>3044</v>
      </c>
      <c r="I842">
        <v>431977</v>
      </c>
      <c r="J842">
        <v>7</v>
      </c>
      <c r="K842">
        <v>164</v>
      </c>
      <c r="L842">
        <v>3085</v>
      </c>
      <c r="M842">
        <v>517503</v>
      </c>
      <c r="N842">
        <v>20</v>
      </c>
      <c r="O842">
        <v>197</v>
      </c>
      <c r="P842">
        <v>2656</v>
      </c>
      <c r="Q842">
        <v>550430</v>
      </c>
      <c r="R842">
        <v>27</v>
      </c>
      <c r="S842">
        <v>235</v>
      </c>
      <c r="T842">
        <v>2720</v>
      </c>
      <c r="U842">
        <v>651388</v>
      </c>
      <c r="V842">
        <v>13</v>
      </c>
      <c r="W842">
        <v>263</v>
      </c>
      <c r="X842">
        <v>2674</v>
      </c>
      <c r="Y842">
        <v>722607</v>
      </c>
      <c r="Z842">
        <v>7</v>
      </c>
      <c r="AA842">
        <v>349</v>
      </c>
      <c r="AB842">
        <v>2718</v>
      </c>
      <c r="AC842">
        <v>946576</v>
      </c>
      <c r="AH842">
        <v>3</v>
      </c>
      <c r="AI842">
        <v>379</v>
      </c>
      <c r="AJ842">
        <v>2690</v>
      </c>
      <c r="AK842">
        <v>1019280</v>
      </c>
      <c r="AL842">
        <v>14</v>
      </c>
      <c r="AM842">
        <v>491</v>
      </c>
      <c r="AN842">
        <v>2750</v>
      </c>
      <c r="AO842">
        <v>1349661</v>
      </c>
      <c r="AP842">
        <v>45</v>
      </c>
      <c r="AQ842">
        <v>374</v>
      </c>
      <c r="AR842">
        <v>2316</v>
      </c>
      <c r="AS842">
        <v>880018</v>
      </c>
      <c r="AT842">
        <v>17</v>
      </c>
      <c r="AU842">
        <v>420</v>
      </c>
      <c r="AV842">
        <v>2535</v>
      </c>
      <c r="AW842">
        <v>988212</v>
      </c>
    </row>
    <row r="843" spans="1:51" ht="15" x14ac:dyDescent="0.2">
      <c r="A843" s="81">
        <v>42051</v>
      </c>
      <c r="F843">
        <v>2</v>
      </c>
      <c r="G843">
        <v>144</v>
      </c>
      <c r="H843">
        <v>2800</v>
      </c>
      <c r="I843">
        <v>403200</v>
      </c>
      <c r="J843">
        <v>14</v>
      </c>
      <c r="K843">
        <v>188</v>
      </c>
      <c r="L843">
        <v>2602</v>
      </c>
      <c r="M843">
        <v>510572</v>
      </c>
      <c r="R843">
        <v>3</v>
      </c>
      <c r="S843">
        <v>230</v>
      </c>
      <c r="T843">
        <v>2647</v>
      </c>
      <c r="U843">
        <v>609643</v>
      </c>
      <c r="V843">
        <v>3</v>
      </c>
      <c r="W843">
        <v>262</v>
      </c>
      <c r="X843">
        <v>2720</v>
      </c>
      <c r="Y843">
        <v>712640</v>
      </c>
      <c r="Z843">
        <v>21</v>
      </c>
      <c r="AA843">
        <v>344</v>
      </c>
      <c r="AB843">
        <v>2682</v>
      </c>
      <c r="AC843">
        <v>937558</v>
      </c>
      <c r="AD843">
        <v>8</v>
      </c>
      <c r="AE843">
        <v>298</v>
      </c>
      <c r="AF843">
        <v>2715</v>
      </c>
      <c r="AG843">
        <v>820445</v>
      </c>
      <c r="AH843">
        <v>1</v>
      </c>
      <c r="AI843">
        <v>385</v>
      </c>
      <c r="AJ843">
        <v>2680</v>
      </c>
      <c r="AK843">
        <v>1031800</v>
      </c>
      <c r="AL843">
        <v>18</v>
      </c>
      <c r="AM843">
        <v>459</v>
      </c>
      <c r="AN843">
        <v>2940</v>
      </c>
      <c r="AO843">
        <v>1416956</v>
      </c>
      <c r="AP843">
        <v>57</v>
      </c>
      <c r="AQ843">
        <v>388</v>
      </c>
      <c r="AR843">
        <v>2390</v>
      </c>
      <c r="AS843">
        <v>928096</v>
      </c>
      <c r="AT843">
        <v>11</v>
      </c>
      <c r="AU843">
        <v>414</v>
      </c>
      <c r="AV843">
        <v>2338</v>
      </c>
      <c r="AW843">
        <v>964896</v>
      </c>
    </row>
    <row r="844" spans="1:51" ht="15" x14ac:dyDescent="0.2">
      <c r="A844" s="81">
        <v>42058</v>
      </c>
      <c r="B844">
        <v>2</v>
      </c>
      <c r="C844">
        <v>106</v>
      </c>
      <c r="D844">
        <v>2870</v>
      </c>
      <c r="E844">
        <v>303240</v>
      </c>
      <c r="F844">
        <v>1</v>
      </c>
      <c r="G844">
        <v>130</v>
      </c>
      <c r="H844">
        <v>2900</v>
      </c>
      <c r="I844">
        <v>377000</v>
      </c>
      <c r="J844">
        <v>10</v>
      </c>
      <c r="K844">
        <v>154</v>
      </c>
      <c r="L844">
        <v>2740</v>
      </c>
      <c r="M844">
        <v>427538</v>
      </c>
      <c r="N844">
        <v>7</v>
      </c>
      <c r="O844">
        <v>197</v>
      </c>
      <c r="P844">
        <v>2725</v>
      </c>
      <c r="Q844">
        <v>538150</v>
      </c>
      <c r="R844">
        <v>8</v>
      </c>
      <c r="S844">
        <v>243</v>
      </c>
      <c r="T844">
        <v>2728</v>
      </c>
      <c r="U844">
        <v>668536</v>
      </c>
      <c r="V844">
        <v>16</v>
      </c>
      <c r="W844">
        <v>261</v>
      </c>
      <c r="X844">
        <v>2740</v>
      </c>
      <c r="Y844">
        <v>725751</v>
      </c>
      <c r="Z844">
        <v>2</v>
      </c>
      <c r="AA844">
        <v>356</v>
      </c>
      <c r="AB844">
        <v>2690</v>
      </c>
      <c r="AC844">
        <v>959120</v>
      </c>
      <c r="AD844">
        <v>3</v>
      </c>
      <c r="AE844">
        <v>312</v>
      </c>
      <c r="AF844">
        <v>2610</v>
      </c>
      <c r="AG844">
        <v>814887</v>
      </c>
      <c r="AH844">
        <v>5</v>
      </c>
      <c r="AI844">
        <v>386</v>
      </c>
      <c r="AJ844">
        <v>2762</v>
      </c>
      <c r="AK844">
        <v>1066282</v>
      </c>
      <c r="AL844">
        <v>1</v>
      </c>
      <c r="AM844">
        <v>403</v>
      </c>
      <c r="AN844">
        <v>2840</v>
      </c>
      <c r="AO844">
        <v>1144520</v>
      </c>
      <c r="AP844">
        <v>58</v>
      </c>
      <c r="AQ844">
        <v>378</v>
      </c>
      <c r="AR844">
        <v>2446</v>
      </c>
      <c r="AS844">
        <v>933174</v>
      </c>
      <c r="AT844">
        <v>16</v>
      </c>
      <c r="AU844">
        <v>429</v>
      </c>
      <c r="AV844">
        <v>2447</v>
      </c>
      <c r="AW844">
        <v>1051445</v>
      </c>
    </row>
    <row r="845" spans="1:51" ht="15" x14ac:dyDescent="0.2">
      <c r="A845" s="81"/>
    </row>
    <row r="846" spans="1:51" ht="15" x14ac:dyDescent="0.2">
      <c r="A846" s="81">
        <v>42038</v>
      </c>
      <c r="B846">
        <v>3</v>
      </c>
      <c r="C846">
        <v>103</v>
      </c>
      <c r="D846">
        <v>2850</v>
      </c>
      <c r="E846">
        <v>293550</v>
      </c>
      <c r="F846">
        <v>3</v>
      </c>
      <c r="G846">
        <v>144</v>
      </c>
      <c r="H846">
        <v>2925</v>
      </c>
      <c r="I846">
        <v>421500</v>
      </c>
      <c r="J846">
        <v>7</v>
      </c>
      <c r="K846">
        <v>164</v>
      </c>
      <c r="L846">
        <v>2800</v>
      </c>
      <c r="M846">
        <v>458700</v>
      </c>
      <c r="N846">
        <v>9</v>
      </c>
      <c r="O846">
        <v>215</v>
      </c>
      <c r="P846">
        <v>2740</v>
      </c>
      <c r="Q846">
        <v>590013</v>
      </c>
      <c r="R846">
        <v>13</v>
      </c>
      <c r="S846">
        <v>230</v>
      </c>
      <c r="T846">
        <v>2730</v>
      </c>
      <c r="U846">
        <v>627000</v>
      </c>
      <c r="V846">
        <v>7</v>
      </c>
      <c r="W846">
        <v>274</v>
      </c>
      <c r="X846">
        <v>2600</v>
      </c>
      <c r="Y846">
        <v>712400</v>
      </c>
      <c r="Z846">
        <v>9</v>
      </c>
      <c r="AA846">
        <v>301</v>
      </c>
      <c r="AB846">
        <v>2609</v>
      </c>
      <c r="AC846">
        <v>785230</v>
      </c>
      <c r="AD846">
        <v>1</v>
      </c>
      <c r="AE846">
        <v>355</v>
      </c>
      <c r="AF846">
        <v>2600</v>
      </c>
      <c r="AG846">
        <v>923000</v>
      </c>
      <c r="AH846">
        <v>1</v>
      </c>
      <c r="AI846">
        <v>374</v>
      </c>
      <c r="AJ846">
        <v>2580</v>
      </c>
      <c r="AK846">
        <v>964920</v>
      </c>
      <c r="AL846">
        <v>1</v>
      </c>
      <c r="AM846">
        <v>434</v>
      </c>
      <c r="AN846">
        <v>2720</v>
      </c>
      <c r="AO846">
        <v>1180480</v>
      </c>
      <c r="AP846">
        <v>24</v>
      </c>
      <c r="AQ846">
        <v>435</v>
      </c>
      <c r="AR846">
        <v>2484</v>
      </c>
      <c r="AS846">
        <v>1083795</v>
      </c>
      <c r="AT846">
        <v>6</v>
      </c>
      <c r="AU846">
        <v>427</v>
      </c>
      <c r="AV846">
        <v>2380</v>
      </c>
      <c r="AW846">
        <v>1015400</v>
      </c>
      <c r="AY846">
        <v>122</v>
      </c>
    </row>
    <row r="847" spans="1:51" ht="15" x14ac:dyDescent="0.2">
      <c r="A847" s="81"/>
      <c r="AP847">
        <v>4</v>
      </c>
      <c r="AQ847">
        <v>336</v>
      </c>
      <c r="AR847">
        <v>2240</v>
      </c>
      <c r="AS847">
        <v>753510</v>
      </c>
      <c r="AT847">
        <v>1</v>
      </c>
      <c r="AU847">
        <v>358</v>
      </c>
      <c r="AV847">
        <v>2300</v>
      </c>
      <c r="AW847">
        <v>823400</v>
      </c>
    </row>
    <row r="848" spans="1:51" ht="15" x14ac:dyDescent="0.2">
      <c r="A848" s="81"/>
      <c r="AP848">
        <v>14</v>
      </c>
      <c r="AQ848">
        <v>379</v>
      </c>
      <c r="AR848">
        <v>2368</v>
      </c>
      <c r="AS848">
        <v>897072</v>
      </c>
    </row>
    <row r="849" spans="1:51" ht="15" x14ac:dyDescent="0.2">
      <c r="A849" s="81">
        <v>42045</v>
      </c>
      <c r="B849">
        <v>2</v>
      </c>
      <c r="C849">
        <v>123</v>
      </c>
      <c r="D849">
        <v>3000</v>
      </c>
      <c r="E849">
        <v>368800</v>
      </c>
      <c r="F849">
        <v>5</v>
      </c>
      <c r="G849">
        <v>134</v>
      </c>
      <c r="H849">
        <v>2900</v>
      </c>
      <c r="I849">
        <v>388600</v>
      </c>
      <c r="J849">
        <v>2</v>
      </c>
      <c r="K849">
        <v>166</v>
      </c>
      <c r="L849">
        <v>2825</v>
      </c>
      <c r="M849">
        <v>469350</v>
      </c>
      <c r="N849">
        <v>12</v>
      </c>
      <c r="O849">
        <v>200</v>
      </c>
      <c r="P849">
        <v>2625</v>
      </c>
      <c r="Q849">
        <v>524250</v>
      </c>
      <c r="R849">
        <v>12</v>
      </c>
      <c r="S849">
        <v>239</v>
      </c>
      <c r="T849">
        <v>2665</v>
      </c>
      <c r="U849">
        <v>638880</v>
      </c>
      <c r="V849">
        <v>7</v>
      </c>
      <c r="W849">
        <v>256</v>
      </c>
      <c r="X849">
        <v>2600</v>
      </c>
      <c r="Y849">
        <v>665600</v>
      </c>
      <c r="Z849">
        <v>6</v>
      </c>
      <c r="AA849">
        <v>292</v>
      </c>
      <c r="AB849">
        <v>2970</v>
      </c>
      <c r="AC849">
        <v>865980</v>
      </c>
      <c r="AD849">
        <v>6</v>
      </c>
      <c r="AE849">
        <v>339</v>
      </c>
      <c r="AF849">
        <v>2586</v>
      </c>
      <c r="AG849">
        <v>877634</v>
      </c>
      <c r="AH849">
        <v>2</v>
      </c>
      <c r="AI849">
        <v>384</v>
      </c>
      <c r="AJ849">
        <v>2550</v>
      </c>
      <c r="AK849">
        <v>980720</v>
      </c>
      <c r="AL849">
        <v>4</v>
      </c>
      <c r="AM849">
        <v>435</v>
      </c>
      <c r="AN849">
        <v>2667</v>
      </c>
      <c r="AO849">
        <v>1160133</v>
      </c>
      <c r="AP849">
        <v>73</v>
      </c>
      <c r="AQ849">
        <v>452</v>
      </c>
      <c r="AR849">
        <v>2453</v>
      </c>
      <c r="AS849">
        <v>1109850</v>
      </c>
      <c r="AT849">
        <v>2</v>
      </c>
      <c r="AU849">
        <v>458</v>
      </c>
      <c r="AV849">
        <v>2650</v>
      </c>
      <c r="AW849">
        <v>1207025</v>
      </c>
      <c r="AY849">
        <v>82</v>
      </c>
    </row>
    <row r="850" spans="1:51" ht="15" x14ac:dyDescent="0.2">
      <c r="A850" s="81"/>
      <c r="AD850">
        <v>5</v>
      </c>
      <c r="AE850">
        <v>292</v>
      </c>
      <c r="AF850">
        <v>2970</v>
      </c>
      <c r="AG850">
        <v>865980</v>
      </c>
      <c r="AP850">
        <v>7</v>
      </c>
      <c r="AQ850">
        <v>353</v>
      </c>
      <c r="AR850">
        <v>2392</v>
      </c>
      <c r="AS850">
        <v>844320</v>
      </c>
      <c r="AT850">
        <v>2</v>
      </c>
      <c r="AU850">
        <v>390</v>
      </c>
      <c r="AV850">
        <v>2625</v>
      </c>
      <c r="AW850">
        <v>1022400</v>
      </c>
    </row>
    <row r="851" spans="1:51" ht="15" x14ac:dyDescent="0.2">
      <c r="A851" s="81"/>
      <c r="AP851">
        <v>30</v>
      </c>
      <c r="AQ851">
        <v>385</v>
      </c>
      <c r="AR851">
        <v>2398</v>
      </c>
      <c r="AS851">
        <v>923695</v>
      </c>
    </row>
    <row r="852" spans="1:51" ht="15" x14ac:dyDescent="0.2">
      <c r="A852" s="81">
        <v>42052</v>
      </c>
      <c r="B852">
        <v>3</v>
      </c>
      <c r="C852">
        <v>96</v>
      </c>
      <c r="D852">
        <v>2900</v>
      </c>
      <c r="E852">
        <v>278400</v>
      </c>
      <c r="F852">
        <v>17</v>
      </c>
      <c r="G852">
        <v>138</v>
      </c>
      <c r="H852">
        <v>2875</v>
      </c>
      <c r="I852">
        <v>390375</v>
      </c>
      <c r="J852">
        <v>19</v>
      </c>
      <c r="K852">
        <v>164</v>
      </c>
      <c r="L852">
        <v>2850</v>
      </c>
      <c r="M852">
        <v>468900</v>
      </c>
      <c r="N852">
        <v>14</v>
      </c>
      <c r="O852">
        <v>206</v>
      </c>
      <c r="P852">
        <v>2568</v>
      </c>
      <c r="Q852">
        <v>529675</v>
      </c>
      <c r="R852">
        <v>34</v>
      </c>
      <c r="S852">
        <v>231</v>
      </c>
      <c r="T852">
        <v>2723</v>
      </c>
      <c r="U852">
        <v>627823</v>
      </c>
      <c r="V852">
        <v>6</v>
      </c>
      <c r="W852">
        <v>274</v>
      </c>
      <c r="X852">
        <v>2700</v>
      </c>
      <c r="Y852">
        <v>739800</v>
      </c>
      <c r="Z852">
        <v>7</v>
      </c>
      <c r="AA852">
        <v>295</v>
      </c>
      <c r="AB852">
        <v>2360</v>
      </c>
      <c r="AC852">
        <v>696200</v>
      </c>
      <c r="AH852">
        <v>7</v>
      </c>
      <c r="AI852">
        <v>373</v>
      </c>
      <c r="AJ852">
        <v>2603</v>
      </c>
      <c r="AK852">
        <v>970903</v>
      </c>
      <c r="AL852">
        <v>5</v>
      </c>
      <c r="AM852">
        <v>424</v>
      </c>
      <c r="AN852">
        <v>2630</v>
      </c>
      <c r="AO852">
        <v>1116680</v>
      </c>
      <c r="AP852">
        <v>25</v>
      </c>
      <c r="AQ852">
        <v>451</v>
      </c>
      <c r="AR852">
        <v>2426</v>
      </c>
      <c r="AS852">
        <v>1094660</v>
      </c>
      <c r="AT852">
        <v>4</v>
      </c>
      <c r="AU852">
        <v>424</v>
      </c>
      <c r="AV852">
        <v>2450</v>
      </c>
      <c r="AW852">
        <v>1038367</v>
      </c>
      <c r="AY852">
        <v>37</v>
      </c>
    </row>
    <row r="853" spans="1:51" ht="15" x14ac:dyDescent="0.2">
      <c r="A853" s="81"/>
      <c r="AP853">
        <v>10</v>
      </c>
      <c r="AQ853">
        <v>338</v>
      </c>
      <c r="AR853">
        <v>2448</v>
      </c>
      <c r="AS853">
        <v>826436</v>
      </c>
      <c r="AT853">
        <v>3</v>
      </c>
      <c r="AU853">
        <v>337</v>
      </c>
      <c r="AV853">
        <v>2500</v>
      </c>
      <c r="AW853">
        <v>842500</v>
      </c>
    </row>
    <row r="854" spans="1:51" ht="15" x14ac:dyDescent="0.2">
      <c r="A854" s="81"/>
      <c r="AP854">
        <v>25</v>
      </c>
      <c r="AQ854">
        <v>381</v>
      </c>
      <c r="AR854">
        <v>2358</v>
      </c>
      <c r="AS854">
        <v>896431</v>
      </c>
      <c r="AT854">
        <v>3</v>
      </c>
      <c r="AU854">
        <v>369</v>
      </c>
      <c r="AV854">
        <v>2417</v>
      </c>
      <c r="AW854">
        <v>890150</v>
      </c>
    </row>
    <row r="855" spans="1:51" ht="15" x14ac:dyDescent="0.2">
      <c r="A855" s="81">
        <v>42059</v>
      </c>
      <c r="B855">
        <v>2</v>
      </c>
      <c r="C855">
        <v>118</v>
      </c>
      <c r="D855">
        <v>3000</v>
      </c>
      <c r="E855">
        <v>355000</v>
      </c>
      <c r="F855">
        <v>23</v>
      </c>
      <c r="G855">
        <v>138</v>
      </c>
      <c r="H855">
        <v>2875</v>
      </c>
      <c r="I855">
        <v>396600</v>
      </c>
      <c r="J855">
        <v>47</v>
      </c>
      <c r="K855">
        <v>168</v>
      </c>
      <c r="L855">
        <v>2866</v>
      </c>
      <c r="M855">
        <v>481580</v>
      </c>
      <c r="N855">
        <v>11</v>
      </c>
      <c r="O855">
        <v>191</v>
      </c>
      <c r="P855">
        <v>2880</v>
      </c>
      <c r="Q855">
        <v>550800</v>
      </c>
      <c r="R855">
        <v>8</v>
      </c>
      <c r="S855">
        <v>240</v>
      </c>
      <c r="T855">
        <v>2784</v>
      </c>
      <c r="U855">
        <v>668084</v>
      </c>
      <c r="V855">
        <v>22</v>
      </c>
      <c r="W855">
        <v>270</v>
      </c>
      <c r="X855">
        <v>2783</v>
      </c>
      <c r="Y855">
        <v>750400</v>
      </c>
      <c r="Z855">
        <v>9</v>
      </c>
      <c r="AA855">
        <v>294</v>
      </c>
      <c r="AB855">
        <v>2767</v>
      </c>
      <c r="AC855">
        <v>812133</v>
      </c>
      <c r="AD855">
        <v>13</v>
      </c>
      <c r="AE855">
        <v>342</v>
      </c>
      <c r="AF855">
        <v>2652</v>
      </c>
      <c r="AG855">
        <v>906976</v>
      </c>
      <c r="AL855">
        <v>1</v>
      </c>
      <c r="AM855">
        <v>422</v>
      </c>
      <c r="AN855">
        <v>2720</v>
      </c>
      <c r="AO855">
        <v>1147840</v>
      </c>
      <c r="AP855">
        <v>28</v>
      </c>
      <c r="AQ855">
        <v>445</v>
      </c>
      <c r="AR855">
        <v>2508</v>
      </c>
      <c r="AS855">
        <v>1117817</v>
      </c>
      <c r="AT855">
        <v>6</v>
      </c>
      <c r="AU855">
        <v>445</v>
      </c>
      <c r="AV855">
        <v>2342</v>
      </c>
      <c r="AW855">
        <v>1038917</v>
      </c>
      <c r="AY855">
        <v>48</v>
      </c>
    </row>
    <row r="856" spans="1:51" ht="15" x14ac:dyDescent="0.2">
      <c r="A856" s="81"/>
      <c r="AP856">
        <v>10</v>
      </c>
      <c r="AQ856">
        <v>344</v>
      </c>
      <c r="AR856">
        <v>2420</v>
      </c>
      <c r="AS856">
        <v>832507</v>
      </c>
      <c r="AT856">
        <v>4</v>
      </c>
      <c r="AU856">
        <v>352</v>
      </c>
      <c r="AV856">
        <v>2290</v>
      </c>
      <c r="AW856">
        <v>803510</v>
      </c>
    </row>
    <row r="857" spans="1:51" x14ac:dyDescent="0.2">
      <c r="A857" s="116"/>
      <c r="AP857">
        <v>11</v>
      </c>
      <c r="AQ857">
        <v>375</v>
      </c>
      <c r="AR857">
        <v>2468</v>
      </c>
      <c r="AS857">
        <v>926298</v>
      </c>
    </row>
    <row r="859" spans="1:51" x14ac:dyDescent="0.2">
      <c r="A859" s="12">
        <v>42065</v>
      </c>
      <c r="B859">
        <v>3</v>
      </c>
      <c r="C859">
        <v>120</v>
      </c>
      <c r="D859">
        <v>3140</v>
      </c>
      <c r="E859">
        <v>375753</v>
      </c>
      <c r="F859">
        <v>15</v>
      </c>
      <c r="G859">
        <v>135</v>
      </c>
      <c r="H859">
        <v>2328</v>
      </c>
      <c r="I859">
        <v>368753</v>
      </c>
      <c r="J859">
        <v>10</v>
      </c>
      <c r="K859">
        <v>179</v>
      </c>
      <c r="L859">
        <v>3000</v>
      </c>
      <c r="M859">
        <v>537600</v>
      </c>
      <c r="N859">
        <v>1</v>
      </c>
      <c r="O859">
        <v>209</v>
      </c>
      <c r="P859">
        <v>3050</v>
      </c>
      <c r="Q859">
        <v>637450</v>
      </c>
      <c r="R859">
        <v>8</v>
      </c>
      <c r="S859">
        <v>229</v>
      </c>
      <c r="T859">
        <v>2644</v>
      </c>
      <c r="U859">
        <v>626999</v>
      </c>
      <c r="V859">
        <v>4</v>
      </c>
      <c r="W859">
        <v>258</v>
      </c>
      <c r="X859">
        <v>2632</v>
      </c>
      <c r="Y859">
        <v>678682</v>
      </c>
      <c r="Z859">
        <v>11</v>
      </c>
      <c r="AA859">
        <v>303</v>
      </c>
      <c r="AB859">
        <v>2737</v>
      </c>
      <c r="AC859">
        <v>829353</v>
      </c>
      <c r="AD859">
        <v>6</v>
      </c>
      <c r="AE859">
        <v>336</v>
      </c>
      <c r="AF859">
        <v>2665</v>
      </c>
      <c r="AG859">
        <v>897220</v>
      </c>
      <c r="AH859">
        <v>5</v>
      </c>
      <c r="AI859">
        <v>393</v>
      </c>
      <c r="AJ859">
        <v>2762</v>
      </c>
      <c r="AK859">
        <v>1079930</v>
      </c>
      <c r="AL859">
        <v>2</v>
      </c>
      <c r="AM859">
        <v>535</v>
      </c>
      <c r="AN859">
        <v>2300</v>
      </c>
      <c r="AO859">
        <v>1230500</v>
      </c>
      <c r="AP859">
        <v>48</v>
      </c>
      <c r="AQ859">
        <v>374</v>
      </c>
      <c r="AR859">
        <v>2520</v>
      </c>
      <c r="AS859">
        <v>944237</v>
      </c>
      <c r="AT859">
        <v>13</v>
      </c>
      <c r="AU859">
        <v>464</v>
      </c>
      <c r="AV859">
        <v>2524</v>
      </c>
      <c r="AW859">
        <v>1165008</v>
      </c>
      <c r="AY859">
        <v>3</v>
      </c>
    </row>
    <row r="860" spans="1:51" x14ac:dyDescent="0.2">
      <c r="A860" s="12">
        <v>42072</v>
      </c>
      <c r="B860">
        <v>8</v>
      </c>
      <c r="C860">
        <v>108</v>
      </c>
      <c r="D860">
        <v>2907</v>
      </c>
      <c r="E860">
        <v>313852</v>
      </c>
      <c r="F860">
        <v>6</v>
      </c>
      <c r="G860">
        <v>141</v>
      </c>
      <c r="H860">
        <v>2775</v>
      </c>
      <c r="I860">
        <v>399850</v>
      </c>
      <c r="J860">
        <v>17</v>
      </c>
      <c r="K860">
        <v>168</v>
      </c>
      <c r="L860">
        <v>3165</v>
      </c>
      <c r="M860">
        <v>519143</v>
      </c>
      <c r="N860">
        <v>16</v>
      </c>
      <c r="O860">
        <v>192</v>
      </c>
      <c r="P860">
        <v>2773</v>
      </c>
      <c r="Q860">
        <v>523465</v>
      </c>
      <c r="R860">
        <v>14</v>
      </c>
      <c r="S860">
        <v>226</v>
      </c>
      <c r="T860">
        <v>2813</v>
      </c>
      <c r="U860">
        <v>646929</v>
      </c>
      <c r="V860">
        <v>14</v>
      </c>
      <c r="W860">
        <v>261</v>
      </c>
      <c r="X860">
        <v>2757</v>
      </c>
      <c r="Y860">
        <v>727613</v>
      </c>
      <c r="Z860">
        <v>28</v>
      </c>
      <c r="AA860">
        <v>305</v>
      </c>
      <c r="AB860">
        <v>2730</v>
      </c>
      <c r="AC860">
        <v>840062</v>
      </c>
      <c r="AD860">
        <v>12</v>
      </c>
      <c r="AE860">
        <v>339</v>
      </c>
      <c r="AF860">
        <v>2747</v>
      </c>
      <c r="AG860">
        <v>926105</v>
      </c>
      <c r="AH860">
        <v>2</v>
      </c>
      <c r="AI860">
        <v>388</v>
      </c>
      <c r="AJ860">
        <v>3560</v>
      </c>
      <c r="AK860">
        <v>1372660</v>
      </c>
      <c r="AP860">
        <v>54</v>
      </c>
      <c r="AQ860">
        <v>395</v>
      </c>
      <c r="AR860">
        <v>2445</v>
      </c>
      <c r="AS860">
        <v>971695</v>
      </c>
      <c r="AT860">
        <v>21</v>
      </c>
      <c r="AU860">
        <v>448</v>
      </c>
      <c r="AV860">
        <v>2342</v>
      </c>
      <c r="AW860">
        <v>1098605</v>
      </c>
      <c r="AY860">
        <v>2</v>
      </c>
    </row>
    <row r="861" spans="1:51" x14ac:dyDescent="0.2">
      <c r="A861" s="12">
        <v>42079</v>
      </c>
      <c r="B861">
        <v>2</v>
      </c>
      <c r="C861">
        <v>111</v>
      </c>
      <c r="D861">
        <v>3150</v>
      </c>
      <c r="E861">
        <v>349650</v>
      </c>
      <c r="F861">
        <v>1</v>
      </c>
      <c r="G861">
        <v>141</v>
      </c>
      <c r="H861">
        <v>2950</v>
      </c>
      <c r="I861">
        <v>415950</v>
      </c>
      <c r="J861">
        <v>17</v>
      </c>
      <c r="K861">
        <v>164</v>
      </c>
      <c r="L861">
        <v>2904</v>
      </c>
      <c r="M861">
        <v>476742</v>
      </c>
      <c r="N861">
        <v>9</v>
      </c>
      <c r="O861">
        <v>195</v>
      </c>
      <c r="P861">
        <v>2853</v>
      </c>
      <c r="Q861">
        <v>560502</v>
      </c>
      <c r="R861">
        <v>22</v>
      </c>
      <c r="S861">
        <v>230</v>
      </c>
      <c r="T861">
        <v>2707</v>
      </c>
      <c r="U861">
        <v>625090</v>
      </c>
      <c r="V861">
        <v>2</v>
      </c>
      <c r="W861">
        <v>274</v>
      </c>
      <c r="X861">
        <v>2535</v>
      </c>
      <c r="Y861">
        <v>695790</v>
      </c>
      <c r="Z861">
        <v>13</v>
      </c>
      <c r="AA861">
        <v>296</v>
      </c>
      <c r="AB861">
        <v>2709</v>
      </c>
      <c r="AC861">
        <v>790765</v>
      </c>
      <c r="AD861">
        <v>17</v>
      </c>
      <c r="AE861">
        <v>339</v>
      </c>
      <c r="AF861">
        <v>2789</v>
      </c>
      <c r="AG861">
        <v>968705</v>
      </c>
      <c r="AP861">
        <v>32</v>
      </c>
      <c r="AQ861">
        <v>377</v>
      </c>
      <c r="AR861">
        <v>2405</v>
      </c>
      <c r="AS861">
        <v>911833</v>
      </c>
      <c r="AT861">
        <v>15</v>
      </c>
      <c r="AU861">
        <v>435</v>
      </c>
      <c r="AV861">
        <v>2644</v>
      </c>
      <c r="AW861">
        <v>1101476</v>
      </c>
    </row>
    <row r="862" spans="1:51" x14ac:dyDescent="0.2">
      <c r="A862" s="12">
        <v>42086</v>
      </c>
      <c r="B862">
        <v>11</v>
      </c>
      <c r="C862">
        <v>116</v>
      </c>
      <c r="D862">
        <v>3000</v>
      </c>
      <c r="E862">
        <v>346664</v>
      </c>
      <c r="F862">
        <v>2</v>
      </c>
      <c r="G862">
        <v>134</v>
      </c>
      <c r="H862">
        <v>3000</v>
      </c>
      <c r="I862">
        <v>403500</v>
      </c>
      <c r="J862">
        <v>3</v>
      </c>
      <c r="K862">
        <v>159</v>
      </c>
      <c r="L862">
        <v>3000</v>
      </c>
      <c r="M862">
        <v>477000</v>
      </c>
      <c r="N862">
        <v>12</v>
      </c>
      <c r="O862">
        <v>211</v>
      </c>
      <c r="P862">
        <v>2848</v>
      </c>
      <c r="Q862">
        <v>601407</v>
      </c>
      <c r="R862">
        <v>15</v>
      </c>
      <c r="S862">
        <v>234</v>
      </c>
      <c r="T862">
        <v>2875</v>
      </c>
      <c r="U862">
        <v>706757</v>
      </c>
      <c r="V862">
        <v>4</v>
      </c>
      <c r="W862">
        <v>269</v>
      </c>
      <c r="X862">
        <v>2722</v>
      </c>
      <c r="Y862">
        <v>731810</v>
      </c>
      <c r="Z862">
        <v>10</v>
      </c>
      <c r="AA862">
        <v>292</v>
      </c>
      <c r="AB862">
        <v>2780</v>
      </c>
      <c r="AC862">
        <v>811640</v>
      </c>
      <c r="AD862">
        <v>3</v>
      </c>
      <c r="AE862">
        <v>356</v>
      </c>
      <c r="AF862">
        <v>2680</v>
      </c>
      <c r="AG862">
        <v>954080</v>
      </c>
      <c r="AH862">
        <v>1</v>
      </c>
      <c r="AI862">
        <v>378</v>
      </c>
      <c r="AJ862">
        <v>2800</v>
      </c>
      <c r="AK862">
        <v>1058400</v>
      </c>
      <c r="AL862">
        <v>7</v>
      </c>
      <c r="AM862">
        <v>429</v>
      </c>
      <c r="AN862">
        <v>3470</v>
      </c>
      <c r="AO862">
        <v>1585534</v>
      </c>
      <c r="AP862">
        <v>40</v>
      </c>
      <c r="AQ862">
        <v>354</v>
      </c>
      <c r="AR862">
        <v>2523</v>
      </c>
      <c r="AS862">
        <v>887160</v>
      </c>
      <c r="AT862">
        <v>13</v>
      </c>
      <c r="AU862">
        <v>424</v>
      </c>
      <c r="AV862">
        <v>2729</v>
      </c>
      <c r="AW862">
        <v>1138609</v>
      </c>
      <c r="AY862">
        <v>4</v>
      </c>
    </row>
    <row r="863" spans="1:51" x14ac:dyDescent="0.2">
      <c r="A863" s="12">
        <v>42093</v>
      </c>
      <c r="B863">
        <v>2</v>
      </c>
      <c r="C863">
        <v>96</v>
      </c>
      <c r="D863">
        <v>2900</v>
      </c>
      <c r="E863">
        <v>279850</v>
      </c>
      <c r="F863">
        <v>4</v>
      </c>
      <c r="G863">
        <v>142</v>
      </c>
      <c r="H863">
        <v>2810</v>
      </c>
      <c r="I863">
        <v>397240</v>
      </c>
      <c r="J863">
        <v>2</v>
      </c>
      <c r="K863">
        <v>156</v>
      </c>
      <c r="L863">
        <v>2775</v>
      </c>
      <c r="M863">
        <v>431925</v>
      </c>
      <c r="N863">
        <v>7</v>
      </c>
      <c r="O863">
        <v>196</v>
      </c>
      <c r="P863">
        <v>2840</v>
      </c>
      <c r="Q863">
        <v>559674</v>
      </c>
      <c r="R863">
        <v>3</v>
      </c>
      <c r="S863">
        <v>235</v>
      </c>
      <c r="T863">
        <v>2730</v>
      </c>
      <c r="U863">
        <v>645007</v>
      </c>
      <c r="V863">
        <v>2</v>
      </c>
      <c r="W863">
        <v>276</v>
      </c>
      <c r="X863">
        <v>2925</v>
      </c>
      <c r="Y863">
        <v>807525</v>
      </c>
      <c r="Z863">
        <v>12</v>
      </c>
      <c r="AA863">
        <v>285</v>
      </c>
      <c r="AB863">
        <v>2680</v>
      </c>
      <c r="AC863">
        <v>755437</v>
      </c>
      <c r="AD863">
        <v>4</v>
      </c>
      <c r="AE863">
        <v>346</v>
      </c>
      <c r="AF863">
        <v>2813</v>
      </c>
      <c r="AG863">
        <v>980985</v>
      </c>
      <c r="AH863">
        <v>1</v>
      </c>
      <c r="AI863">
        <v>385</v>
      </c>
      <c r="AJ863">
        <v>2800</v>
      </c>
      <c r="AK863">
        <v>1078000</v>
      </c>
      <c r="AL863">
        <v>1</v>
      </c>
      <c r="AM863">
        <v>442</v>
      </c>
      <c r="AN863">
        <v>2800</v>
      </c>
      <c r="AO863">
        <v>1237600</v>
      </c>
      <c r="AP863">
        <v>31</v>
      </c>
      <c r="AQ863">
        <v>365</v>
      </c>
      <c r="AR863">
        <v>2523</v>
      </c>
      <c r="AS863">
        <v>930026</v>
      </c>
      <c r="AT863">
        <v>4</v>
      </c>
      <c r="AU863">
        <v>439</v>
      </c>
      <c r="AV863">
        <v>2605</v>
      </c>
      <c r="AW863">
        <v>1158085</v>
      </c>
      <c r="AY863">
        <v>2</v>
      </c>
    </row>
    <row r="864" spans="1:51" x14ac:dyDescent="0.2">
      <c r="A864" s="12">
        <v>42066</v>
      </c>
      <c r="B864">
        <v>1</v>
      </c>
      <c r="C864">
        <v>127</v>
      </c>
      <c r="D864">
        <v>2600</v>
      </c>
      <c r="E864">
        <v>330200</v>
      </c>
      <c r="F864">
        <v>13</v>
      </c>
      <c r="G864">
        <v>142</v>
      </c>
      <c r="H864">
        <v>2722</v>
      </c>
      <c r="I864">
        <v>385500</v>
      </c>
      <c r="J864">
        <v>9</v>
      </c>
      <c r="K864">
        <v>166</v>
      </c>
      <c r="L864">
        <v>2588</v>
      </c>
      <c r="M864">
        <v>429825</v>
      </c>
      <c r="N864">
        <v>11</v>
      </c>
      <c r="O864">
        <v>204</v>
      </c>
      <c r="P864">
        <v>2740</v>
      </c>
      <c r="Q864">
        <v>557590</v>
      </c>
      <c r="R864">
        <v>15</v>
      </c>
      <c r="S864">
        <v>236</v>
      </c>
      <c r="T864">
        <v>2753</v>
      </c>
      <c r="U864">
        <v>648600</v>
      </c>
      <c r="V864">
        <v>22</v>
      </c>
      <c r="W864">
        <v>261</v>
      </c>
      <c r="X864">
        <v>2692</v>
      </c>
      <c r="Y864">
        <v>703144</v>
      </c>
      <c r="Z864">
        <v>14</v>
      </c>
      <c r="AA864">
        <v>297</v>
      </c>
      <c r="AB864">
        <v>2700</v>
      </c>
      <c r="AC864">
        <v>893700</v>
      </c>
      <c r="AD864">
        <v>12</v>
      </c>
      <c r="AE864">
        <v>330</v>
      </c>
      <c r="AF864">
        <v>2740</v>
      </c>
      <c r="AG864">
        <v>905033</v>
      </c>
      <c r="AH864">
        <v>1</v>
      </c>
      <c r="AI864">
        <v>382</v>
      </c>
      <c r="AJ864">
        <v>2780</v>
      </c>
      <c r="AK864">
        <v>1061960</v>
      </c>
      <c r="AP864">
        <v>3</v>
      </c>
      <c r="AQ864">
        <v>346</v>
      </c>
      <c r="AR864">
        <v>2533</v>
      </c>
      <c r="AS864">
        <v>879400</v>
      </c>
      <c r="AT864">
        <v>1</v>
      </c>
      <c r="AU864">
        <v>460</v>
      </c>
      <c r="AV864">
        <v>2250</v>
      </c>
      <c r="AW864">
        <v>1035000</v>
      </c>
      <c r="AY864">
        <v>66</v>
      </c>
    </row>
    <row r="865" spans="1:51" x14ac:dyDescent="0.2">
      <c r="A865" s="12"/>
      <c r="AP865">
        <v>12</v>
      </c>
      <c r="AQ865">
        <v>419</v>
      </c>
      <c r="AR865">
        <v>2635</v>
      </c>
      <c r="AS865">
        <v>1104124</v>
      </c>
      <c r="AT865">
        <v>1</v>
      </c>
      <c r="AU865">
        <v>392</v>
      </c>
      <c r="AV865">
        <v>2500</v>
      </c>
      <c r="AW865">
        <v>980000</v>
      </c>
    </row>
    <row r="866" spans="1:51" x14ac:dyDescent="0.2">
      <c r="A866" s="12"/>
      <c r="AP866">
        <v>37</v>
      </c>
      <c r="AQ866">
        <v>377</v>
      </c>
      <c r="AR866">
        <v>2570</v>
      </c>
      <c r="AS866">
        <v>967783</v>
      </c>
    </row>
    <row r="867" spans="1:51" x14ac:dyDescent="0.2">
      <c r="A867" s="12">
        <v>42073</v>
      </c>
      <c r="B867">
        <v>10</v>
      </c>
      <c r="C867">
        <v>98</v>
      </c>
      <c r="D867">
        <v>2830</v>
      </c>
      <c r="E867">
        <v>277730</v>
      </c>
      <c r="J867">
        <v>11</v>
      </c>
      <c r="K867">
        <v>163</v>
      </c>
      <c r="L867">
        <v>2650</v>
      </c>
      <c r="M867">
        <v>431208</v>
      </c>
      <c r="N867">
        <v>19</v>
      </c>
      <c r="O867">
        <v>187</v>
      </c>
      <c r="P867">
        <v>2592</v>
      </c>
      <c r="Q867">
        <v>494070</v>
      </c>
      <c r="R867">
        <v>11</v>
      </c>
      <c r="S867">
        <v>238</v>
      </c>
      <c r="T867">
        <v>2644</v>
      </c>
      <c r="U867">
        <v>628994</v>
      </c>
      <c r="V867">
        <v>4</v>
      </c>
      <c r="W867">
        <v>255</v>
      </c>
      <c r="X867">
        <v>2740</v>
      </c>
      <c r="Y867">
        <v>698700</v>
      </c>
      <c r="Z867">
        <v>5</v>
      </c>
      <c r="AA867">
        <v>304</v>
      </c>
      <c r="AB867">
        <v>2667</v>
      </c>
      <c r="AC867">
        <v>810787</v>
      </c>
      <c r="AD867">
        <v>17</v>
      </c>
      <c r="AE867">
        <v>340</v>
      </c>
      <c r="AF867">
        <v>2713</v>
      </c>
      <c r="AG867">
        <v>921573</v>
      </c>
      <c r="AH867">
        <v>12</v>
      </c>
      <c r="AI867">
        <v>387</v>
      </c>
      <c r="AJ867">
        <v>2623</v>
      </c>
      <c r="AK867">
        <v>1016294</v>
      </c>
      <c r="AP867">
        <v>53</v>
      </c>
      <c r="AQ867">
        <v>451</v>
      </c>
      <c r="AR867">
        <v>2533</v>
      </c>
      <c r="AS867">
        <v>1143027</v>
      </c>
      <c r="AT867">
        <v>11</v>
      </c>
      <c r="AU867">
        <v>443</v>
      </c>
      <c r="AV867">
        <v>2367</v>
      </c>
      <c r="AW867">
        <v>1042242</v>
      </c>
      <c r="AY867">
        <v>57</v>
      </c>
    </row>
    <row r="868" spans="1:51" x14ac:dyDescent="0.2">
      <c r="A868" s="12"/>
      <c r="AP868">
        <v>20</v>
      </c>
      <c r="AQ868">
        <v>342</v>
      </c>
      <c r="AR868">
        <v>2506</v>
      </c>
      <c r="AS868">
        <v>857542</v>
      </c>
      <c r="AT868">
        <v>1</v>
      </c>
      <c r="AU868">
        <v>333</v>
      </c>
      <c r="AV868">
        <v>2500</v>
      </c>
      <c r="AW868">
        <v>832500</v>
      </c>
    </row>
    <row r="869" spans="1:51" x14ac:dyDescent="0.2">
      <c r="A869" s="12"/>
      <c r="AP869">
        <v>19</v>
      </c>
      <c r="AQ869">
        <v>381</v>
      </c>
      <c r="AR869">
        <v>2468</v>
      </c>
      <c r="AS869">
        <v>939846</v>
      </c>
      <c r="AT869">
        <v>3</v>
      </c>
      <c r="AU869">
        <v>366</v>
      </c>
      <c r="AV869">
        <v>2350</v>
      </c>
      <c r="AW869">
        <v>860100</v>
      </c>
    </row>
    <row r="870" spans="1:51" x14ac:dyDescent="0.2">
      <c r="A870" s="12">
        <v>42080</v>
      </c>
      <c r="B870">
        <v>19</v>
      </c>
      <c r="C870">
        <v>122</v>
      </c>
      <c r="D870">
        <v>2882</v>
      </c>
      <c r="E870">
        <v>350300</v>
      </c>
      <c r="F870">
        <v>10</v>
      </c>
      <c r="G870">
        <v>149</v>
      </c>
      <c r="H870">
        <v>2800</v>
      </c>
      <c r="I870">
        <v>417200</v>
      </c>
      <c r="J870">
        <v>6</v>
      </c>
      <c r="K870">
        <v>167</v>
      </c>
      <c r="L870">
        <v>2717</v>
      </c>
      <c r="M870">
        <v>453517</v>
      </c>
      <c r="N870">
        <v>18</v>
      </c>
      <c r="O870">
        <v>201</v>
      </c>
      <c r="P870">
        <v>2625</v>
      </c>
      <c r="Q870">
        <v>529638</v>
      </c>
      <c r="R870">
        <v>21</v>
      </c>
      <c r="S870">
        <v>236</v>
      </c>
      <c r="T870">
        <v>2650</v>
      </c>
      <c r="U870">
        <v>625548</v>
      </c>
      <c r="V870">
        <v>14</v>
      </c>
      <c r="W870">
        <v>258</v>
      </c>
      <c r="X870">
        <v>2680</v>
      </c>
      <c r="Y870">
        <v>692610</v>
      </c>
      <c r="Z870">
        <v>12</v>
      </c>
      <c r="AA870">
        <v>310</v>
      </c>
      <c r="AB870">
        <v>2644</v>
      </c>
      <c r="AC870">
        <v>820432</v>
      </c>
      <c r="AD870">
        <v>2</v>
      </c>
      <c r="AE870">
        <v>328</v>
      </c>
      <c r="AF870">
        <v>2820</v>
      </c>
      <c r="AG870">
        <v>923550</v>
      </c>
      <c r="AH870">
        <v>4</v>
      </c>
      <c r="AI870">
        <v>384</v>
      </c>
      <c r="AJ870">
        <v>2830</v>
      </c>
      <c r="AK870">
        <v>1086070</v>
      </c>
      <c r="AL870">
        <v>4</v>
      </c>
      <c r="AM870">
        <v>416</v>
      </c>
      <c r="AN870">
        <v>2770</v>
      </c>
      <c r="AO870">
        <v>1154380</v>
      </c>
      <c r="AP870">
        <v>31</v>
      </c>
      <c r="AQ870">
        <v>445</v>
      </c>
      <c r="AR870">
        <v>2587</v>
      </c>
      <c r="AS870">
        <v>1154411</v>
      </c>
      <c r="AT870">
        <v>10</v>
      </c>
      <c r="AU870">
        <v>423</v>
      </c>
      <c r="AV870">
        <v>2375</v>
      </c>
      <c r="AW870">
        <v>1005100</v>
      </c>
      <c r="AY870">
        <v>70</v>
      </c>
    </row>
    <row r="871" spans="1:51" x14ac:dyDescent="0.2">
      <c r="A871" s="12"/>
      <c r="AP871">
        <v>7</v>
      </c>
      <c r="AQ871">
        <v>343</v>
      </c>
      <c r="AR871">
        <v>2492</v>
      </c>
      <c r="AS871">
        <v>855940</v>
      </c>
      <c r="AT871">
        <v>6</v>
      </c>
      <c r="AU871">
        <v>389</v>
      </c>
      <c r="AV871">
        <v>2325</v>
      </c>
      <c r="AW871">
        <v>905012</v>
      </c>
    </row>
    <row r="872" spans="1:51" x14ac:dyDescent="0.2">
      <c r="A872" s="12"/>
      <c r="AP872">
        <v>15</v>
      </c>
      <c r="AQ872">
        <v>378</v>
      </c>
      <c r="AR872">
        <v>2606</v>
      </c>
      <c r="AS872">
        <v>983880</v>
      </c>
    </row>
    <row r="873" spans="1:51" x14ac:dyDescent="0.2">
      <c r="A873" s="12">
        <v>42087</v>
      </c>
      <c r="B873">
        <v>6</v>
      </c>
      <c r="C873">
        <v>107</v>
      </c>
      <c r="D873">
        <v>3000</v>
      </c>
      <c r="E873">
        <v>321733</v>
      </c>
      <c r="J873">
        <v>4</v>
      </c>
      <c r="K873">
        <v>169</v>
      </c>
      <c r="L873">
        <v>2745</v>
      </c>
      <c r="M873">
        <v>463950</v>
      </c>
      <c r="N873">
        <v>17</v>
      </c>
      <c r="O873">
        <v>201</v>
      </c>
      <c r="P873">
        <v>2656</v>
      </c>
      <c r="Q873">
        <v>533040</v>
      </c>
      <c r="R873">
        <v>16</v>
      </c>
      <c r="S873">
        <v>232</v>
      </c>
      <c r="T873">
        <v>2667</v>
      </c>
      <c r="U873">
        <v>618633</v>
      </c>
      <c r="V873">
        <v>3</v>
      </c>
      <c r="W873">
        <v>271</v>
      </c>
      <c r="X873">
        <v>2700</v>
      </c>
      <c r="Y873">
        <v>731700</v>
      </c>
      <c r="Z873">
        <v>1</v>
      </c>
      <c r="AA873">
        <v>313</v>
      </c>
      <c r="AB873">
        <v>2560</v>
      </c>
      <c r="AC873">
        <v>801280</v>
      </c>
      <c r="AD873">
        <v>12</v>
      </c>
      <c r="AE873">
        <v>333</v>
      </c>
      <c r="AF873">
        <v>2716</v>
      </c>
      <c r="AG873">
        <v>905396</v>
      </c>
      <c r="AH873">
        <v>6</v>
      </c>
      <c r="AI873">
        <v>388</v>
      </c>
      <c r="AJ873">
        <v>2850</v>
      </c>
      <c r="AK873">
        <v>1105620</v>
      </c>
      <c r="AL873">
        <v>1</v>
      </c>
      <c r="AM873">
        <v>420</v>
      </c>
      <c r="AN873">
        <v>2920</v>
      </c>
      <c r="AO873">
        <v>1226400</v>
      </c>
      <c r="AP873">
        <v>43</v>
      </c>
      <c r="AQ873">
        <v>446</v>
      </c>
      <c r="AR873">
        <v>2638</v>
      </c>
      <c r="AS873">
        <v>1177120</v>
      </c>
      <c r="AT873">
        <v>1</v>
      </c>
      <c r="AU873">
        <v>451</v>
      </c>
      <c r="AV873">
        <v>2650</v>
      </c>
      <c r="AW873">
        <v>1195150</v>
      </c>
      <c r="AY873">
        <v>73</v>
      </c>
    </row>
    <row r="874" spans="1:51" x14ac:dyDescent="0.2">
      <c r="A874" s="12"/>
      <c r="AP874">
        <v>6</v>
      </c>
      <c r="AQ874">
        <v>344</v>
      </c>
      <c r="AR874">
        <v>2607</v>
      </c>
      <c r="AS874">
        <v>895527</v>
      </c>
      <c r="AT874">
        <v>1</v>
      </c>
      <c r="AU874">
        <v>351</v>
      </c>
      <c r="AV874">
        <v>2750</v>
      </c>
      <c r="AW874">
        <v>965250</v>
      </c>
    </row>
    <row r="875" spans="1:51" x14ac:dyDescent="0.2">
      <c r="A875" s="12"/>
      <c r="AP875">
        <v>20</v>
      </c>
      <c r="AQ875">
        <v>384</v>
      </c>
      <c r="AR875">
        <v>2554</v>
      </c>
      <c r="AS875">
        <v>980285</v>
      </c>
      <c r="AT875">
        <v>1</v>
      </c>
      <c r="AU875">
        <v>389</v>
      </c>
      <c r="AV875">
        <v>2300</v>
      </c>
      <c r="AW875">
        <v>894700</v>
      </c>
    </row>
    <row r="876" spans="1:51" x14ac:dyDescent="0.2">
      <c r="A876" s="117">
        <v>42094</v>
      </c>
      <c r="B876">
        <v>16</v>
      </c>
      <c r="C876">
        <v>106</v>
      </c>
      <c r="D876">
        <v>3000</v>
      </c>
      <c r="E876">
        <v>318000</v>
      </c>
      <c r="F876">
        <v>5</v>
      </c>
      <c r="G876">
        <v>136</v>
      </c>
      <c r="H876">
        <v>2850</v>
      </c>
      <c r="I876">
        <v>387400</v>
      </c>
      <c r="J876">
        <v>2</v>
      </c>
      <c r="K876">
        <v>171</v>
      </c>
      <c r="L876">
        <v>2400</v>
      </c>
      <c r="M876">
        <v>411650</v>
      </c>
      <c r="N876">
        <v>12</v>
      </c>
      <c r="O876">
        <v>214</v>
      </c>
      <c r="P876">
        <v>2620</v>
      </c>
      <c r="Q876">
        <v>560680</v>
      </c>
      <c r="R876">
        <v>9</v>
      </c>
      <c r="S876">
        <v>235</v>
      </c>
      <c r="T876">
        <v>2668</v>
      </c>
      <c r="U876">
        <v>627788</v>
      </c>
      <c r="V876">
        <v>13</v>
      </c>
      <c r="W876">
        <v>254</v>
      </c>
      <c r="X876">
        <v>2540</v>
      </c>
      <c r="Y876">
        <v>643330</v>
      </c>
      <c r="Z876">
        <v>11</v>
      </c>
      <c r="AA876">
        <v>299</v>
      </c>
      <c r="AB876">
        <v>2688</v>
      </c>
      <c r="AC876">
        <v>803396</v>
      </c>
      <c r="AD876">
        <v>3</v>
      </c>
      <c r="AE876">
        <v>340</v>
      </c>
      <c r="AF876">
        <v>2720</v>
      </c>
      <c r="AG876">
        <v>823213</v>
      </c>
      <c r="AL876">
        <v>1</v>
      </c>
      <c r="AM876">
        <v>433</v>
      </c>
      <c r="AN876">
        <v>2940</v>
      </c>
      <c r="AO876">
        <v>1273020</v>
      </c>
      <c r="AP876">
        <v>1</v>
      </c>
      <c r="AQ876">
        <v>309</v>
      </c>
      <c r="AR876">
        <v>2480</v>
      </c>
      <c r="AS876">
        <v>766320</v>
      </c>
      <c r="AT876">
        <v>1</v>
      </c>
      <c r="AU876">
        <v>405</v>
      </c>
      <c r="AV876">
        <v>2350</v>
      </c>
      <c r="AW876">
        <v>951750</v>
      </c>
      <c r="AY876">
        <v>28</v>
      </c>
    </row>
    <row r="877" spans="1:51" x14ac:dyDescent="0.2">
      <c r="A877" s="117"/>
      <c r="AP877">
        <v>5</v>
      </c>
      <c r="AQ877">
        <v>336</v>
      </c>
      <c r="AR877">
        <v>2550</v>
      </c>
      <c r="AS877">
        <v>855910</v>
      </c>
    </row>
    <row r="878" spans="1:51" x14ac:dyDescent="0.2">
      <c r="A878" s="117"/>
      <c r="AP878">
        <v>6</v>
      </c>
      <c r="AQ878">
        <v>378</v>
      </c>
      <c r="AR878">
        <v>2470</v>
      </c>
      <c r="AS878">
        <v>934823</v>
      </c>
    </row>
    <row r="879" spans="1:51" x14ac:dyDescent="0.2">
      <c r="A879" s="117"/>
      <c r="AP879">
        <v>7</v>
      </c>
      <c r="AQ879">
        <v>441</v>
      </c>
      <c r="AR879">
        <v>2680</v>
      </c>
      <c r="AS879">
        <v>1185540</v>
      </c>
    </row>
    <row r="880" spans="1:51" x14ac:dyDescent="0.2">
      <c r="A880" s="117"/>
    </row>
    <row r="881" spans="1:51" x14ac:dyDescent="0.2">
      <c r="A881" s="12">
        <v>42100</v>
      </c>
      <c r="B881" s="23">
        <v>23</v>
      </c>
      <c r="C881" s="23">
        <v>126</v>
      </c>
      <c r="D881" s="23">
        <v>2840</v>
      </c>
      <c r="E881" s="23">
        <v>358319</v>
      </c>
      <c r="F881" s="23"/>
      <c r="G881" s="23"/>
      <c r="H881" s="23"/>
      <c r="I881" s="23"/>
      <c r="J881" s="23"/>
      <c r="K881" s="23"/>
      <c r="L881" s="23"/>
      <c r="M881" s="23"/>
      <c r="N881" s="23">
        <v>8</v>
      </c>
      <c r="O881" s="23">
        <v>215</v>
      </c>
      <c r="P881" s="23">
        <v>2657</v>
      </c>
      <c r="Q881" s="23">
        <v>592390</v>
      </c>
      <c r="R881" s="23">
        <v>20</v>
      </c>
      <c r="S881" s="23">
        <v>240</v>
      </c>
      <c r="T881" s="23">
        <v>2813</v>
      </c>
      <c r="U881" s="23">
        <v>719156</v>
      </c>
      <c r="V881" s="23">
        <v>6</v>
      </c>
      <c r="W881" s="23">
        <v>264</v>
      </c>
      <c r="X881" s="23">
        <v>2745</v>
      </c>
      <c r="Y881" s="23">
        <v>718862</v>
      </c>
      <c r="Z881" s="23">
        <v>12</v>
      </c>
      <c r="AA881" s="23">
        <v>291</v>
      </c>
      <c r="AB881" s="23">
        <v>2882</v>
      </c>
      <c r="AC881" s="23">
        <v>846558</v>
      </c>
      <c r="AD881" s="23">
        <v>4</v>
      </c>
      <c r="AE881" s="23">
        <v>348</v>
      </c>
      <c r="AF881" s="23">
        <v>3040</v>
      </c>
      <c r="AG881" s="23">
        <v>1103245</v>
      </c>
      <c r="AH881" s="23">
        <v>1</v>
      </c>
      <c r="AI881" s="23">
        <v>386</v>
      </c>
      <c r="AJ881" s="23">
        <v>2840</v>
      </c>
      <c r="AK881" s="23">
        <v>1096240</v>
      </c>
      <c r="AL881" s="23">
        <v>3</v>
      </c>
      <c r="AM881" s="23">
        <v>444</v>
      </c>
      <c r="AN881" s="23">
        <v>3225</v>
      </c>
      <c r="AO881" s="23">
        <v>1379900</v>
      </c>
      <c r="AP881" s="23">
        <v>30</v>
      </c>
      <c r="AQ881" s="23">
        <v>356</v>
      </c>
      <c r="AR881" s="23">
        <v>2547</v>
      </c>
      <c r="AS881" s="23">
        <v>905560</v>
      </c>
      <c r="AT881" s="23">
        <v>11</v>
      </c>
      <c r="AU881" s="23">
        <v>418</v>
      </c>
      <c r="AV881" s="23">
        <v>2513</v>
      </c>
      <c r="AW881" s="23">
        <v>1073320</v>
      </c>
      <c r="AY881" s="23">
        <v>4</v>
      </c>
    </row>
    <row r="882" spans="1:51" x14ac:dyDescent="0.2">
      <c r="A882" s="12">
        <v>42107</v>
      </c>
      <c r="B882" s="23">
        <v>8</v>
      </c>
      <c r="C882" s="23">
        <v>116</v>
      </c>
      <c r="D882" s="23">
        <v>3047</v>
      </c>
      <c r="E882" s="23">
        <v>358028</v>
      </c>
      <c r="F882" s="23">
        <v>15</v>
      </c>
      <c r="G882" s="23">
        <v>144</v>
      </c>
      <c r="H882" s="23">
        <v>2940</v>
      </c>
      <c r="I882" s="23">
        <v>426149</v>
      </c>
      <c r="J882" s="23">
        <v>59</v>
      </c>
      <c r="K882" s="23">
        <v>165</v>
      </c>
      <c r="L882" s="23">
        <v>2973</v>
      </c>
      <c r="M882" s="23">
        <v>508334</v>
      </c>
      <c r="N882" s="23">
        <v>14</v>
      </c>
      <c r="O882" s="23">
        <v>201</v>
      </c>
      <c r="P882" s="23">
        <v>2811</v>
      </c>
      <c r="Q882" s="23">
        <v>567419</v>
      </c>
      <c r="R882" s="23">
        <v>15</v>
      </c>
      <c r="S882" s="23">
        <v>239</v>
      </c>
      <c r="T882" s="23">
        <v>2672</v>
      </c>
      <c r="U882" s="23">
        <v>644493</v>
      </c>
      <c r="V882" s="23">
        <v>32</v>
      </c>
      <c r="W882" s="23">
        <v>262</v>
      </c>
      <c r="X882" s="23">
        <v>2876</v>
      </c>
      <c r="Y882" s="23">
        <v>753332</v>
      </c>
      <c r="Z882" s="23">
        <v>11</v>
      </c>
      <c r="AA882" s="23">
        <v>298</v>
      </c>
      <c r="AB882" s="23">
        <v>2777</v>
      </c>
      <c r="AC882" s="23">
        <v>825898</v>
      </c>
      <c r="AD882" s="23">
        <v>8</v>
      </c>
      <c r="AE882" s="23">
        <v>330</v>
      </c>
      <c r="AF882" s="23">
        <v>2728</v>
      </c>
      <c r="AG882" s="23">
        <v>905622</v>
      </c>
      <c r="AH882" s="23">
        <v>1</v>
      </c>
      <c r="AI882" s="23">
        <v>364</v>
      </c>
      <c r="AJ882" s="23">
        <v>2750</v>
      </c>
      <c r="AK882" s="23">
        <v>1001000</v>
      </c>
      <c r="AL882" s="23">
        <v>1</v>
      </c>
      <c r="AM882" s="23">
        <v>400</v>
      </c>
      <c r="AN882" s="23">
        <v>3000</v>
      </c>
      <c r="AO882" s="23">
        <v>1200000</v>
      </c>
      <c r="AP882" s="23">
        <v>24</v>
      </c>
      <c r="AQ882" s="23">
        <v>424</v>
      </c>
      <c r="AR882" s="23">
        <v>2542</v>
      </c>
      <c r="AS882" s="23">
        <v>1085301</v>
      </c>
      <c r="AT882" s="23">
        <v>85</v>
      </c>
      <c r="AU882" s="23">
        <v>363</v>
      </c>
      <c r="AV882" s="23">
        <v>2574</v>
      </c>
      <c r="AW882" s="23">
        <v>934956</v>
      </c>
      <c r="AY882" s="23">
        <v>6</v>
      </c>
    </row>
    <row r="883" spans="1:51" x14ac:dyDescent="0.2">
      <c r="A883" s="12">
        <v>42114</v>
      </c>
      <c r="B883" s="23">
        <v>15</v>
      </c>
      <c r="C883" s="23">
        <v>124</v>
      </c>
      <c r="D883" s="23">
        <v>3065</v>
      </c>
      <c r="E883" s="23">
        <v>381587</v>
      </c>
      <c r="F883" s="23">
        <v>18</v>
      </c>
      <c r="G883" s="23">
        <v>139</v>
      </c>
      <c r="H883" s="23">
        <v>3033</v>
      </c>
      <c r="I883" s="23">
        <v>424072</v>
      </c>
      <c r="J883" s="23">
        <v>14</v>
      </c>
      <c r="K883" s="23">
        <v>165</v>
      </c>
      <c r="L883" s="23">
        <v>2973</v>
      </c>
      <c r="M883" s="23">
        <v>498123</v>
      </c>
      <c r="N883" s="23">
        <v>13</v>
      </c>
      <c r="O883" s="23">
        <v>201</v>
      </c>
      <c r="P883" s="23">
        <v>2882</v>
      </c>
      <c r="Q883" s="23">
        <v>581040</v>
      </c>
      <c r="R883" s="23">
        <v>32</v>
      </c>
      <c r="S883" s="23">
        <v>239</v>
      </c>
      <c r="T883" s="23">
        <v>2798</v>
      </c>
      <c r="U883" s="23">
        <v>689302</v>
      </c>
      <c r="V883" s="23">
        <v>23</v>
      </c>
      <c r="W883" s="23">
        <v>268</v>
      </c>
      <c r="X883" s="23">
        <v>2758</v>
      </c>
      <c r="Y883" s="23">
        <v>754930</v>
      </c>
      <c r="Z883" s="23">
        <v>17</v>
      </c>
      <c r="AA883" s="23">
        <v>304</v>
      </c>
      <c r="AB883" s="23">
        <v>2969</v>
      </c>
      <c r="AC883" s="23">
        <v>927991</v>
      </c>
      <c r="AD883" s="23">
        <v>14</v>
      </c>
      <c r="AE883" s="23">
        <v>337</v>
      </c>
      <c r="AF883" s="23">
        <v>2814</v>
      </c>
      <c r="AG883" s="23">
        <v>945423</v>
      </c>
      <c r="AH883" s="23">
        <v>1</v>
      </c>
      <c r="AI883" s="23">
        <v>390</v>
      </c>
      <c r="AJ883" s="23">
        <v>3400</v>
      </c>
      <c r="AK883" s="23">
        <v>1326000</v>
      </c>
      <c r="AL883" s="23">
        <v>2</v>
      </c>
      <c r="AM883" s="23">
        <v>450</v>
      </c>
      <c r="AN883" s="23">
        <v>3900</v>
      </c>
      <c r="AO883" s="23">
        <v>1753050</v>
      </c>
      <c r="AP883" s="23">
        <v>109</v>
      </c>
      <c r="AQ883" s="23">
        <v>382</v>
      </c>
      <c r="AR883" s="23">
        <v>2742</v>
      </c>
      <c r="AS883" s="23">
        <v>1069342</v>
      </c>
      <c r="AT883" s="23">
        <v>13</v>
      </c>
      <c r="AU883" s="23">
        <v>393</v>
      </c>
      <c r="AV883" s="23">
        <v>2784</v>
      </c>
      <c r="AW883" s="23">
        <v>1099895</v>
      </c>
      <c r="AY883" s="23">
        <v>1</v>
      </c>
    </row>
    <row r="884" spans="1:51" x14ac:dyDescent="0.2">
      <c r="A884" s="117">
        <v>42121</v>
      </c>
      <c r="B884" s="23">
        <v>11</v>
      </c>
      <c r="C884" s="23">
        <v>111</v>
      </c>
      <c r="D884" s="23">
        <v>3070</v>
      </c>
      <c r="E884" s="23">
        <v>351523</v>
      </c>
      <c r="F884" s="23">
        <v>2</v>
      </c>
      <c r="G884" s="23">
        <v>142</v>
      </c>
      <c r="H884" s="23">
        <v>2950</v>
      </c>
      <c r="I884" s="23">
        <v>418900</v>
      </c>
      <c r="J884" s="23">
        <v>18</v>
      </c>
      <c r="K884" s="23">
        <v>154</v>
      </c>
      <c r="L884" s="23">
        <v>2995</v>
      </c>
      <c r="M884" s="23">
        <v>460007</v>
      </c>
      <c r="N884" s="23">
        <v>17</v>
      </c>
      <c r="O884" s="23">
        <v>197</v>
      </c>
      <c r="P884" s="23">
        <v>2918</v>
      </c>
      <c r="Q884" s="23">
        <v>582992</v>
      </c>
      <c r="R884" s="23">
        <v>11</v>
      </c>
      <c r="S884" s="23">
        <v>237</v>
      </c>
      <c r="T884" s="23">
        <v>2904</v>
      </c>
      <c r="U884" s="23">
        <v>681362</v>
      </c>
      <c r="V884" s="23">
        <v>7</v>
      </c>
      <c r="W884" s="23">
        <v>256</v>
      </c>
      <c r="X884" s="23">
        <v>2860</v>
      </c>
      <c r="Y884" s="23">
        <v>735940</v>
      </c>
      <c r="Z884" s="23">
        <v>17</v>
      </c>
      <c r="AA884" s="23">
        <v>288</v>
      </c>
      <c r="AB884" s="23">
        <v>2968</v>
      </c>
      <c r="AC884" s="23">
        <v>851336</v>
      </c>
      <c r="AD884" s="23">
        <v>10</v>
      </c>
      <c r="AE884" s="23">
        <v>348</v>
      </c>
      <c r="AF884" s="23">
        <v>2980</v>
      </c>
      <c r="AG884" s="23">
        <v>1054170</v>
      </c>
      <c r="AH884" s="23">
        <v>2</v>
      </c>
      <c r="AI884" s="23">
        <v>374</v>
      </c>
      <c r="AJ884" s="23">
        <v>2790</v>
      </c>
      <c r="AK884" s="23">
        <v>1043490</v>
      </c>
      <c r="AL884" s="23">
        <v>4</v>
      </c>
      <c r="AM884" s="23">
        <v>419</v>
      </c>
      <c r="AN884" s="23">
        <v>3028</v>
      </c>
      <c r="AO884" s="23">
        <v>1268352</v>
      </c>
      <c r="AP884" s="23">
        <v>40</v>
      </c>
      <c r="AQ884" s="23">
        <v>371</v>
      </c>
      <c r="AR884" s="23">
        <v>2659</v>
      </c>
      <c r="AS884" s="23">
        <v>993735</v>
      </c>
      <c r="AT884" s="23">
        <v>10</v>
      </c>
      <c r="AU884" s="23">
        <v>387</v>
      </c>
      <c r="AV884" s="23">
        <v>2657</v>
      </c>
      <c r="AW884" s="23">
        <v>1027674</v>
      </c>
      <c r="AY884" s="23">
        <v>4</v>
      </c>
    </row>
    <row r="885" spans="1:51" ht="15" x14ac:dyDescent="0.25">
      <c r="A885" s="12">
        <v>42101</v>
      </c>
      <c r="B885" s="23"/>
      <c r="C885" s="23"/>
      <c r="D885" s="23"/>
      <c r="E885" s="23"/>
      <c r="F885" s="23">
        <v>4</v>
      </c>
      <c r="G885" s="23">
        <v>134</v>
      </c>
      <c r="H885" s="23">
        <v>2900</v>
      </c>
      <c r="I885" s="23">
        <v>388650</v>
      </c>
      <c r="J885" s="23"/>
      <c r="K885" s="23"/>
      <c r="L885" s="118"/>
      <c r="M885" s="118"/>
      <c r="N885" s="23">
        <v>6</v>
      </c>
      <c r="O885" s="23">
        <v>195</v>
      </c>
      <c r="P885" s="23">
        <v>2667</v>
      </c>
      <c r="Q885" s="23">
        <v>519083</v>
      </c>
      <c r="R885" s="23">
        <v>4</v>
      </c>
      <c r="S885" s="23">
        <v>227</v>
      </c>
      <c r="T885" s="23">
        <v>2630</v>
      </c>
      <c r="U885" s="23">
        <v>597010</v>
      </c>
      <c r="V885" s="23"/>
      <c r="W885" s="23"/>
      <c r="X885" s="23"/>
      <c r="Y885" s="23"/>
      <c r="Z885" s="23">
        <v>9</v>
      </c>
      <c r="AA885" s="23">
        <v>306</v>
      </c>
      <c r="AB885" s="23">
        <v>2720</v>
      </c>
      <c r="AC885" s="23">
        <v>832140</v>
      </c>
      <c r="AD885" s="23">
        <v>8</v>
      </c>
      <c r="AE885" s="23">
        <v>325</v>
      </c>
      <c r="AF885" s="23">
        <v>2753</v>
      </c>
      <c r="AG885" s="23">
        <v>893733</v>
      </c>
      <c r="AH885" s="23">
        <v>5</v>
      </c>
      <c r="AI885" s="23">
        <v>379</v>
      </c>
      <c r="AJ885" s="23">
        <v>2651</v>
      </c>
      <c r="AK885" s="23">
        <v>1031380</v>
      </c>
      <c r="AL885" s="23">
        <v>3</v>
      </c>
      <c r="AM885" s="23">
        <v>455</v>
      </c>
      <c r="AN885" s="23">
        <v>2953</v>
      </c>
      <c r="AO885" s="23">
        <v>1346860</v>
      </c>
      <c r="AP885" s="23">
        <v>13</v>
      </c>
      <c r="AQ885" s="23">
        <v>436</v>
      </c>
      <c r="AR885" s="23">
        <v>2803</v>
      </c>
      <c r="AS885" s="23">
        <v>1222385</v>
      </c>
      <c r="AT885" s="23">
        <v>2</v>
      </c>
      <c r="AU885" s="23">
        <v>428</v>
      </c>
      <c r="AV885" s="23">
        <v>2500</v>
      </c>
      <c r="AW885" s="23">
        <v>1070000</v>
      </c>
      <c r="AY885" s="23">
        <v>37</v>
      </c>
    </row>
    <row r="886" spans="1:51" x14ac:dyDescent="0.2">
      <c r="A886" s="1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L886" s="23"/>
      <c r="AM886" s="23"/>
      <c r="AN886" s="23"/>
      <c r="AO886" s="23"/>
      <c r="AP886" s="23">
        <v>2</v>
      </c>
      <c r="AQ886" s="23">
        <v>338</v>
      </c>
      <c r="AR886" s="23">
        <v>2680</v>
      </c>
      <c r="AS886" s="23">
        <v>904570</v>
      </c>
      <c r="AT886" s="23">
        <v>2</v>
      </c>
      <c r="AU886" s="23">
        <v>455</v>
      </c>
      <c r="AV886" s="23">
        <v>2953</v>
      </c>
      <c r="AW886" s="23">
        <v>985800</v>
      </c>
    </row>
    <row r="887" spans="1:51" x14ac:dyDescent="0.2">
      <c r="A887" s="1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L887" s="23"/>
      <c r="AM887" s="23"/>
      <c r="AN887" s="23"/>
      <c r="AO887" s="23"/>
      <c r="AP887" s="23">
        <v>15</v>
      </c>
      <c r="AQ887" s="23">
        <v>372</v>
      </c>
      <c r="AR887" s="23">
        <v>2650</v>
      </c>
      <c r="AS887" s="23">
        <v>1006311</v>
      </c>
      <c r="AT887" s="23"/>
      <c r="AU887" s="23"/>
      <c r="AV887" s="23"/>
      <c r="AW887" s="23"/>
    </row>
    <row r="888" spans="1:51" x14ac:dyDescent="0.2">
      <c r="A888" s="12">
        <v>42108</v>
      </c>
      <c r="B888" s="23">
        <v>18</v>
      </c>
      <c r="C888" s="23">
        <v>97</v>
      </c>
      <c r="D888" s="23">
        <v>3160</v>
      </c>
      <c r="E888" s="23">
        <v>306560</v>
      </c>
      <c r="F888" s="23">
        <v>24</v>
      </c>
      <c r="G888" s="23">
        <v>136</v>
      </c>
      <c r="H888" s="23">
        <v>2867</v>
      </c>
      <c r="I888" s="23">
        <v>390767</v>
      </c>
      <c r="J888" s="23">
        <v>2</v>
      </c>
      <c r="K888" s="23">
        <v>170</v>
      </c>
      <c r="L888" s="23">
        <v>2850</v>
      </c>
      <c r="M888" s="23">
        <v>484500</v>
      </c>
      <c r="N888" s="23">
        <v>27</v>
      </c>
      <c r="O888" s="23">
        <v>205</v>
      </c>
      <c r="P888" s="23">
        <v>2786</v>
      </c>
      <c r="Q888" s="23">
        <v>570200</v>
      </c>
      <c r="R888" s="23">
        <v>5</v>
      </c>
      <c r="S888" s="23">
        <v>239</v>
      </c>
      <c r="T888" s="23">
        <v>2760</v>
      </c>
      <c r="U888" s="23">
        <v>658533</v>
      </c>
      <c r="V888" s="23">
        <v>4</v>
      </c>
      <c r="W888" s="23">
        <v>273</v>
      </c>
      <c r="X888" s="23">
        <v>2733</v>
      </c>
      <c r="Y888" s="23">
        <v>746133</v>
      </c>
      <c r="Z888" s="23">
        <v>14</v>
      </c>
      <c r="AA888" s="23">
        <v>292</v>
      </c>
      <c r="AB888" s="23">
        <v>2820</v>
      </c>
      <c r="AC888" s="23">
        <v>825030</v>
      </c>
      <c r="AD888" s="23">
        <v>7</v>
      </c>
      <c r="AE888" s="23">
        <v>325</v>
      </c>
      <c r="AF888" s="23">
        <v>2724</v>
      </c>
      <c r="AG888" s="23">
        <v>886972</v>
      </c>
      <c r="AH888" s="23">
        <v>2</v>
      </c>
      <c r="AI888" s="23">
        <v>368</v>
      </c>
      <c r="AJ888" s="23">
        <v>2800</v>
      </c>
      <c r="AK888" s="23">
        <v>1032710</v>
      </c>
      <c r="AL888" s="23">
        <v>1</v>
      </c>
      <c r="AM888" s="23">
        <v>435</v>
      </c>
      <c r="AN888" s="23">
        <v>3120</v>
      </c>
      <c r="AO888" s="23">
        <v>1357200</v>
      </c>
      <c r="AP888" s="23">
        <v>25</v>
      </c>
      <c r="AQ888" s="23">
        <v>433</v>
      </c>
      <c r="AR888" s="23">
        <v>2644</v>
      </c>
      <c r="AS888" s="23">
        <v>1147238</v>
      </c>
      <c r="AT888" s="23">
        <v>6</v>
      </c>
      <c r="AU888" s="23">
        <v>436</v>
      </c>
      <c r="AV888" s="23">
        <v>2575</v>
      </c>
      <c r="AW888" s="23">
        <v>1123100</v>
      </c>
      <c r="AY888" s="23">
        <v>62</v>
      </c>
    </row>
    <row r="889" spans="1:51" x14ac:dyDescent="0.2">
      <c r="A889" s="1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AL889" s="23"/>
      <c r="AM889" s="23"/>
      <c r="AN889" s="23"/>
      <c r="AO889" s="23"/>
      <c r="AP889" s="23">
        <v>1</v>
      </c>
      <c r="AQ889" s="23">
        <v>315</v>
      </c>
      <c r="AR889" s="23">
        <v>2580</v>
      </c>
      <c r="AS889" s="23">
        <v>806400</v>
      </c>
      <c r="AT889" s="23">
        <v>1</v>
      </c>
      <c r="AU889" s="23">
        <v>330</v>
      </c>
      <c r="AV889" s="23">
        <v>2650</v>
      </c>
      <c r="AW889" s="23">
        <v>874500</v>
      </c>
    </row>
    <row r="890" spans="1:51" x14ac:dyDescent="0.2">
      <c r="A890" s="1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AL890" s="23"/>
      <c r="AM890" s="23"/>
      <c r="AN890" s="23"/>
      <c r="AO890" s="23"/>
      <c r="AP890" s="23">
        <v>10</v>
      </c>
      <c r="AQ890" s="23">
        <v>345</v>
      </c>
      <c r="AR890" s="23">
        <v>2598</v>
      </c>
      <c r="AS890" s="23">
        <v>895078</v>
      </c>
      <c r="AT890" s="23">
        <v>2</v>
      </c>
      <c r="AU890" s="23">
        <v>384</v>
      </c>
      <c r="AV890" s="23">
        <v>2400</v>
      </c>
      <c r="AW890" s="23">
        <v>922075</v>
      </c>
    </row>
    <row r="891" spans="1:51" x14ac:dyDescent="0.2">
      <c r="A891" s="1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L891" s="23"/>
      <c r="AM891" s="23"/>
      <c r="AN891" s="23"/>
      <c r="AO891" s="23"/>
      <c r="AP891" s="23">
        <v>27</v>
      </c>
      <c r="AQ891" s="23">
        <v>374</v>
      </c>
      <c r="AR891" s="23">
        <v>2614</v>
      </c>
      <c r="AS891" s="23">
        <v>977727</v>
      </c>
      <c r="AT891" s="23">
        <v>2</v>
      </c>
      <c r="AU891" s="23">
        <v>374</v>
      </c>
      <c r="AV891" s="23">
        <v>2950</v>
      </c>
      <c r="AW891" s="23">
        <v>1103725</v>
      </c>
    </row>
    <row r="892" spans="1:51" x14ac:dyDescent="0.2">
      <c r="A892" s="12">
        <v>42115</v>
      </c>
      <c r="B892" s="23">
        <v>3</v>
      </c>
      <c r="C892" s="23">
        <v>102</v>
      </c>
      <c r="D892" s="23">
        <v>3200</v>
      </c>
      <c r="E892" s="23">
        <v>326400</v>
      </c>
      <c r="F892" s="23">
        <v>14</v>
      </c>
      <c r="G892" s="23">
        <v>138</v>
      </c>
      <c r="H892" s="23">
        <v>2950</v>
      </c>
      <c r="I892" s="23">
        <v>406450</v>
      </c>
      <c r="J892" s="23">
        <v>21</v>
      </c>
      <c r="K892" s="23">
        <v>164</v>
      </c>
      <c r="L892" s="23">
        <v>2800</v>
      </c>
      <c r="M892" s="23">
        <v>457775</v>
      </c>
      <c r="N892" s="23">
        <v>22</v>
      </c>
      <c r="O892" s="23">
        <v>203</v>
      </c>
      <c r="P892" s="23">
        <v>2780</v>
      </c>
      <c r="Q892" s="23">
        <v>563300</v>
      </c>
      <c r="R892" s="23">
        <v>20</v>
      </c>
      <c r="S892" s="23">
        <v>234</v>
      </c>
      <c r="T892" s="23">
        <v>2728</v>
      </c>
      <c r="U892" s="23">
        <v>639103</v>
      </c>
      <c r="V892" s="23">
        <v>1</v>
      </c>
      <c r="W892" s="23">
        <v>250</v>
      </c>
      <c r="X892" s="23">
        <v>2780</v>
      </c>
      <c r="Y892" s="23">
        <v>695000</v>
      </c>
      <c r="Z892" s="23">
        <v>11</v>
      </c>
      <c r="AA892" s="23">
        <v>2297</v>
      </c>
      <c r="AB892" s="23">
        <v>2784</v>
      </c>
      <c r="AC892" s="23">
        <v>826172</v>
      </c>
      <c r="AD892" s="23">
        <v>4</v>
      </c>
      <c r="AE892" s="23">
        <v>332</v>
      </c>
      <c r="AF892" s="23">
        <v>2873</v>
      </c>
      <c r="AG892" s="23">
        <v>954867</v>
      </c>
      <c r="AH892" s="23">
        <v>2</v>
      </c>
      <c r="AI892" s="23">
        <v>396</v>
      </c>
      <c r="AJ892" s="23">
        <v>2880</v>
      </c>
      <c r="AK892" s="23">
        <v>1140480</v>
      </c>
      <c r="AL892" s="23">
        <v>5</v>
      </c>
      <c r="AM892" s="23">
        <v>425</v>
      </c>
      <c r="AN892" s="23">
        <v>3144</v>
      </c>
      <c r="AO892" s="23">
        <v>1336408</v>
      </c>
      <c r="AP892" s="23">
        <v>9</v>
      </c>
      <c r="AQ892" s="23">
        <v>349</v>
      </c>
      <c r="AR892" s="23">
        <v>2585</v>
      </c>
      <c r="AS892" s="23">
        <v>901150</v>
      </c>
      <c r="AT892" s="23">
        <v>1</v>
      </c>
      <c r="AU892" s="23">
        <v>354</v>
      </c>
      <c r="AV892" s="23">
        <v>2600</v>
      </c>
      <c r="AW892" s="23">
        <v>920400</v>
      </c>
      <c r="AY892" s="23">
        <v>41</v>
      </c>
    </row>
    <row r="893" spans="1:51" x14ac:dyDescent="0.2">
      <c r="A893" s="1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P893" s="23">
        <v>7</v>
      </c>
      <c r="AQ893" s="23">
        <v>457</v>
      </c>
      <c r="AR893" s="23">
        <v>2846</v>
      </c>
      <c r="AS893" s="23">
        <v>1300171</v>
      </c>
      <c r="AT893" s="23">
        <v>1</v>
      </c>
      <c r="AU893" s="23">
        <v>404</v>
      </c>
      <c r="AV893" s="23">
        <v>2800</v>
      </c>
      <c r="AW893" s="23">
        <v>11131200</v>
      </c>
    </row>
    <row r="894" spans="1:51" x14ac:dyDescent="0.2">
      <c r="A894" s="1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L894" s="23"/>
      <c r="AM894" s="23"/>
      <c r="AN894" s="23"/>
      <c r="AO894" s="23"/>
      <c r="AP894" s="23">
        <v>7</v>
      </c>
      <c r="AQ894" s="23">
        <v>384</v>
      </c>
      <c r="AR894" s="23">
        <v>2725</v>
      </c>
      <c r="AS894" s="23">
        <v>1046715</v>
      </c>
      <c r="AT894" s="23"/>
      <c r="AU894" s="23"/>
      <c r="AV894" s="23"/>
      <c r="AW894" s="23"/>
    </row>
    <row r="895" spans="1:51" x14ac:dyDescent="0.2">
      <c r="A895" s="12">
        <v>42122</v>
      </c>
      <c r="B895" s="23">
        <v>17</v>
      </c>
      <c r="C895" s="23">
        <v>117</v>
      </c>
      <c r="D895" s="23">
        <v>3050</v>
      </c>
      <c r="E895" s="23">
        <v>356370</v>
      </c>
      <c r="F895" s="23">
        <v>4</v>
      </c>
      <c r="G895" s="23">
        <v>142</v>
      </c>
      <c r="H895" s="23">
        <v>2925</v>
      </c>
      <c r="I895" s="23">
        <v>415850</v>
      </c>
      <c r="J895" s="23">
        <v>11</v>
      </c>
      <c r="K895" s="23">
        <v>161</v>
      </c>
      <c r="L895" s="23">
        <v>2900</v>
      </c>
      <c r="M895" s="23">
        <v>466800</v>
      </c>
      <c r="N895" s="23">
        <v>29</v>
      </c>
      <c r="O895" s="23">
        <v>194</v>
      </c>
      <c r="P895" s="23">
        <v>2922</v>
      </c>
      <c r="Q895" s="23">
        <v>564307</v>
      </c>
      <c r="R895" s="23">
        <v>9</v>
      </c>
      <c r="S895" s="23">
        <v>237</v>
      </c>
      <c r="T895" s="23">
        <v>2780</v>
      </c>
      <c r="U895" s="23">
        <v>659660</v>
      </c>
      <c r="V895" s="23">
        <v>12</v>
      </c>
      <c r="W895" s="23">
        <v>263</v>
      </c>
      <c r="X895" s="23">
        <v>2787</v>
      </c>
      <c r="Y895" s="23">
        <v>733120</v>
      </c>
      <c r="Z895" s="23">
        <v>10</v>
      </c>
      <c r="AA895" s="23">
        <v>293</v>
      </c>
      <c r="AB895" s="23">
        <v>2740</v>
      </c>
      <c r="AC895" s="23">
        <v>956790</v>
      </c>
      <c r="AD895" s="23">
        <v>5</v>
      </c>
      <c r="AE895" s="23">
        <v>349</v>
      </c>
      <c r="AF895" s="23">
        <v>2840</v>
      </c>
      <c r="AG895" s="23">
        <v>990195</v>
      </c>
      <c r="AH895" s="23">
        <v>4</v>
      </c>
      <c r="AI895" s="23">
        <v>386</v>
      </c>
      <c r="AJ895" s="23">
        <v>2735</v>
      </c>
      <c r="AK895" s="23">
        <v>1055515</v>
      </c>
      <c r="AL895" s="23">
        <v>1</v>
      </c>
      <c r="AM895" s="23">
        <v>416</v>
      </c>
      <c r="AN895" s="23">
        <v>2920</v>
      </c>
      <c r="AO895" s="23">
        <v>1214720</v>
      </c>
      <c r="AP895" s="23">
        <v>17</v>
      </c>
      <c r="AQ895" s="23">
        <v>449</v>
      </c>
      <c r="AR895" s="23">
        <v>2654</v>
      </c>
      <c r="AS895" s="23">
        <v>1194808</v>
      </c>
      <c r="AT895" s="23">
        <v>16</v>
      </c>
      <c r="AU895" s="23">
        <v>445</v>
      </c>
      <c r="AV895" s="23">
        <v>2688</v>
      </c>
      <c r="AW895" s="23">
        <v>1196840</v>
      </c>
      <c r="AY895" s="23">
        <v>83</v>
      </c>
    </row>
    <row r="896" spans="1:51" x14ac:dyDescent="0.2">
      <c r="A896" s="1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L896" s="23"/>
      <c r="AM896" s="23"/>
      <c r="AN896" s="23"/>
      <c r="AO896" s="23"/>
      <c r="AP896" s="23">
        <v>20</v>
      </c>
      <c r="AQ896" s="23">
        <v>352</v>
      </c>
      <c r="AR896" s="23">
        <v>2720</v>
      </c>
      <c r="AS896" s="23">
        <v>956790</v>
      </c>
      <c r="AT896" s="23">
        <v>3</v>
      </c>
      <c r="AU896" s="23">
        <v>394</v>
      </c>
      <c r="AV896" s="23">
        <v>2725</v>
      </c>
      <c r="AW896" s="23">
        <v>1075050</v>
      </c>
    </row>
    <row r="897" spans="1:51" x14ac:dyDescent="0.2">
      <c r="A897" s="117"/>
      <c r="AP897" s="23">
        <v>9</v>
      </c>
      <c r="AQ897" s="23">
        <v>381</v>
      </c>
      <c r="AR897" s="23">
        <v>2694</v>
      </c>
      <c r="AS897" s="23">
        <v>1027849</v>
      </c>
    </row>
    <row r="898" spans="1:51" x14ac:dyDescent="0.2">
      <c r="A898" s="117"/>
    </row>
    <row r="899" spans="1:51" x14ac:dyDescent="0.2">
      <c r="A899" s="12">
        <v>42129</v>
      </c>
      <c r="B899" s="23">
        <v>5</v>
      </c>
      <c r="C899" s="23">
        <v>122</v>
      </c>
      <c r="D899" s="23">
        <v>2825</v>
      </c>
      <c r="E899" s="23">
        <v>346100</v>
      </c>
      <c r="F899" s="23">
        <v>8</v>
      </c>
      <c r="G899" s="23">
        <v>140</v>
      </c>
      <c r="H899" s="23">
        <v>2825</v>
      </c>
      <c r="I899" s="23">
        <v>394162</v>
      </c>
      <c r="J899" s="23">
        <v>21</v>
      </c>
      <c r="K899" s="23">
        <v>161</v>
      </c>
      <c r="L899" s="23">
        <v>2790</v>
      </c>
      <c r="M899" s="23">
        <v>449610</v>
      </c>
      <c r="N899" s="23">
        <v>11</v>
      </c>
      <c r="O899" s="23">
        <v>197</v>
      </c>
      <c r="P899" s="23">
        <v>2680</v>
      </c>
      <c r="Q899" s="23">
        <v>527840</v>
      </c>
      <c r="R899" s="23">
        <v>8</v>
      </c>
      <c r="S899" s="23">
        <v>232</v>
      </c>
      <c r="T899" s="23">
        <v>2670</v>
      </c>
      <c r="U899" s="23">
        <v>619725</v>
      </c>
      <c r="V899" s="23">
        <v>8</v>
      </c>
      <c r="W899" s="23">
        <v>257</v>
      </c>
      <c r="X899" s="23">
        <v>2700</v>
      </c>
      <c r="Y899" s="23">
        <v>693900</v>
      </c>
      <c r="Z899" s="23">
        <v>12</v>
      </c>
      <c r="AA899" s="23">
        <v>295</v>
      </c>
      <c r="AB899" s="23">
        <v>2863</v>
      </c>
      <c r="AC899" s="23">
        <v>845031</v>
      </c>
      <c r="AH899" s="23">
        <v>2</v>
      </c>
      <c r="AI899" s="23">
        <v>386</v>
      </c>
      <c r="AJ899" s="23">
        <v>3050</v>
      </c>
      <c r="AK899" s="23">
        <v>1175880</v>
      </c>
      <c r="AP899" s="23">
        <v>1</v>
      </c>
      <c r="AQ899" s="23">
        <v>265</v>
      </c>
      <c r="AR899" s="23">
        <v>2500</v>
      </c>
      <c r="AS899" s="23">
        <v>662500</v>
      </c>
      <c r="AT899" s="23">
        <v>3</v>
      </c>
      <c r="AU899" s="23">
        <v>332</v>
      </c>
      <c r="AV899" s="23">
        <v>2800</v>
      </c>
      <c r="AW899" s="23">
        <v>928450</v>
      </c>
      <c r="AY899" s="23">
        <v>50</v>
      </c>
    </row>
    <row r="900" spans="1:51" x14ac:dyDescent="0.2">
      <c r="A900" s="1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AP900" s="23">
        <v>3</v>
      </c>
      <c r="AQ900" s="23">
        <v>315</v>
      </c>
      <c r="AR900" s="23">
        <v>2620</v>
      </c>
      <c r="AS900" s="23">
        <v>824580</v>
      </c>
      <c r="AT900" s="23">
        <v>3</v>
      </c>
      <c r="AU900" s="23">
        <v>382</v>
      </c>
      <c r="AV900" s="23">
        <v>2775</v>
      </c>
      <c r="AW900" s="23">
        <v>1058275</v>
      </c>
    </row>
    <row r="901" spans="1:51" x14ac:dyDescent="0.2">
      <c r="A901" s="1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>
        <v>11</v>
      </c>
      <c r="AQ901" s="23">
        <v>339</v>
      </c>
      <c r="AR901" s="23">
        <v>2577</v>
      </c>
      <c r="AS901" s="23">
        <v>873997</v>
      </c>
      <c r="AT901" s="23">
        <v>1</v>
      </c>
      <c r="AU901" s="23">
        <v>429</v>
      </c>
      <c r="AV901" s="23">
        <v>2500</v>
      </c>
      <c r="AW901" s="23">
        <v>1072500</v>
      </c>
    </row>
    <row r="902" spans="1:51" x14ac:dyDescent="0.2">
      <c r="A902" s="1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>
        <v>10</v>
      </c>
      <c r="AQ902" s="23">
        <v>374</v>
      </c>
      <c r="AR902" s="23">
        <v>2786</v>
      </c>
      <c r="AS902" s="23">
        <v>1040431</v>
      </c>
      <c r="AT902" s="23"/>
      <c r="AU902" s="23"/>
      <c r="AV902" s="23"/>
      <c r="AW902" s="23"/>
    </row>
    <row r="903" spans="1:51" x14ac:dyDescent="0.2">
      <c r="A903" s="1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>
        <v>15</v>
      </c>
      <c r="AQ903" s="23">
        <v>433</v>
      </c>
      <c r="AR903" s="23">
        <v>2863</v>
      </c>
      <c r="AS903" s="23">
        <v>1240492</v>
      </c>
      <c r="AT903" s="23"/>
      <c r="AU903" s="23"/>
      <c r="AV903" s="23"/>
      <c r="AW903" s="23"/>
    </row>
    <row r="904" spans="1:51" x14ac:dyDescent="0.2">
      <c r="A904" s="12">
        <v>42136</v>
      </c>
      <c r="B904" s="23">
        <v>23</v>
      </c>
      <c r="C904" s="23">
        <v>112</v>
      </c>
      <c r="D904" s="23">
        <v>3186</v>
      </c>
      <c r="E904" s="23">
        <v>357600</v>
      </c>
      <c r="F904" s="23">
        <v>1</v>
      </c>
      <c r="G904" s="23">
        <v>137</v>
      </c>
      <c r="H904" s="23">
        <v>3000</v>
      </c>
      <c r="I904" s="23">
        <v>411000</v>
      </c>
      <c r="J904" s="23">
        <v>2</v>
      </c>
      <c r="K904" s="23">
        <v>173</v>
      </c>
      <c r="L904" s="23">
        <v>3050</v>
      </c>
      <c r="M904" s="23">
        <v>527650</v>
      </c>
      <c r="N904" s="23">
        <v>25</v>
      </c>
      <c r="O904" s="23">
        <v>204</v>
      </c>
      <c r="P904" s="23">
        <v>2788</v>
      </c>
      <c r="Q904" s="23">
        <v>567691</v>
      </c>
      <c r="R904" s="23">
        <v>12</v>
      </c>
      <c r="S904" s="23">
        <v>236</v>
      </c>
      <c r="T904" s="23">
        <v>2868</v>
      </c>
      <c r="U904" s="23">
        <v>675062</v>
      </c>
      <c r="V904" s="23">
        <v>10</v>
      </c>
      <c r="W904" s="23">
        <v>254</v>
      </c>
      <c r="X904" s="23">
        <v>2800</v>
      </c>
      <c r="Y904" s="23">
        <v>711200</v>
      </c>
      <c r="Z904" s="23">
        <v>16</v>
      </c>
      <c r="AA904" s="23">
        <v>296</v>
      </c>
      <c r="AB904" s="23">
        <v>2903</v>
      </c>
      <c r="AC904" s="23">
        <v>858390</v>
      </c>
      <c r="AD904" s="23">
        <v>3</v>
      </c>
      <c r="AE904" s="23">
        <v>334</v>
      </c>
      <c r="AF904" s="23">
        <v>2920</v>
      </c>
      <c r="AG904" s="23">
        <v>974367</v>
      </c>
      <c r="AL904" s="23"/>
      <c r="AM904" s="23"/>
      <c r="AN904" s="23"/>
      <c r="AO904" s="23"/>
      <c r="AP904" s="23">
        <v>17</v>
      </c>
      <c r="AQ904" s="23">
        <v>423</v>
      </c>
      <c r="AR904" s="23">
        <v>2733</v>
      </c>
      <c r="AS904" s="23">
        <v>1155275</v>
      </c>
      <c r="AT904" s="23">
        <v>7</v>
      </c>
      <c r="AU904" s="23">
        <v>449</v>
      </c>
      <c r="AV904" s="23">
        <v>2686</v>
      </c>
      <c r="AW904" s="23">
        <v>1207121</v>
      </c>
      <c r="AY904" s="23">
        <v>101</v>
      </c>
    </row>
    <row r="905" spans="1:51" x14ac:dyDescent="0.2">
      <c r="A905" s="1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L905" s="23"/>
      <c r="AM905" s="23"/>
      <c r="AN905" s="23"/>
      <c r="AO905" s="23"/>
      <c r="AP905" s="23">
        <v>18</v>
      </c>
      <c r="AQ905" s="23">
        <v>347</v>
      </c>
      <c r="AR905" s="23">
        <v>2778</v>
      </c>
      <c r="AS905" s="23">
        <v>965278</v>
      </c>
      <c r="AT905" s="23">
        <v>5</v>
      </c>
      <c r="AU905" s="23">
        <v>347</v>
      </c>
      <c r="AV905" s="23">
        <v>2650</v>
      </c>
      <c r="AW905" s="23">
        <v>919550</v>
      </c>
    </row>
    <row r="906" spans="1:51" x14ac:dyDescent="0.2">
      <c r="A906" s="1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H906" s="23"/>
      <c r="AI906" s="23"/>
      <c r="AJ906" s="23"/>
      <c r="AK906" s="23"/>
      <c r="AL906" s="23"/>
      <c r="AM906" s="23"/>
      <c r="AN906" s="23"/>
      <c r="AO906" s="23"/>
      <c r="AP906" s="23">
        <v>17</v>
      </c>
      <c r="AQ906" s="23">
        <v>390</v>
      </c>
      <c r="AR906" s="23">
        <v>2800</v>
      </c>
      <c r="AS906" s="23">
        <v>1090610</v>
      </c>
      <c r="AT906" s="23">
        <v>3</v>
      </c>
      <c r="AU906" s="23">
        <v>385</v>
      </c>
      <c r="AV906" s="23">
        <v>2700</v>
      </c>
      <c r="AW906" s="23">
        <v>1039500</v>
      </c>
    </row>
    <row r="907" spans="1:51" x14ac:dyDescent="0.2">
      <c r="A907" s="12">
        <v>42143</v>
      </c>
      <c r="B907" s="23">
        <v>22</v>
      </c>
      <c r="C907" s="23">
        <v>116</v>
      </c>
      <c r="D907" s="23">
        <v>3175</v>
      </c>
      <c r="E907" s="23">
        <v>367412</v>
      </c>
      <c r="F907" s="23">
        <v>5</v>
      </c>
      <c r="G907" s="23">
        <v>147</v>
      </c>
      <c r="H907" s="23">
        <v>3100</v>
      </c>
      <c r="I907" s="23">
        <v>455700</v>
      </c>
      <c r="J907" s="23">
        <v>10</v>
      </c>
      <c r="K907" s="23">
        <v>159</v>
      </c>
      <c r="L907" s="23">
        <v>2838</v>
      </c>
      <c r="M907" s="23">
        <v>450225</v>
      </c>
      <c r="N907" s="23">
        <v>33</v>
      </c>
      <c r="O907" s="23">
        <v>191</v>
      </c>
      <c r="P907" s="23">
        <v>2887</v>
      </c>
      <c r="Q907" s="23">
        <v>551253</v>
      </c>
      <c r="R907" s="23">
        <v>17</v>
      </c>
      <c r="S907" s="23">
        <v>229</v>
      </c>
      <c r="T907" s="23">
        <v>2920</v>
      </c>
      <c r="U907" s="23">
        <v>667560</v>
      </c>
      <c r="V907" s="23">
        <v>11</v>
      </c>
      <c r="W907" s="23">
        <v>252</v>
      </c>
      <c r="X907" s="23">
        <v>2920</v>
      </c>
      <c r="Y907" s="23">
        <v>735840</v>
      </c>
      <c r="Z907" s="23">
        <v>12</v>
      </c>
      <c r="AA907" s="23">
        <v>292</v>
      </c>
      <c r="AB907" s="23">
        <v>2743</v>
      </c>
      <c r="AC907" s="23">
        <v>801317</v>
      </c>
      <c r="AD907" s="23">
        <v>5</v>
      </c>
      <c r="AE907" s="23">
        <v>339</v>
      </c>
      <c r="AF907" s="23">
        <v>2747</v>
      </c>
      <c r="AG907" s="23">
        <v>931867</v>
      </c>
      <c r="AH907" s="23">
        <v>2</v>
      </c>
      <c r="AI907" s="23">
        <v>392</v>
      </c>
      <c r="AJ907" s="23">
        <v>2960</v>
      </c>
      <c r="AK907" s="23">
        <v>1158590</v>
      </c>
      <c r="AL907" s="23">
        <v>1</v>
      </c>
      <c r="AM907" s="23">
        <v>409</v>
      </c>
      <c r="AN907" s="23">
        <v>3160</v>
      </c>
      <c r="AO907" s="23">
        <v>1292440</v>
      </c>
      <c r="AP907" s="23">
        <v>12</v>
      </c>
      <c r="AQ907" s="23">
        <v>429</v>
      </c>
      <c r="AR907" s="23">
        <v>2685</v>
      </c>
      <c r="AS907" s="23">
        <v>1152910</v>
      </c>
      <c r="AT907" s="23">
        <v>1</v>
      </c>
      <c r="AU907" s="23">
        <v>441</v>
      </c>
      <c r="AV907" s="23">
        <v>2700</v>
      </c>
      <c r="AW907" s="23">
        <v>1190700</v>
      </c>
      <c r="AY907" s="23">
        <v>40</v>
      </c>
    </row>
    <row r="908" spans="1:51" x14ac:dyDescent="0.2">
      <c r="A908" s="1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AL908" s="23"/>
      <c r="AM908" s="23"/>
      <c r="AN908" s="23"/>
      <c r="AO908" s="23"/>
      <c r="AP908" s="23">
        <v>2</v>
      </c>
      <c r="AQ908" s="23">
        <v>310</v>
      </c>
      <c r="AR908" s="23">
        <v>2660</v>
      </c>
      <c r="AS908" s="23">
        <v>826000</v>
      </c>
      <c r="AT908" s="23">
        <v>1</v>
      </c>
      <c r="AU908" s="23">
        <v>378</v>
      </c>
      <c r="AV908" s="23">
        <v>2750</v>
      </c>
      <c r="AW908" s="23">
        <v>1039500</v>
      </c>
    </row>
    <row r="909" spans="1:51" x14ac:dyDescent="0.2">
      <c r="A909" s="1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L909" s="23"/>
      <c r="AM909" s="23"/>
      <c r="AN909" s="23"/>
      <c r="AO909" s="23"/>
      <c r="AP909" s="23">
        <v>5</v>
      </c>
      <c r="AQ909" s="23">
        <v>338</v>
      </c>
      <c r="AR909" s="23">
        <v>2640</v>
      </c>
      <c r="AS909" s="23">
        <v>893248</v>
      </c>
      <c r="AT909" s="23"/>
      <c r="AU909" s="23"/>
      <c r="AV909" s="23"/>
      <c r="AW909" s="23"/>
    </row>
    <row r="910" spans="1:51" x14ac:dyDescent="0.2">
      <c r="A910" s="1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>
        <v>11</v>
      </c>
      <c r="AQ910" s="23">
        <v>379</v>
      </c>
      <c r="AR910" s="23">
        <v>2718</v>
      </c>
      <c r="AS910" s="23">
        <v>1028640</v>
      </c>
      <c r="AT910" s="23"/>
      <c r="AU910" s="23"/>
      <c r="AV910" s="23"/>
      <c r="AW910" s="23"/>
    </row>
    <row r="911" spans="1:51" x14ac:dyDescent="0.2">
      <c r="A911" s="12">
        <v>42150</v>
      </c>
      <c r="B911" s="23">
        <v>5</v>
      </c>
      <c r="C911" s="23">
        <v>104</v>
      </c>
      <c r="D911" s="23">
        <v>3225</v>
      </c>
      <c r="E911" s="23">
        <v>336162</v>
      </c>
      <c r="F911" s="23">
        <v>9</v>
      </c>
      <c r="G911" s="23">
        <v>146</v>
      </c>
      <c r="H911" s="23">
        <v>3033</v>
      </c>
      <c r="I911" s="23">
        <v>442058</v>
      </c>
      <c r="J911" s="23">
        <v>38</v>
      </c>
      <c r="K911" s="23">
        <v>166</v>
      </c>
      <c r="L911" s="23">
        <v>2900</v>
      </c>
      <c r="M911" s="23">
        <v>480294</v>
      </c>
      <c r="N911" s="23">
        <v>25</v>
      </c>
      <c r="O911" s="23">
        <v>201</v>
      </c>
      <c r="P911" s="23">
        <v>2752</v>
      </c>
      <c r="Q911" s="23">
        <v>552032</v>
      </c>
      <c r="R911" s="23">
        <v>12</v>
      </c>
      <c r="S911" s="23">
        <v>237</v>
      </c>
      <c r="T911" s="23">
        <v>2821</v>
      </c>
      <c r="U911" s="23">
        <v>668986</v>
      </c>
      <c r="V911" s="23">
        <v>11</v>
      </c>
      <c r="W911" s="23">
        <v>266</v>
      </c>
      <c r="X911" s="23">
        <v>2920</v>
      </c>
      <c r="Y911" s="23">
        <v>776720</v>
      </c>
      <c r="Z911" s="23">
        <v>6</v>
      </c>
      <c r="AA911" s="23">
        <v>292</v>
      </c>
      <c r="AB911" s="23">
        <v>2907</v>
      </c>
      <c r="AC911" s="23">
        <v>849667</v>
      </c>
      <c r="AD911" s="23">
        <v>18</v>
      </c>
      <c r="AE911" s="23">
        <v>343</v>
      </c>
      <c r="AF911" s="23">
        <v>2913</v>
      </c>
      <c r="AG911" s="23">
        <v>998810</v>
      </c>
      <c r="AH911" s="23">
        <v>1</v>
      </c>
      <c r="AI911" s="23">
        <v>363</v>
      </c>
      <c r="AJ911" s="23">
        <v>2880</v>
      </c>
      <c r="AK911" s="23">
        <v>1045440</v>
      </c>
      <c r="AL911" s="23">
        <v>1</v>
      </c>
      <c r="AM911" s="23">
        <v>527</v>
      </c>
      <c r="AN911" s="23">
        <v>3299</v>
      </c>
      <c r="AO911" s="23">
        <v>1686400</v>
      </c>
      <c r="AP911" s="23">
        <v>22</v>
      </c>
      <c r="AQ911" s="23">
        <v>425</v>
      </c>
      <c r="AR911" s="23">
        <v>2808</v>
      </c>
      <c r="AS911" s="23">
        <v>1197634</v>
      </c>
      <c r="AT911" s="23">
        <v>12</v>
      </c>
      <c r="AU911" s="23">
        <v>4459</v>
      </c>
      <c r="AV911" s="23">
        <v>2642</v>
      </c>
      <c r="AW911" s="23">
        <v>1216364</v>
      </c>
      <c r="AY911" s="23">
        <v>152</v>
      </c>
    </row>
    <row r="912" spans="1:51" x14ac:dyDescent="0.2">
      <c r="A912" s="1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L912" s="23"/>
      <c r="AM912" s="23"/>
      <c r="AN912" s="23"/>
      <c r="AO912" s="23"/>
      <c r="AP912" s="23">
        <v>9</v>
      </c>
      <c r="AQ912" s="23">
        <v>349</v>
      </c>
      <c r="AR912" s="23">
        <v>2764</v>
      </c>
      <c r="AS912" s="23">
        <v>965448</v>
      </c>
      <c r="AT912" s="23">
        <v>1</v>
      </c>
      <c r="AU912" s="23">
        <v>329</v>
      </c>
      <c r="AV912" s="23">
        <v>2800</v>
      </c>
      <c r="AW912" s="23">
        <v>921200</v>
      </c>
    </row>
    <row r="913" spans="1:51" x14ac:dyDescent="0.2">
      <c r="A913" s="1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L913" s="23"/>
      <c r="AM913" s="23"/>
      <c r="AN913" s="23"/>
      <c r="AO913" s="23"/>
      <c r="AP913" s="23">
        <v>2</v>
      </c>
      <c r="AQ913" s="23">
        <v>378</v>
      </c>
      <c r="AR913" s="23">
        <v>2680</v>
      </c>
      <c r="AS913" s="23">
        <v>1011840</v>
      </c>
      <c r="AT913" s="23">
        <v>2</v>
      </c>
      <c r="AU913" s="23">
        <v>360</v>
      </c>
      <c r="AV913" s="23">
        <v>2850</v>
      </c>
      <c r="AW913" s="23">
        <v>1026000</v>
      </c>
    </row>
    <row r="914" spans="1:51" x14ac:dyDescent="0.2">
      <c r="A914" s="12">
        <v>42128</v>
      </c>
      <c r="B914" s="23">
        <v>33</v>
      </c>
      <c r="C914" s="23">
        <v>113</v>
      </c>
      <c r="D914" s="23">
        <v>2958</v>
      </c>
      <c r="E914" s="23">
        <v>340910</v>
      </c>
      <c r="F914" s="23">
        <v>14</v>
      </c>
      <c r="G914" s="23">
        <v>146</v>
      </c>
      <c r="H914" s="23">
        <v>2863</v>
      </c>
      <c r="I914" s="23">
        <v>417489</v>
      </c>
      <c r="J914" s="23">
        <v>21</v>
      </c>
      <c r="K914" s="23">
        <v>157</v>
      </c>
      <c r="L914" s="23">
        <v>2873</v>
      </c>
      <c r="M914" s="23">
        <v>454623</v>
      </c>
      <c r="N914" s="23">
        <v>18</v>
      </c>
      <c r="O914" s="23">
        <v>200</v>
      </c>
      <c r="P914" s="23">
        <v>2762</v>
      </c>
      <c r="Q914" s="23">
        <v>568443</v>
      </c>
      <c r="R914" s="23">
        <v>13</v>
      </c>
      <c r="S914" s="23">
        <v>227</v>
      </c>
      <c r="T914" s="23">
        <v>2872</v>
      </c>
      <c r="U914" s="23">
        <v>651954</v>
      </c>
      <c r="V914" s="23">
        <v>26</v>
      </c>
      <c r="W914" s="23">
        <v>261</v>
      </c>
      <c r="X914" s="23">
        <v>2844</v>
      </c>
      <c r="Y914" s="23">
        <v>744798</v>
      </c>
      <c r="Z914" s="23">
        <v>20</v>
      </c>
      <c r="AA914" s="23">
        <v>293</v>
      </c>
      <c r="AB914" s="23">
        <v>2824</v>
      </c>
      <c r="AC914" s="23">
        <v>840811</v>
      </c>
      <c r="AD914" s="23">
        <v>6</v>
      </c>
      <c r="AE914" s="23">
        <v>338</v>
      </c>
      <c r="AF914" s="23">
        <v>2993</v>
      </c>
      <c r="AG914" s="23">
        <v>1010485</v>
      </c>
      <c r="AH914" s="23">
        <v>4</v>
      </c>
      <c r="AI914" s="23">
        <v>392</v>
      </c>
      <c r="AJ914" s="23">
        <v>3262</v>
      </c>
      <c r="AK914" s="23">
        <v>1275812</v>
      </c>
      <c r="AL914" s="23">
        <v>6</v>
      </c>
      <c r="AM914" s="23">
        <v>434</v>
      </c>
      <c r="AN914" s="23">
        <v>3550</v>
      </c>
      <c r="AO914" s="23">
        <v>1580332</v>
      </c>
      <c r="AP914" s="23">
        <v>90</v>
      </c>
      <c r="AQ914" s="23">
        <v>365</v>
      </c>
      <c r="AR914" s="23">
        <v>2792</v>
      </c>
      <c r="AS914" s="23">
        <v>1019677</v>
      </c>
      <c r="AT914" s="23">
        <v>13</v>
      </c>
      <c r="AU914" s="23">
        <v>431</v>
      </c>
      <c r="AV914" s="23">
        <v>2757</v>
      </c>
      <c r="AW914" s="23">
        <v>1191688</v>
      </c>
      <c r="AY914" s="23">
        <v>3</v>
      </c>
    </row>
    <row r="915" spans="1:51" x14ac:dyDescent="0.2">
      <c r="A915" s="12">
        <v>42135</v>
      </c>
      <c r="B915" s="23">
        <v>18</v>
      </c>
      <c r="C915" s="23">
        <v>116</v>
      </c>
      <c r="D915" s="23">
        <v>2962</v>
      </c>
      <c r="E915" s="23">
        <v>376114</v>
      </c>
      <c r="F915" s="23">
        <v>4</v>
      </c>
      <c r="G915" s="23">
        <v>135</v>
      </c>
      <c r="H915" s="23">
        <v>2950</v>
      </c>
      <c r="I915" s="23">
        <v>400825</v>
      </c>
      <c r="J915" s="23">
        <v>12</v>
      </c>
      <c r="K915" s="23">
        <v>150</v>
      </c>
      <c r="L915" s="23">
        <v>3020</v>
      </c>
      <c r="M915" s="23">
        <v>451490</v>
      </c>
      <c r="N915" s="23">
        <v>13</v>
      </c>
      <c r="O915" s="23">
        <v>196</v>
      </c>
      <c r="P915" s="23">
        <v>2870</v>
      </c>
      <c r="Q915" s="23">
        <v>561959</v>
      </c>
      <c r="R915" s="23">
        <v>5</v>
      </c>
      <c r="S915" s="23">
        <v>240</v>
      </c>
      <c r="T915" s="23">
        <v>2822</v>
      </c>
      <c r="U915" s="23">
        <v>681422</v>
      </c>
      <c r="V915" s="23">
        <v>20</v>
      </c>
      <c r="W915" s="23">
        <v>263</v>
      </c>
      <c r="X915" s="23">
        <v>2864</v>
      </c>
      <c r="Y915" s="23">
        <v>757357</v>
      </c>
      <c r="Z915" s="23">
        <v>15</v>
      </c>
      <c r="AA915" s="23">
        <v>304</v>
      </c>
      <c r="AB915" s="23">
        <v>2850</v>
      </c>
      <c r="AC915" s="23">
        <v>859351</v>
      </c>
      <c r="AD915" s="23">
        <v>31</v>
      </c>
      <c r="AE915" s="23">
        <v>330</v>
      </c>
      <c r="AF915" s="23">
        <v>2955</v>
      </c>
      <c r="AG915" s="23">
        <v>974822</v>
      </c>
      <c r="AH915" s="23">
        <v>7</v>
      </c>
      <c r="AI915" s="23">
        <v>371</v>
      </c>
      <c r="AJ915" s="23">
        <v>2990</v>
      </c>
      <c r="AK915" s="23">
        <v>1130077</v>
      </c>
      <c r="AL915" s="23">
        <v>1</v>
      </c>
      <c r="AM915" s="23">
        <v>467</v>
      </c>
      <c r="AN915" s="23">
        <v>3060</v>
      </c>
      <c r="AO915" s="23">
        <v>1429020</v>
      </c>
      <c r="AP915" s="23">
        <v>96</v>
      </c>
      <c r="AQ915" s="23">
        <v>363</v>
      </c>
      <c r="AR915" s="23">
        <v>2688</v>
      </c>
      <c r="AS915" s="23">
        <v>976045</v>
      </c>
      <c r="AT915" s="23">
        <v>10</v>
      </c>
      <c r="AU915" s="23">
        <v>405</v>
      </c>
      <c r="AV915" s="23">
        <v>2632</v>
      </c>
      <c r="AW915" s="23">
        <v>1069466</v>
      </c>
      <c r="AY915" s="23">
        <v>3</v>
      </c>
    </row>
    <row r="916" spans="1:51" x14ac:dyDescent="0.2">
      <c r="A916" s="12">
        <v>42142</v>
      </c>
      <c r="B916" s="23">
        <v>6</v>
      </c>
      <c r="C916" s="23">
        <v>125</v>
      </c>
      <c r="D916" s="23">
        <v>2960</v>
      </c>
      <c r="E916" s="23">
        <v>370493</v>
      </c>
      <c r="F916" s="23">
        <v>3</v>
      </c>
      <c r="G916" s="23">
        <v>133</v>
      </c>
      <c r="H916" s="23">
        <v>3120</v>
      </c>
      <c r="I916" s="23">
        <v>416000</v>
      </c>
      <c r="J916" s="23">
        <v>18</v>
      </c>
      <c r="K916" s="23">
        <v>163</v>
      </c>
      <c r="L916" s="23">
        <v>3145</v>
      </c>
      <c r="M916" s="23">
        <v>527333</v>
      </c>
      <c r="N916" s="23">
        <v>4</v>
      </c>
      <c r="O916" s="23">
        <v>208</v>
      </c>
      <c r="P916" s="23">
        <v>2790</v>
      </c>
      <c r="Q916" s="23">
        <v>602995</v>
      </c>
      <c r="R916" s="23">
        <v>5</v>
      </c>
      <c r="S916" s="23">
        <v>237</v>
      </c>
      <c r="T916" s="23">
        <v>2850</v>
      </c>
      <c r="U916" s="23">
        <v>674510</v>
      </c>
      <c r="V916" s="23">
        <v>3</v>
      </c>
      <c r="W916" s="23">
        <v>264</v>
      </c>
      <c r="X916" s="23">
        <v>2890</v>
      </c>
      <c r="Y916" s="23">
        <v>774227</v>
      </c>
      <c r="Z916" s="23">
        <v>8</v>
      </c>
      <c r="AA916" s="23">
        <v>307</v>
      </c>
      <c r="AB916" s="23">
        <v>2906</v>
      </c>
      <c r="AC916" s="23">
        <v>892384</v>
      </c>
      <c r="AD916" s="23">
        <v>4</v>
      </c>
      <c r="AE916" s="23">
        <v>330</v>
      </c>
      <c r="AF916" s="23">
        <v>2773</v>
      </c>
      <c r="AG916" s="23">
        <v>925080</v>
      </c>
      <c r="AH916" s="23">
        <v>3</v>
      </c>
      <c r="AI916" s="23">
        <v>374</v>
      </c>
      <c r="AJ916" s="23">
        <v>2873</v>
      </c>
      <c r="AK916" s="23">
        <v>1074413</v>
      </c>
      <c r="AL916" s="23">
        <v>5</v>
      </c>
      <c r="AM916" s="23">
        <v>440</v>
      </c>
      <c r="AN916" s="23">
        <v>3038</v>
      </c>
      <c r="AO916" s="23">
        <v>1323758</v>
      </c>
      <c r="AP916" s="23">
        <v>135</v>
      </c>
      <c r="AQ916" s="23">
        <v>356</v>
      </c>
      <c r="AR916" s="23">
        <v>2693</v>
      </c>
      <c r="AS916" s="23">
        <v>951967</v>
      </c>
      <c r="AT916" s="23">
        <v>35</v>
      </c>
      <c r="AU916" s="23">
        <v>419</v>
      </c>
      <c r="AV916" s="23">
        <v>2686</v>
      </c>
      <c r="AW916" s="23">
        <v>1145280</v>
      </c>
      <c r="AY916" s="23">
        <v>7</v>
      </c>
    </row>
    <row r="917" spans="1:51" ht="15" x14ac:dyDescent="0.25">
      <c r="A917" s="119">
        <v>42149</v>
      </c>
      <c r="B917" s="120">
        <v>13</v>
      </c>
      <c r="C917" s="120">
        <v>117</v>
      </c>
      <c r="D917" s="120">
        <v>3278</v>
      </c>
      <c r="E917" s="120">
        <v>382227</v>
      </c>
      <c r="F917" s="120">
        <v>2</v>
      </c>
      <c r="G917" s="120">
        <v>238</v>
      </c>
      <c r="H917" s="120">
        <v>2910</v>
      </c>
      <c r="I917" s="120">
        <v>691730</v>
      </c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>
        <v>19</v>
      </c>
      <c r="W917" s="120">
        <v>258</v>
      </c>
      <c r="X917" s="120">
        <v>2892</v>
      </c>
      <c r="Y917" s="120">
        <v>747232</v>
      </c>
      <c r="Z917" s="120">
        <v>4</v>
      </c>
      <c r="AA917" s="120">
        <v>293</v>
      </c>
      <c r="AB917" s="120">
        <v>2950</v>
      </c>
      <c r="AC917" s="120">
        <v>856675</v>
      </c>
      <c r="AD917" s="120"/>
      <c r="AE917" s="120"/>
      <c r="AF917" s="120"/>
      <c r="AG917" s="120"/>
      <c r="AH917" s="120">
        <v>1</v>
      </c>
      <c r="AI917" s="120">
        <v>364</v>
      </c>
      <c r="AJ917" s="120">
        <v>2940</v>
      </c>
      <c r="AK917" s="120">
        <v>1070160</v>
      </c>
      <c r="AL917" s="120">
        <v>3</v>
      </c>
      <c r="AM917" s="120">
        <v>443</v>
      </c>
      <c r="AN917" s="120">
        <v>3093</v>
      </c>
      <c r="AO917" s="120">
        <v>1368393</v>
      </c>
      <c r="AP917" s="120">
        <v>99</v>
      </c>
      <c r="AQ917" s="120">
        <v>361</v>
      </c>
      <c r="AR917" s="120">
        <v>2722</v>
      </c>
      <c r="AS917" s="120">
        <v>975215</v>
      </c>
      <c r="AT917" s="120">
        <v>27</v>
      </c>
      <c r="AU917" s="120">
        <v>384</v>
      </c>
      <c r="AV917" s="120">
        <v>2789</v>
      </c>
      <c r="AW917" s="120">
        <v>1079528</v>
      </c>
      <c r="AY917" s="120">
        <v>4</v>
      </c>
    </row>
    <row r="919" spans="1:51" x14ac:dyDescent="0.2">
      <c r="A919" s="12">
        <v>42157</v>
      </c>
      <c r="B919">
        <v>5</v>
      </c>
      <c r="C919">
        <v>88</v>
      </c>
      <c r="D919">
        <v>3017</v>
      </c>
      <c r="E919">
        <v>266100</v>
      </c>
      <c r="F919">
        <v>5</v>
      </c>
      <c r="G919">
        <v>138</v>
      </c>
      <c r="H919">
        <v>2950</v>
      </c>
      <c r="I919">
        <v>407900</v>
      </c>
      <c r="J919">
        <v>27</v>
      </c>
      <c r="K919">
        <v>265</v>
      </c>
      <c r="L919">
        <v>2925</v>
      </c>
      <c r="M919">
        <v>483233</v>
      </c>
      <c r="N919">
        <v>24</v>
      </c>
      <c r="O919">
        <v>200</v>
      </c>
      <c r="P919">
        <v>2852</v>
      </c>
      <c r="Q919">
        <v>568891</v>
      </c>
      <c r="R919">
        <v>31</v>
      </c>
      <c r="S919">
        <v>235</v>
      </c>
      <c r="T919">
        <v>2774</v>
      </c>
      <c r="U919">
        <v>651591</v>
      </c>
      <c r="V919">
        <v>9</v>
      </c>
      <c r="W919">
        <v>268</v>
      </c>
      <c r="X919">
        <v>2880</v>
      </c>
      <c r="Y919">
        <v>771920</v>
      </c>
      <c r="Z919">
        <v>16</v>
      </c>
      <c r="AA919">
        <v>300</v>
      </c>
      <c r="AB919">
        <v>2820</v>
      </c>
      <c r="AC919">
        <v>946450</v>
      </c>
      <c r="AD919">
        <v>8</v>
      </c>
      <c r="AE919">
        <v>339</v>
      </c>
      <c r="AF919">
        <v>2784</v>
      </c>
      <c r="AG919">
        <v>943844</v>
      </c>
      <c r="AH919">
        <v>2</v>
      </c>
      <c r="AI919">
        <v>378</v>
      </c>
      <c r="AJ919">
        <v>2970</v>
      </c>
      <c r="AK919">
        <v>1123650</v>
      </c>
      <c r="AL919">
        <v>5</v>
      </c>
      <c r="AM919">
        <v>444</v>
      </c>
      <c r="AN919">
        <v>3024</v>
      </c>
      <c r="AO919">
        <v>1344592</v>
      </c>
      <c r="AP919">
        <v>17</v>
      </c>
      <c r="AQ919">
        <v>344</v>
      </c>
      <c r="AR919">
        <v>2695</v>
      </c>
      <c r="AS919">
        <v>924662</v>
      </c>
      <c r="AT919">
        <v>1</v>
      </c>
      <c r="AU919">
        <v>306</v>
      </c>
      <c r="AV919">
        <v>2500</v>
      </c>
      <c r="AW919">
        <v>765000</v>
      </c>
      <c r="AY919">
        <v>122</v>
      </c>
    </row>
    <row r="920" spans="1:51" x14ac:dyDescent="0.2">
      <c r="AP920">
        <v>31</v>
      </c>
      <c r="AQ920">
        <v>381</v>
      </c>
      <c r="AR920">
        <v>2691</v>
      </c>
      <c r="AS920">
        <v>1026315</v>
      </c>
      <c r="AT920">
        <v>4</v>
      </c>
      <c r="AU920">
        <v>424</v>
      </c>
      <c r="AV920">
        <v>2700</v>
      </c>
      <c r="AW920">
        <v>1146125</v>
      </c>
    </row>
    <row r="921" spans="1:51" x14ac:dyDescent="0.2">
      <c r="A921" s="12"/>
      <c r="AP921">
        <v>21</v>
      </c>
      <c r="AQ921">
        <v>446</v>
      </c>
      <c r="AR921">
        <v>2884</v>
      </c>
      <c r="AS921">
        <v>1293317</v>
      </c>
    </row>
    <row r="922" spans="1:51" x14ac:dyDescent="0.2">
      <c r="A922" s="12">
        <v>42164</v>
      </c>
      <c r="B922">
        <v>6</v>
      </c>
      <c r="C922">
        <v>106</v>
      </c>
      <c r="D922">
        <v>3312</v>
      </c>
      <c r="E922">
        <v>348675</v>
      </c>
      <c r="F922">
        <v>6</v>
      </c>
      <c r="G922">
        <v>145</v>
      </c>
      <c r="H922">
        <v>3000</v>
      </c>
      <c r="I922">
        <v>435000</v>
      </c>
      <c r="J922">
        <v>17</v>
      </c>
      <c r="K922">
        <v>171</v>
      </c>
      <c r="L922">
        <v>2872</v>
      </c>
      <c r="M922">
        <v>492098</v>
      </c>
      <c r="N922">
        <v>26</v>
      </c>
      <c r="O922">
        <v>298</v>
      </c>
      <c r="P922">
        <v>2761</v>
      </c>
      <c r="Q922">
        <v>545711</v>
      </c>
      <c r="R922">
        <v>15</v>
      </c>
      <c r="S922">
        <v>238</v>
      </c>
      <c r="T922">
        <v>2778</v>
      </c>
      <c r="U922">
        <v>661433</v>
      </c>
      <c r="V922">
        <v>9</v>
      </c>
      <c r="W922">
        <v>272</v>
      </c>
      <c r="X922">
        <v>2840</v>
      </c>
      <c r="Y922">
        <v>772480</v>
      </c>
      <c r="Z922">
        <v>9</v>
      </c>
      <c r="AA922">
        <v>301</v>
      </c>
      <c r="AB922">
        <v>2847</v>
      </c>
      <c r="AC922">
        <v>856524</v>
      </c>
      <c r="AD922">
        <v>6</v>
      </c>
      <c r="AE922">
        <v>334</v>
      </c>
      <c r="AF922">
        <v>2835</v>
      </c>
      <c r="AG922">
        <v>945655</v>
      </c>
      <c r="AH922">
        <v>8</v>
      </c>
      <c r="AI922">
        <v>376</v>
      </c>
      <c r="AJ922">
        <v>2868</v>
      </c>
      <c r="AK922">
        <v>1078116</v>
      </c>
      <c r="AP922">
        <v>9</v>
      </c>
      <c r="AQ922">
        <v>340</v>
      </c>
      <c r="AR922">
        <v>2724</v>
      </c>
      <c r="AS922">
        <v>925920</v>
      </c>
      <c r="AT922">
        <v>1</v>
      </c>
      <c r="AU922">
        <v>341</v>
      </c>
      <c r="AV922">
        <v>2500</v>
      </c>
      <c r="AW922">
        <v>852500</v>
      </c>
      <c r="AY922">
        <v>71</v>
      </c>
    </row>
    <row r="923" spans="1:51" x14ac:dyDescent="0.2">
      <c r="A923" s="12"/>
      <c r="AP923">
        <v>15</v>
      </c>
      <c r="AQ923">
        <v>379</v>
      </c>
      <c r="AR923">
        <v>2720</v>
      </c>
      <c r="AS923">
        <v>1031089</v>
      </c>
      <c r="AT923">
        <v>4</v>
      </c>
      <c r="AU923">
        <v>392</v>
      </c>
      <c r="AV923">
        <v>2875</v>
      </c>
      <c r="AW923">
        <v>1129225</v>
      </c>
    </row>
    <row r="924" spans="1:51" x14ac:dyDescent="0.2">
      <c r="A924" s="12"/>
      <c r="AP924">
        <v>13</v>
      </c>
      <c r="AQ924">
        <v>466</v>
      </c>
      <c r="AR924">
        <v>2944</v>
      </c>
      <c r="AS924">
        <v>1378122</v>
      </c>
      <c r="AT924">
        <v>5</v>
      </c>
      <c r="AU924">
        <v>436</v>
      </c>
      <c r="AV924">
        <v>2660</v>
      </c>
      <c r="AW924">
        <v>1159340</v>
      </c>
    </row>
    <row r="925" spans="1:51" x14ac:dyDescent="0.2">
      <c r="A925" s="12">
        <v>42171</v>
      </c>
      <c r="B925">
        <v>18</v>
      </c>
      <c r="C925">
        <v>114</v>
      </c>
      <c r="D925">
        <v>3033</v>
      </c>
      <c r="E925">
        <v>345617</v>
      </c>
      <c r="F925">
        <v>10</v>
      </c>
      <c r="G925">
        <v>140</v>
      </c>
      <c r="H925">
        <v>3183</v>
      </c>
      <c r="I925">
        <v>444750</v>
      </c>
      <c r="J925">
        <v>7</v>
      </c>
      <c r="K925">
        <v>168</v>
      </c>
      <c r="L925">
        <v>2738</v>
      </c>
      <c r="M925">
        <v>460450</v>
      </c>
      <c r="N925">
        <v>30</v>
      </c>
      <c r="O925">
        <v>200</v>
      </c>
      <c r="P925">
        <v>2866</v>
      </c>
      <c r="Q925">
        <v>573284</v>
      </c>
      <c r="R925">
        <v>1</v>
      </c>
      <c r="S925">
        <v>225</v>
      </c>
      <c r="T925">
        <v>2740</v>
      </c>
      <c r="U925">
        <v>616500</v>
      </c>
      <c r="V925">
        <v>57</v>
      </c>
      <c r="W925">
        <v>268</v>
      </c>
      <c r="X925">
        <v>2867</v>
      </c>
      <c r="Y925">
        <v>767007</v>
      </c>
      <c r="Z925">
        <v>10</v>
      </c>
      <c r="AA925">
        <v>304</v>
      </c>
      <c r="AB925">
        <v>2937</v>
      </c>
      <c r="AC925">
        <v>893487</v>
      </c>
      <c r="AD925">
        <v>7</v>
      </c>
      <c r="AE925">
        <v>338</v>
      </c>
      <c r="AF925">
        <v>2855</v>
      </c>
      <c r="AG925">
        <v>966620</v>
      </c>
      <c r="AH925">
        <v>3</v>
      </c>
      <c r="AI925">
        <v>386</v>
      </c>
      <c r="AJ925">
        <v>2987</v>
      </c>
      <c r="AK925">
        <v>1152840</v>
      </c>
      <c r="AL925">
        <v>3</v>
      </c>
      <c r="AM925">
        <v>448</v>
      </c>
      <c r="AN925">
        <v>3070</v>
      </c>
      <c r="AO925">
        <v>1381170</v>
      </c>
      <c r="AP925">
        <v>1</v>
      </c>
      <c r="AQ925">
        <v>260</v>
      </c>
      <c r="AR925">
        <v>2880</v>
      </c>
      <c r="AS925">
        <v>748800</v>
      </c>
      <c r="AT925">
        <v>8</v>
      </c>
      <c r="AU925">
        <v>345</v>
      </c>
      <c r="AV925">
        <v>2925</v>
      </c>
      <c r="AW925">
        <v>1008950</v>
      </c>
      <c r="AY925">
        <v>106</v>
      </c>
    </row>
    <row r="926" spans="1:51" x14ac:dyDescent="0.2">
      <c r="A926" s="12"/>
      <c r="AP926">
        <v>4</v>
      </c>
      <c r="AQ926">
        <v>354</v>
      </c>
      <c r="AR926">
        <v>2840</v>
      </c>
      <c r="AS926">
        <v>1004320</v>
      </c>
      <c r="AT926">
        <v>2</v>
      </c>
      <c r="AU926">
        <v>366</v>
      </c>
      <c r="AV926">
        <v>2650</v>
      </c>
      <c r="AW926">
        <v>969900</v>
      </c>
    </row>
    <row r="927" spans="1:51" x14ac:dyDescent="0.2">
      <c r="A927" s="12"/>
      <c r="AP927">
        <v>27</v>
      </c>
      <c r="AQ927">
        <v>382</v>
      </c>
      <c r="AR927">
        <v>2791</v>
      </c>
      <c r="AS927">
        <v>1065955</v>
      </c>
      <c r="AT927">
        <v>5</v>
      </c>
      <c r="AU927">
        <v>437</v>
      </c>
      <c r="AV927">
        <v>2712</v>
      </c>
      <c r="AW927">
        <v>1185338</v>
      </c>
    </row>
    <row r="928" spans="1:51" x14ac:dyDescent="0.2">
      <c r="A928" s="12"/>
      <c r="AP928">
        <v>17</v>
      </c>
      <c r="AQ928">
        <v>439</v>
      </c>
      <c r="AR928">
        <v>2925</v>
      </c>
      <c r="AS928">
        <v>1288260</v>
      </c>
    </row>
    <row r="929" spans="1:51" x14ac:dyDescent="0.2">
      <c r="A929" s="12">
        <v>42178</v>
      </c>
      <c r="B929">
        <v>5</v>
      </c>
      <c r="C929">
        <v>104</v>
      </c>
      <c r="D929">
        <v>3275</v>
      </c>
      <c r="E929">
        <v>340300</v>
      </c>
      <c r="F929">
        <v>18</v>
      </c>
      <c r="G929">
        <v>138</v>
      </c>
      <c r="H929">
        <v>3130</v>
      </c>
      <c r="I929">
        <v>432980</v>
      </c>
      <c r="J929">
        <v>24</v>
      </c>
      <c r="K929">
        <v>167</v>
      </c>
      <c r="L929">
        <v>3000</v>
      </c>
      <c r="M929">
        <v>499877</v>
      </c>
      <c r="N929">
        <v>24</v>
      </c>
      <c r="O929">
        <v>197</v>
      </c>
      <c r="P929">
        <v>3059</v>
      </c>
      <c r="Q929">
        <v>602141</v>
      </c>
      <c r="R929">
        <v>8</v>
      </c>
      <c r="S929">
        <v>232</v>
      </c>
      <c r="T929">
        <v>3038</v>
      </c>
      <c r="U929">
        <v>704868</v>
      </c>
      <c r="V929">
        <v>21</v>
      </c>
      <c r="W929">
        <v>258</v>
      </c>
      <c r="X929">
        <v>3120</v>
      </c>
      <c r="Y929">
        <v>806310</v>
      </c>
      <c r="Z929">
        <v>21</v>
      </c>
      <c r="AA929">
        <v>296</v>
      </c>
      <c r="AB929">
        <v>2990</v>
      </c>
      <c r="AC929">
        <v>886310</v>
      </c>
      <c r="AD929">
        <v>3</v>
      </c>
      <c r="AE929">
        <v>336</v>
      </c>
      <c r="AF929">
        <v>2847</v>
      </c>
      <c r="AG929">
        <v>957173</v>
      </c>
      <c r="AH929">
        <v>1</v>
      </c>
      <c r="AI929">
        <v>370</v>
      </c>
      <c r="AJ929">
        <v>2800</v>
      </c>
      <c r="AK929">
        <v>1036000</v>
      </c>
      <c r="AL929">
        <v>1</v>
      </c>
      <c r="AM929">
        <v>423</v>
      </c>
      <c r="AN929">
        <v>3000</v>
      </c>
      <c r="AO929">
        <v>1269000</v>
      </c>
      <c r="AP929">
        <v>19</v>
      </c>
      <c r="AQ929">
        <v>347</v>
      </c>
      <c r="AR929">
        <v>2720</v>
      </c>
      <c r="AS929">
        <v>942587</v>
      </c>
      <c r="AT929">
        <v>1</v>
      </c>
      <c r="AU929">
        <v>350</v>
      </c>
      <c r="AV929">
        <v>2900</v>
      </c>
      <c r="AW929">
        <v>1015000</v>
      </c>
      <c r="AY929">
        <v>236</v>
      </c>
    </row>
    <row r="930" spans="1:51" x14ac:dyDescent="0.2">
      <c r="A930" s="12"/>
      <c r="AP930">
        <v>1</v>
      </c>
      <c r="AQ930">
        <v>293</v>
      </c>
      <c r="AR930">
        <v>2580</v>
      </c>
      <c r="AS930">
        <v>755940</v>
      </c>
      <c r="AT930">
        <v>31</v>
      </c>
      <c r="AU930">
        <v>381</v>
      </c>
      <c r="AV930">
        <v>2782</v>
      </c>
      <c r="AW930">
        <v>1059645</v>
      </c>
    </row>
    <row r="931" spans="1:51" x14ac:dyDescent="0.2">
      <c r="A931" s="12"/>
      <c r="AP931">
        <v>43</v>
      </c>
      <c r="AQ931">
        <v>378</v>
      </c>
      <c r="AR931">
        <v>2707</v>
      </c>
      <c r="AS931">
        <v>1022902</v>
      </c>
      <c r="AT931">
        <v>24</v>
      </c>
      <c r="AU931">
        <v>452</v>
      </c>
      <c r="AV931">
        <v>2782</v>
      </c>
      <c r="AW931">
        <v>1262167</v>
      </c>
    </row>
    <row r="932" spans="1:51" x14ac:dyDescent="0.2">
      <c r="A932" s="12">
        <v>42185</v>
      </c>
      <c r="B932">
        <v>27</v>
      </c>
      <c r="C932">
        <v>114</v>
      </c>
      <c r="D932">
        <v>3100</v>
      </c>
      <c r="E932">
        <v>354506</v>
      </c>
      <c r="F932">
        <v>16</v>
      </c>
      <c r="G932">
        <v>138</v>
      </c>
      <c r="H932">
        <v>3075</v>
      </c>
      <c r="I932">
        <v>423338</v>
      </c>
      <c r="J932">
        <v>44</v>
      </c>
      <c r="K932">
        <v>170</v>
      </c>
      <c r="L932">
        <v>2913</v>
      </c>
      <c r="M932">
        <v>493824</v>
      </c>
      <c r="N932">
        <v>58</v>
      </c>
      <c r="O932">
        <v>202</v>
      </c>
      <c r="P932">
        <v>2803</v>
      </c>
      <c r="Q932">
        <v>565307</v>
      </c>
      <c r="R932">
        <v>23</v>
      </c>
      <c r="S932">
        <v>238</v>
      </c>
      <c r="T932">
        <v>2822</v>
      </c>
      <c r="U932">
        <v>673130</v>
      </c>
      <c r="V932">
        <v>4</v>
      </c>
      <c r="W932">
        <v>271</v>
      </c>
      <c r="X932">
        <v>2733</v>
      </c>
      <c r="Y932">
        <v>740667</v>
      </c>
      <c r="Z932">
        <v>18</v>
      </c>
      <c r="AA932">
        <v>298</v>
      </c>
      <c r="AB932">
        <v>2816</v>
      </c>
      <c r="AC932">
        <v>838731</v>
      </c>
      <c r="AD932">
        <v>10</v>
      </c>
      <c r="AE932">
        <v>338</v>
      </c>
      <c r="AF932">
        <v>2620</v>
      </c>
      <c r="AG932">
        <v>886290</v>
      </c>
      <c r="AH932">
        <v>1</v>
      </c>
      <c r="AI932">
        <v>390</v>
      </c>
      <c r="AJ932">
        <v>2540</v>
      </c>
      <c r="AK932">
        <v>990600</v>
      </c>
      <c r="AL932">
        <v>3</v>
      </c>
      <c r="AM932">
        <v>433</v>
      </c>
      <c r="AN932">
        <v>2653</v>
      </c>
      <c r="AO932">
        <v>1150720</v>
      </c>
      <c r="AP932">
        <v>6</v>
      </c>
      <c r="AQ932">
        <v>349</v>
      </c>
      <c r="AR932">
        <v>2530</v>
      </c>
      <c r="AS932">
        <v>883895</v>
      </c>
      <c r="AT932">
        <v>2</v>
      </c>
      <c r="AU932">
        <v>378</v>
      </c>
      <c r="AV932">
        <v>2750</v>
      </c>
      <c r="AW932">
        <v>1040000</v>
      </c>
      <c r="AY932">
        <v>160</v>
      </c>
    </row>
    <row r="933" spans="1:51" x14ac:dyDescent="0.2">
      <c r="A933" s="12"/>
      <c r="AP933">
        <v>6</v>
      </c>
      <c r="AQ933">
        <v>312</v>
      </c>
      <c r="AR933">
        <v>2790</v>
      </c>
      <c r="AS933">
        <v>870840</v>
      </c>
      <c r="AT933">
        <v>20</v>
      </c>
      <c r="AU933">
        <v>444</v>
      </c>
      <c r="AV933">
        <v>2656</v>
      </c>
      <c r="AW933">
        <v>1182111</v>
      </c>
    </row>
    <row r="934" spans="1:51" x14ac:dyDescent="0.2">
      <c r="AP934">
        <v>40</v>
      </c>
      <c r="AQ934">
        <v>379</v>
      </c>
      <c r="AR934">
        <v>2528</v>
      </c>
      <c r="AS934">
        <v>958157</v>
      </c>
    </row>
    <row r="935" spans="1:51" x14ac:dyDescent="0.2">
      <c r="AP935">
        <v>37</v>
      </c>
      <c r="AQ935">
        <v>431</v>
      </c>
      <c r="AR935">
        <v>2575</v>
      </c>
      <c r="AS935">
        <v>1111580</v>
      </c>
    </row>
    <row r="936" spans="1:51" x14ac:dyDescent="0.2">
      <c r="A936" s="12"/>
      <c r="AP936">
        <v>38</v>
      </c>
      <c r="AQ936">
        <v>436</v>
      </c>
      <c r="AR936">
        <v>2725</v>
      </c>
      <c r="AS936">
        <v>1189728</v>
      </c>
    </row>
    <row r="937" spans="1:51" x14ac:dyDescent="0.2">
      <c r="A937" s="12">
        <v>42156</v>
      </c>
      <c r="B937">
        <v>8</v>
      </c>
      <c r="C937">
        <v>107</v>
      </c>
      <c r="D937">
        <v>3033</v>
      </c>
      <c r="E937">
        <v>321762</v>
      </c>
      <c r="F937">
        <v>5</v>
      </c>
      <c r="G937">
        <v>139</v>
      </c>
      <c r="H937">
        <v>2985</v>
      </c>
      <c r="I937">
        <v>434434</v>
      </c>
      <c r="J937">
        <v>26</v>
      </c>
      <c r="K937">
        <v>176</v>
      </c>
      <c r="L937">
        <v>3180</v>
      </c>
      <c r="M937">
        <v>566835</v>
      </c>
      <c r="N937">
        <v>3</v>
      </c>
      <c r="O937">
        <v>197</v>
      </c>
      <c r="P937">
        <v>2787</v>
      </c>
      <c r="Q937">
        <v>548823</v>
      </c>
      <c r="R937">
        <v>15</v>
      </c>
      <c r="S937">
        <v>229</v>
      </c>
      <c r="T937">
        <v>2912</v>
      </c>
      <c r="U937">
        <v>716813</v>
      </c>
      <c r="V937">
        <v>12</v>
      </c>
      <c r="W937">
        <v>273</v>
      </c>
      <c r="X937">
        <v>2892</v>
      </c>
      <c r="Y937">
        <v>784576</v>
      </c>
      <c r="Z937">
        <v>13</v>
      </c>
      <c r="AA937">
        <v>297</v>
      </c>
      <c r="AB937">
        <v>2867</v>
      </c>
      <c r="AC937">
        <v>852855</v>
      </c>
      <c r="AD937">
        <v>25</v>
      </c>
      <c r="AE937">
        <v>339</v>
      </c>
      <c r="AF937">
        <v>2798</v>
      </c>
      <c r="AG937">
        <v>943051</v>
      </c>
      <c r="AH937">
        <v>1</v>
      </c>
      <c r="AI937">
        <v>391</v>
      </c>
      <c r="AJ937">
        <v>2800</v>
      </c>
      <c r="AK937">
        <v>1094800</v>
      </c>
      <c r="AP937">
        <v>51</v>
      </c>
      <c r="AQ937">
        <v>370</v>
      </c>
      <c r="AR937">
        <v>2654</v>
      </c>
      <c r="AS937">
        <v>970688</v>
      </c>
      <c r="AT937">
        <v>5</v>
      </c>
      <c r="AU937">
        <v>454</v>
      </c>
      <c r="AV937">
        <v>2840</v>
      </c>
      <c r="AW937">
        <v>1279404</v>
      </c>
    </row>
    <row r="938" spans="1:51" x14ac:dyDescent="0.2">
      <c r="A938" s="12">
        <v>42163</v>
      </c>
      <c r="B938">
        <v>3</v>
      </c>
      <c r="C938">
        <v>107</v>
      </c>
      <c r="D938">
        <v>3130</v>
      </c>
      <c r="E938">
        <v>337307</v>
      </c>
      <c r="F938">
        <v>12</v>
      </c>
      <c r="G938">
        <v>136</v>
      </c>
      <c r="H938">
        <v>3437</v>
      </c>
      <c r="I938">
        <v>449861</v>
      </c>
      <c r="J938">
        <v>6</v>
      </c>
      <c r="K938">
        <v>166</v>
      </c>
      <c r="L938">
        <v>3010</v>
      </c>
      <c r="M938">
        <v>503553</v>
      </c>
      <c r="N938">
        <v>7</v>
      </c>
      <c r="O938">
        <v>191</v>
      </c>
      <c r="P938">
        <v>3017</v>
      </c>
      <c r="Q938">
        <v>575916</v>
      </c>
      <c r="R938">
        <v>9</v>
      </c>
      <c r="S938">
        <v>228</v>
      </c>
      <c r="T938">
        <v>2990</v>
      </c>
      <c r="U938">
        <v>675171</v>
      </c>
      <c r="V938">
        <v>4</v>
      </c>
      <c r="W938">
        <v>266</v>
      </c>
      <c r="X938">
        <v>2877</v>
      </c>
      <c r="Y938">
        <v>760132</v>
      </c>
      <c r="Z938">
        <v>11</v>
      </c>
      <c r="AA938">
        <v>303</v>
      </c>
      <c r="AB938">
        <v>2862</v>
      </c>
      <c r="AC938">
        <v>871760</v>
      </c>
      <c r="AD938">
        <v>6</v>
      </c>
      <c r="AE938">
        <v>320</v>
      </c>
      <c r="AF938">
        <v>2920</v>
      </c>
      <c r="AG938">
        <v>930630</v>
      </c>
      <c r="AH938">
        <v>4</v>
      </c>
      <c r="AI938">
        <v>378</v>
      </c>
      <c r="AJ938">
        <v>3170</v>
      </c>
      <c r="AK938">
        <v>1144910</v>
      </c>
      <c r="AL938">
        <v>1</v>
      </c>
      <c r="AM938">
        <v>431</v>
      </c>
      <c r="AN938">
        <v>2920</v>
      </c>
      <c r="AO938">
        <v>1258520</v>
      </c>
      <c r="AP938">
        <v>29</v>
      </c>
      <c r="AQ938">
        <v>368</v>
      </c>
      <c r="AR938">
        <v>2733</v>
      </c>
      <c r="AS938">
        <v>1005767</v>
      </c>
      <c r="AT938">
        <v>12</v>
      </c>
      <c r="AU938">
        <v>428</v>
      </c>
      <c r="AV938">
        <v>2906</v>
      </c>
      <c r="AW938">
        <v>1226392</v>
      </c>
    </row>
    <row r="939" spans="1:51" x14ac:dyDescent="0.2">
      <c r="A939" s="12">
        <v>42170</v>
      </c>
      <c r="B939">
        <v>4</v>
      </c>
      <c r="C939">
        <v>118</v>
      </c>
      <c r="D939">
        <v>3375</v>
      </c>
      <c r="E939">
        <v>398812</v>
      </c>
      <c r="F939">
        <v>9</v>
      </c>
      <c r="G939">
        <v>136</v>
      </c>
      <c r="H939">
        <v>3065</v>
      </c>
      <c r="I939">
        <v>425829</v>
      </c>
      <c r="J939">
        <v>9</v>
      </c>
      <c r="K939">
        <v>171</v>
      </c>
      <c r="L939">
        <v>3048</v>
      </c>
      <c r="M939">
        <v>519517</v>
      </c>
      <c r="N939">
        <v>21</v>
      </c>
      <c r="O939">
        <v>202</v>
      </c>
      <c r="P939">
        <v>3133</v>
      </c>
      <c r="Q939">
        <v>637281</v>
      </c>
      <c r="R939">
        <v>12</v>
      </c>
      <c r="S939">
        <v>229</v>
      </c>
      <c r="T939">
        <v>2936</v>
      </c>
      <c r="U939">
        <v>673584</v>
      </c>
      <c r="V939">
        <v>2</v>
      </c>
      <c r="W939">
        <v>267</v>
      </c>
      <c r="X939">
        <v>2895</v>
      </c>
      <c r="Y939">
        <v>772830</v>
      </c>
      <c r="Z939">
        <v>10</v>
      </c>
      <c r="AA939">
        <v>305</v>
      </c>
      <c r="AB939">
        <v>2860</v>
      </c>
      <c r="AC939">
        <v>876329</v>
      </c>
      <c r="AD939">
        <v>13</v>
      </c>
      <c r="AE939">
        <v>338</v>
      </c>
      <c r="AF939">
        <v>2997</v>
      </c>
      <c r="AG939">
        <v>1017155</v>
      </c>
      <c r="AH939">
        <v>5</v>
      </c>
      <c r="AI939">
        <v>377</v>
      </c>
      <c r="AJ939">
        <v>3023</v>
      </c>
      <c r="AK939">
        <v>1135422</v>
      </c>
      <c r="AL939">
        <v>6</v>
      </c>
      <c r="AM939">
        <v>411</v>
      </c>
      <c r="AN939">
        <v>3202</v>
      </c>
      <c r="AO939">
        <v>1272860</v>
      </c>
      <c r="AP939">
        <v>49</v>
      </c>
      <c r="AQ939">
        <v>354</v>
      </c>
      <c r="AR939">
        <v>2739</v>
      </c>
      <c r="AS939">
        <v>973422</v>
      </c>
      <c r="AT939">
        <v>19</v>
      </c>
      <c r="AU939">
        <v>429</v>
      </c>
      <c r="AV939">
        <v>2806</v>
      </c>
      <c r="AW939">
        <v>1234005</v>
      </c>
    </row>
    <row r="940" spans="1:51" x14ac:dyDescent="0.2">
      <c r="A940" s="12">
        <v>42177</v>
      </c>
      <c r="B940">
        <v>10</v>
      </c>
      <c r="C940">
        <v>123</v>
      </c>
      <c r="D940">
        <v>3122</v>
      </c>
      <c r="E940">
        <v>392408</v>
      </c>
      <c r="F940">
        <v>9</v>
      </c>
      <c r="G940">
        <v>138</v>
      </c>
      <c r="H940">
        <v>3248</v>
      </c>
      <c r="I940">
        <v>447010</v>
      </c>
      <c r="J940">
        <v>20</v>
      </c>
      <c r="K940">
        <v>165</v>
      </c>
      <c r="L940">
        <v>3136</v>
      </c>
      <c r="M940">
        <v>517902</v>
      </c>
      <c r="N940">
        <v>13</v>
      </c>
      <c r="O940">
        <v>198</v>
      </c>
      <c r="P940">
        <v>2987</v>
      </c>
      <c r="Q940">
        <v>629112</v>
      </c>
      <c r="R940">
        <v>12</v>
      </c>
      <c r="S940">
        <v>234</v>
      </c>
      <c r="T940">
        <v>3127</v>
      </c>
      <c r="U940">
        <v>738129</v>
      </c>
      <c r="V940">
        <v>13</v>
      </c>
      <c r="W940">
        <v>260</v>
      </c>
      <c r="X940">
        <v>2966</v>
      </c>
      <c r="Y940">
        <v>787389</v>
      </c>
      <c r="Z940">
        <v>14</v>
      </c>
      <c r="AA940">
        <v>300</v>
      </c>
      <c r="AB940">
        <v>2949</v>
      </c>
      <c r="AC940">
        <v>876981</v>
      </c>
      <c r="AD940">
        <v>13</v>
      </c>
      <c r="AE940">
        <v>329</v>
      </c>
      <c r="AF940">
        <v>2951</v>
      </c>
      <c r="AG940">
        <v>979875</v>
      </c>
      <c r="AH940">
        <v>3</v>
      </c>
      <c r="AI940">
        <v>369</v>
      </c>
      <c r="AJ940">
        <v>3000</v>
      </c>
      <c r="AK940">
        <v>1100060</v>
      </c>
      <c r="AL940">
        <v>4</v>
      </c>
      <c r="AM940">
        <v>441</v>
      </c>
      <c r="AN940">
        <v>2932</v>
      </c>
      <c r="AO940">
        <v>1291978</v>
      </c>
      <c r="AP940">
        <v>162</v>
      </c>
      <c r="AQ940">
        <v>379</v>
      </c>
      <c r="AR940">
        <v>2745</v>
      </c>
      <c r="AS940">
        <v>1049177</v>
      </c>
      <c r="AT940">
        <v>38</v>
      </c>
      <c r="AU940">
        <v>405</v>
      </c>
      <c r="AV940">
        <v>2832</v>
      </c>
      <c r="AW940">
        <v>1146527</v>
      </c>
    </row>
    <row r="941" spans="1:51" x14ac:dyDescent="0.2">
      <c r="A941" s="12">
        <v>42184</v>
      </c>
      <c r="B941">
        <v>3</v>
      </c>
      <c r="C941">
        <v>95</v>
      </c>
      <c r="D941">
        <v>3205</v>
      </c>
      <c r="E941">
        <v>309883</v>
      </c>
      <c r="F941">
        <v>9</v>
      </c>
      <c r="G941">
        <v>134</v>
      </c>
      <c r="H941">
        <v>3382</v>
      </c>
      <c r="I941">
        <v>456537</v>
      </c>
      <c r="J941">
        <v>6</v>
      </c>
      <c r="K941">
        <v>160</v>
      </c>
      <c r="L941">
        <v>3158</v>
      </c>
      <c r="M941">
        <v>509470</v>
      </c>
      <c r="N941">
        <v>14</v>
      </c>
      <c r="O941">
        <v>199</v>
      </c>
      <c r="P941">
        <v>3127</v>
      </c>
      <c r="Q941">
        <v>621781</v>
      </c>
      <c r="R941">
        <v>4</v>
      </c>
      <c r="S941">
        <v>232</v>
      </c>
      <c r="T941">
        <v>3047</v>
      </c>
      <c r="U941">
        <v>720400</v>
      </c>
      <c r="V941">
        <v>5</v>
      </c>
      <c r="W941">
        <v>270</v>
      </c>
      <c r="X941">
        <v>2960</v>
      </c>
      <c r="Y941">
        <v>798016</v>
      </c>
      <c r="Z941">
        <v>8</v>
      </c>
      <c r="AA941">
        <v>291</v>
      </c>
      <c r="AB941">
        <v>2873</v>
      </c>
      <c r="AC941">
        <v>837735</v>
      </c>
      <c r="AD941">
        <v>14</v>
      </c>
      <c r="AE941">
        <v>338</v>
      </c>
      <c r="AF941">
        <v>2982</v>
      </c>
      <c r="AG941">
        <v>995824</v>
      </c>
      <c r="AH941">
        <v>7</v>
      </c>
      <c r="AI941">
        <v>376</v>
      </c>
      <c r="AJ941">
        <v>2990</v>
      </c>
      <c r="AK941">
        <v>1130546</v>
      </c>
      <c r="AL941">
        <v>1</v>
      </c>
      <c r="AM941">
        <v>418</v>
      </c>
      <c r="AN941">
        <v>2800</v>
      </c>
      <c r="AO941">
        <v>1170400</v>
      </c>
      <c r="AP941">
        <v>73</v>
      </c>
      <c r="AQ941">
        <v>389</v>
      </c>
      <c r="AR941">
        <v>2690</v>
      </c>
      <c r="AS941">
        <v>1054801</v>
      </c>
      <c r="AT941">
        <v>28</v>
      </c>
      <c r="AU941">
        <v>424</v>
      </c>
      <c r="AV941">
        <v>2931</v>
      </c>
      <c r="AW941">
        <v>1234111</v>
      </c>
    </row>
    <row r="943" spans="1:51" x14ac:dyDescent="0.2">
      <c r="A943" s="12">
        <v>42192</v>
      </c>
      <c r="B943">
        <v>18</v>
      </c>
      <c r="C943">
        <v>116</v>
      </c>
      <c r="D943">
        <v>3175</v>
      </c>
      <c r="E943">
        <v>366038</v>
      </c>
      <c r="F943">
        <v>19</v>
      </c>
      <c r="G943">
        <v>142</v>
      </c>
      <c r="H943">
        <v>2912</v>
      </c>
      <c r="I943">
        <v>414388</v>
      </c>
      <c r="J943">
        <v>29</v>
      </c>
      <c r="K943">
        <v>166</v>
      </c>
      <c r="L943">
        <v>2940</v>
      </c>
      <c r="M943">
        <v>488250</v>
      </c>
      <c r="N943">
        <v>13</v>
      </c>
      <c r="O943">
        <v>200</v>
      </c>
      <c r="P943">
        <v>2812</v>
      </c>
      <c r="Q943">
        <v>563162</v>
      </c>
      <c r="R943">
        <v>17</v>
      </c>
      <c r="S943">
        <v>238</v>
      </c>
      <c r="T943">
        <v>2865</v>
      </c>
      <c r="U943">
        <v>681175</v>
      </c>
      <c r="V943">
        <v>19</v>
      </c>
      <c r="W943">
        <v>273</v>
      </c>
      <c r="X943">
        <v>2928</v>
      </c>
      <c r="Y943">
        <v>799268</v>
      </c>
      <c r="Z943">
        <v>25</v>
      </c>
      <c r="AA943">
        <v>298</v>
      </c>
      <c r="AB943">
        <v>2857</v>
      </c>
      <c r="AC943">
        <v>850593</v>
      </c>
      <c r="AD943">
        <v>11</v>
      </c>
      <c r="AE943">
        <v>334</v>
      </c>
      <c r="AF943">
        <v>2757</v>
      </c>
      <c r="AG943">
        <v>918557</v>
      </c>
      <c r="AH943">
        <v>2</v>
      </c>
      <c r="AI943">
        <v>383</v>
      </c>
      <c r="AJ943">
        <v>2620</v>
      </c>
      <c r="AK943">
        <v>1003085</v>
      </c>
      <c r="AL943">
        <v>2</v>
      </c>
      <c r="AM943">
        <v>432</v>
      </c>
      <c r="AN943">
        <v>2820</v>
      </c>
      <c r="AO943">
        <v>1215540</v>
      </c>
      <c r="AP943">
        <v>54</v>
      </c>
      <c r="AQ943">
        <v>452</v>
      </c>
      <c r="AR943">
        <v>2617</v>
      </c>
      <c r="AS943">
        <v>1184813</v>
      </c>
      <c r="AT943" s="23">
        <v>10</v>
      </c>
      <c r="AU943" s="23">
        <v>451</v>
      </c>
      <c r="AV943" s="23">
        <v>2670</v>
      </c>
      <c r="AW943" s="23">
        <v>1203740</v>
      </c>
      <c r="AY943" s="23">
        <v>154</v>
      </c>
    </row>
    <row r="944" spans="1:51" x14ac:dyDescent="0.2">
      <c r="A944" s="12"/>
      <c r="AP944">
        <v>1</v>
      </c>
      <c r="AQ944">
        <v>276</v>
      </c>
      <c r="AR944">
        <v>2660</v>
      </c>
      <c r="AS944">
        <v>734160</v>
      </c>
      <c r="AT944">
        <v>1</v>
      </c>
      <c r="AU944">
        <v>290</v>
      </c>
      <c r="AV944">
        <v>2700</v>
      </c>
      <c r="AW944">
        <v>783000</v>
      </c>
    </row>
    <row r="945" spans="1:51" x14ac:dyDescent="0.2">
      <c r="A945" s="12"/>
      <c r="AP945">
        <v>1</v>
      </c>
      <c r="AQ945">
        <v>280</v>
      </c>
      <c r="AR945">
        <v>2600</v>
      </c>
      <c r="AS945">
        <v>728000</v>
      </c>
      <c r="AT945">
        <v>1</v>
      </c>
      <c r="AU945">
        <v>356</v>
      </c>
      <c r="AV945">
        <v>2600</v>
      </c>
      <c r="AW945">
        <v>925600</v>
      </c>
    </row>
    <row r="946" spans="1:51" x14ac:dyDescent="0.2">
      <c r="AP946">
        <v>15</v>
      </c>
      <c r="AQ946">
        <v>349</v>
      </c>
      <c r="AR946">
        <v>2615</v>
      </c>
      <c r="AS946">
        <v>911792</v>
      </c>
      <c r="AT946">
        <v>2</v>
      </c>
      <c r="AU946">
        <v>382</v>
      </c>
      <c r="AV946">
        <v>2675</v>
      </c>
      <c r="AW946">
        <v>1021700</v>
      </c>
    </row>
    <row r="947" spans="1:51" x14ac:dyDescent="0.2">
      <c r="AP947">
        <v>43</v>
      </c>
      <c r="AQ947">
        <v>383</v>
      </c>
      <c r="AR947">
        <v>2620</v>
      </c>
      <c r="AS947">
        <v>1003085</v>
      </c>
    </row>
    <row r="948" spans="1:51" x14ac:dyDescent="0.2">
      <c r="A948" s="12">
        <v>42199</v>
      </c>
      <c r="B948" s="23">
        <v>5</v>
      </c>
      <c r="C948" s="23">
        <v>108</v>
      </c>
      <c r="D948" s="23">
        <v>3125</v>
      </c>
      <c r="E948" s="23">
        <v>339200</v>
      </c>
      <c r="F948" s="23">
        <v>38</v>
      </c>
      <c r="G948" s="23">
        <v>141</v>
      </c>
      <c r="H948" s="23">
        <v>3100</v>
      </c>
      <c r="I948" s="23">
        <v>436675</v>
      </c>
      <c r="J948" s="23">
        <v>16</v>
      </c>
      <c r="K948" s="23">
        <v>167</v>
      </c>
      <c r="L948" s="23">
        <v>2990</v>
      </c>
      <c r="M948" s="23">
        <v>500350</v>
      </c>
      <c r="N948" s="23">
        <v>25</v>
      </c>
      <c r="O948" s="23">
        <v>235</v>
      </c>
      <c r="P948" s="23">
        <v>2988</v>
      </c>
      <c r="Q948" s="23">
        <v>704572</v>
      </c>
      <c r="R948" s="23">
        <v>25</v>
      </c>
      <c r="S948" s="23">
        <v>236</v>
      </c>
      <c r="T948" s="23">
        <v>2988</v>
      </c>
      <c r="U948" s="23">
        <v>704572</v>
      </c>
      <c r="V948" s="23">
        <v>7</v>
      </c>
      <c r="W948" s="23">
        <v>215</v>
      </c>
      <c r="X948" s="23">
        <v>2893</v>
      </c>
      <c r="Y948" s="23">
        <v>794673</v>
      </c>
      <c r="Z948" s="23">
        <v>10</v>
      </c>
      <c r="AA948" s="23">
        <v>296</v>
      </c>
      <c r="AB948" s="23">
        <v>2790</v>
      </c>
      <c r="AC948" s="23">
        <v>826057</v>
      </c>
      <c r="AD948" s="23">
        <v>5</v>
      </c>
      <c r="AE948" s="23">
        <v>347</v>
      </c>
      <c r="AF948" s="23">
        <v>2630</v>
      </c>
      <c r="AG948" s="23">
        <v>913175</v>
      </c>
      <c r="AH948" s="23"/>
      <c r="AI948" s="23"/>
      <c r="AJ948" s="23"/>
      <c r="AK948" s="23"/>
      <c r="AL948" s="23">
        <v>4</v>
      </c>
      <c r="AM948" s="23">
        <v>437</v>
      </c>
      <c r="AN948" s="23">
        <v>2773</v>
      </c>
      <c r="AO948" s="23">
        <v>1212653</v>
      </c>
      <c r="AP948" s="23">
        <v>3</v>
      </c>
      <c r="AQ948" s="23">
        <v>353</v>
      </c>
      <c r="AR948" s="23">
        <v>2420</v>
      </c>
      <c r="AS948" s="23">
        <v>853540</v>
      </c>
      <c r="AT948" s="23">
        <v>6</v>
      </c>
      <c r="AU948" s="23">
        <v>391</v>
      </c>
      <c r="AV948" s="23">
        <v>2717</v>
      </c>
      <c r="AW948" s="23">
        <v>1063267</v>
      </c>
      <c r="AY948" s="23">
        <v>99</v>
      </c>
    </row>
    <row r="949" spans="1:51" x14ac:dyDescent="0.2">
      <c r="A949" s="1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L949" s="23"/>
      <c r="AM949" s="23"/>
      <c r="AN949" s="23"/>
      <c r="AO949" s="23"/>
      <c r="AP949" s="23">
        <v>24</v>
      </c>
      <c r="AQ949" s="23">
        <v>447</v>
      </c>
      <c r="AR949" s="23">
        <v>2491</v>
      </c>
      <c r="AS949" s="23">
        <v>1116934</v>
      </c>
      <c r="AT949" s="23">
        <v>10</v>
      </c>
      <c r="AU949" s="23">
        <v>441</v>
      </c>
      <c r="AV949" s="23">
        <v>2640</v>
      </c>
      <c r="AW949" s="23">
        <v>1166800</v>
      </c>
    </row>
    <row r="950" spans="1:51" x14ac:dyDescent="0.2">
      <c r="A950" s="1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P950" s="23">
        <v>12</v>
      </c>
      <c r="AQ950" s="23">
        <v>383</v>
      </c>
      <c r="AR950" s="23">
        <v>2447</v>
      </c>
      <c r="AS950" s="23">
        <v>937036</v>
      </c>
    </row>
    <row r="951" spans="1:51" x14ac:dyDescent="0.2">
      <c r="A951" s="12">
        <v>42206</v>
      </c>
      <c r="B951" s="23">
        <v>19</v>
      </c>
      <c r="C951" s="23">
        <v>115</v>
      </c>
      <c r="D951" s="23">
        <v>3342</v>
      </c>
      <c r="E951" s="23">
        <v>383733</v>
      </c>
      <c r="F951" s="23">
        <v>31</v>
      </c>
      <c r="G951" s="23">
        <v>139</v>
      </c>
      <c r="H951" s="23">
        <v>3288</v>
      </c>
      <c r="I951" s="23">
        <v>455900</v>
      </c>
      <c r="J951" s="23">
        <v>1</v>
      </c>
      <c r="K951" s="23">
        <v>171</v>
      </c>
      <c r="L951" s="23">
        <v>2850</v>
      </c>
      <c r="M951" s="23">
        <v>487350</v>
      </c>
      <c r="N951" s="23">
        <v>5</v>
      </c>
      <c r="O951" s="23">
        <v>203</v>
      </c>
      <c r="P951" s="23">
        <v>2982</v>
      </c>
      <c r="Q951" s="23">
        <v>605065</v>
      </c>
      <c r="R951" s="23">
        <v>6</v>
      </c>
      <c r="S951" s="23">
        <v>234</v>
      </c>
      <c r="T951" s="23">
        <v>3033</v>
      </c>
      <c r="U951" s="23">
        <v>711433</v>
      </c>
      <c r="V951" s="23">
        <v>6</v>
      </c>
      <c r="W951" s="23">
        <v>268</v>
      </c>
      <c r="X951" s="23">
        <v>2980</v>
      </c>
      <c r="Y951" s="23">
        <v>797093</v>
      </c>
      <c r="Z951" s="23">
        <v>11</v>
      </c>
      <c r="AA951" s="23">
        <v>300</v>
      </c>
      <c r="AB951" s="23">
        <v>2983</v>
      </c>
      <c r="AC951" s="23">
        <v>895730</v>
      </c>
      <c r="AD951" s="23">
        <v>6</v>
      </c>
      <c r="AE951" s="23">
        <v>341</v>
      </c>
      <c r="AF951" s="23">
        <v>2954</v>
      </c>
      <c r="AG951" s="23">
        <v>1006088</v>
      </c>
      <c r="AH951" s="23">
        <v>4</v>
      </c>
      <c r="AI951" s="23">
        <v>376</v>
      </c>
      <c r="AJ951" s="23">
        <v>2900</v>
      </c>
      <c r="AK951" s="23">
        <v>1090400</v>
      </c>
      <c r="AL951" s="23"/>
      <c r="AM951" s="23"/>
      <c r="AN951" s="23"/>
      <c r="AO951" s="23"/>
      <c r="AP951" s="23">
        <v>43</v>
      </c>
      <c r="AQ951" s="23">
        <v>452</v>
      </c>
      <c r="AR951" s="23">
        <v>2681</v>
      </c>
      <c r="AS951" s="23">
        <v>1214193</v>
      </c>
      <c r="AT951" s="23">
        <v>4</v>
      </c>
      <c r="AU951" s="23">
        <v>428</v>
      </c>
      <c r="AV951" s="23">
        <v>2833</v>
      </c>
      <c r="AW951" s="23">
        <v>1212650</v>
      </c>
      <c r="AY951" s="23">
        <v>62</v>
      </c>
    </row>
    <row r="952" spans="1:51" x14ac:dyDescent="0.2">
      <c r="A952" s="1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L952" s="23"/>
      <c r="AM952" s="23"/>
      <c r="AN952" s="23"/>
      <c r="AO952" s="23"/>
      <c r="AP952" s="23">
        <v>2</v>
      </c>
      <c r="AQ952" s="23">
        <v>357</v>
      </c>
      <c r="AR952" s="23">
        <v>2700</v>
      </c>
      <c r="AS952" s="23">
        <v>963940</v>
      </c>
      <c r="AT952" s="23">
        <v>4</v>
      </c>
      <c r="AU952" s="23">
        <v>325</v>
      </c>
      <c r="AV952" s="23">
        <v>2950</v>
      </c>
      <c r="AW952" s="23">
        <v>958750</v>
      </c>
    </row>
    <row r="953" spans="1:51" x14ac:dyDescent="0.2">
      <c r="A953" s="1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L953" s="23"/>
      <c r="AM953" s="23"/>
      <c r="AN953" s="23"/>
      <c r="AO953" s="23"/>
      <c r="AP953" s="23">
        <v>7</v>
      </c>
      <c r="AQ953" s="23">
        <v>380</v>
      </c>
      <c r="AR953" s="23">
        <v>2700</v>
      </c>
      <c r="AS953" s="23">
        <v>1026788</v>
      </c>
      <c r="AT953" s="23">
        <v>6</v>
      </c>
      <c r="AU953" s="23">
        <v>373</v>
      </c>
      <c r="AV953" s="23">
        <v>2850</v>
      </c>
      <c r="AW953" s="23">
        <v>1063220</v>
      </c>
    </row>
    <row r="954" spans="1:51" x14ac:dyDescent="0.2">
      <c r="A954" s="12">
        <v>42213</v>
      </c>
      <c r="B954" s="23">
        <v>13</v>
      </c>
      <c r="C954" s="23">
        <v>111</v>
      </c>
      <c r="D954" s="23">
        <v>3200</v>
      </c>
      <c r="E954" s="23">
        <v>355225</v>
      </c>
      <c r="F954" s="23">
        <v>6</v>
      </c>
      <c r="G954" s="23">
        <v>139</v>
      </c>
      <c r="H954" s="23">
        <v>2875</v>
      </c>
      <c r="I954" s="23">
        <v>400850</v>
      </c>
      <c r="J954" s="23">
        <v>4</v>
      </c>
      <c r="K954" s="23">
        <v>166</v>
      </c>
      <c r="L954" s="23">
        <v>2950</v>
      </c>
      <c r="M954" s="23">
        <v>489700</v>
      </c>
      <c r="N954" s="23">
        <v>6</v>
      </c>
      <c r="O954" s="23">
        <v>192</v>
      </c>
      <c r="P954" s="23">
        <v>2942</v>
      </c>
      <c r="Q954" s="23">
        <v>566650</v>
      </c>
      <c r="R954" s="23">
        <v>19</v>
      </c>
      <c r="S954" s="23">
        <v>240</v>
      </c>
      <c r="T954" s="23">
        <v>2897</v>
      </c>
      <c r="U954" s="23">
        <v>695489</v>
      </c>
      <c r="V954" s="23">
        <v>6</v>
      </c>
      <c r="W954" s="23">
        <v>271</v>
      </c>
      <c r="X954" s="23">
        <v>2868</v>
      </c>
      <c r="Y954" s="23">
        <v>777940</v>
      </c>
      <c r="Z954" s="23">
        <v>10</v>
      </c>
      <c r="AA954" s="23">
        <v>299</v>
      </c>
      <c r="AB954" s="23">
        <v>2880</v>
      </c>
      <c r="AC954" s="23">
        <v>860140</v>
      </c>
      <c r="AD954" s="23">
        <v>9</v>
      </c>
      <c r="AE954" s="23">
        <v>340</v>
      </c>
      <c r="AF954" s="23">
        <v>2731</v>
      </c>
      <c r="AG954" s="23">
        <v>929546</v>
      </c>
      <c r="AH954" s="23">
        <v>2</v>
      </c>
      <c r="AI954" s="23">
        <v>380</v>
      </c>
      <c r="AJ954" s="23">
        <v>2860</v>
      </c>
      <c r="AK954" s="23">
        <v>1085400</v>
      </c>
      <c r="AL954" s="23">
        <v>2</v>
      </c>
      <c r="AM954" s="23">
        <v>424</v>
      </c>
      <c r="AN954" s="23">
        <v>2800</v>
      </c>
      <c r="AO954" s="23">
        <v>1186250</v>
      </c>
      <c r="AP954" s="23">
        <v>38</v>
      </c>
      <c r="AQ954" s="23">
        <v>434</v>
      </c>
      <c r="AR954" s="37">
        <f>AS954/AQ954</f>
        <v>2654.8571428571427</v>
      </c>
      <c r="AS954" s="23">
        <v>1152208</v>
      </c>
      <c r="AT954" s="23">
        <v>8</v>
      </c>
      <c r="AU954" s="23">
        <v>433</v>
      </c>
      <c r="AV954" s="23">
        <v>2660</v>
      </c>
      <c r="AW954" s="23">
        <v>1149992</v>
      </c>
      <c r="AY954" s="23">
        <v>132</v>
      </c>
    </row>
    <row r="955" spans="1:51" x14ac:dyDescent="0.2">
      <c r="A955" s="1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L955" s="23"/>
      <c r="AM955" s="23"/>
      <c r="AN955" s="23"/>
      <c r="AO955" s="23"/>
      <c r="AP955" s="23">
        <v>16</v>
      </c>
      <c r="AQ955" s="23">
        <v>348</v>
      </c>
      <c r="AR955" s="23">
        <v>2600</v>
      </c>
      <c r="AS955" s="23">
        <v>906042</v>
      </c>
      <c r="AT955" s="23">
        <v>5</v>
      </c>
      <c r="AU955" s="23">
        <v>337</v>
      </c>
      <c r="AV955" s="23">
        <v>2800</v>
      </c>
      <c r="AW955" s="23">
        <v>940667</v>
      </c>
    </row>
    <row r="956" spans="1:51" x14ac:dyDescent="0.2">
      <c r="A956" s="1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L956" s="23"/>
      <c r="AM956" s="23"/>
      <c r="AN956" s="23"/>
      <c r="AO956" s="23"/>
      <c r="AP956" s="23">
        <v>40</v>
      </c>
      <c r="AQ956" s="23">
        <v>380</v>
      </c>
      <c r="AR956" s="23">
        <v>2633</v>
      </c>
      <c r="AS956" s="23">
        <v>1000030</v>
      </c>
      <c r="AT956" s="23">
        <v>2</v>
      </c>
      <c r="AU956" s="23">
        <v>376</v>
      </c>
      <c r="AV956" s="23">
        <v>2625</v>
      </c>
      <c r="AW956" s="23">
        <v>986925</v>
      </c>
    </row>
    <row r="957" spans="1:51" x14ac:dyDescent="0.2">
      <c r="A957" s="12">
        <v>42191</v>
      </c>
      <c r="B957" s="104">
        <v>21</v>
      </c>
      <c r="C957" s="104">
        <v>122</v>
      </c>
      <c r="D957" s="104">
        <v>3322</v>
      </c>
      <c r="E957" s="104">
        <v>408169</v>
      </c>
      <c r="F957" s="104">
        <v>3</v>
      </c>
      <c r="G957" s="104">
        <v>145</v>
      </c>
      <c r="H957" s="104">
        <v>2925</v>
      </c>
      <c r="I957" s="104">
        <v>418000</v>
      </c>
      <c r="J957" s="104">
        <v>12</v>
      </c>
      <c r="K957" s="104">
        <v>167</v>
      </c>
      <c r="L957" s="104">
        <v>3142</v>
      </c>
      <c r="M957" s="104">
        <v>527800</v>
      </c>
      <c r="N957" s="104">
        <v>17</v>
      </c>
      <c r="O957" s="104">
        <v>190</v>
      </c>
      <c r="P957" s="104">
        <v>2989</v>
      </c>
      <c r="Q957" s="104">
        <v>573540</v>
      </c>
      <c r="R957" s="104">
        <v>8</v>
      </c>
      <c r="S957" s="104">
        <v>230</v>
      </c>
      <c r="T957" s="104">
        <v>2913</v>
      </c>
      <c r="U957" s="104">
        <v>675148</v>
      </c>
      <c r="V957" s="104">
        <v>16</v>
      </c>
      <c r="W957" s="104">
        <v>263</v>
      </c>
      <c r="X957" s="104">
        <v>2790</v>
      </c>
      <c r="Y957" s="104">
        <v>725574</v>
      </c>
      <c r="Z957" s="104">
        <v>13</v>
      </c>
      <c r="AA957" s="104">
        <v>302</v>
      </c>
      <c r="AB957" s="104">
        <v>2826</v>
      </c>
      <c r="AC957" s="104">
        <v>851086</v>
      </c>
      <c r="AD957" s="104">
        <v>6</v>
      </c>
      <c r="AE957" s="104">
        <v>232</v>
      </c>
      <c r="AF957" s="104">
        <v>2794</v>
      </c>
      <c r="AG957" s="104">
        <v>907693</v>
      </c>
      <c r="AH957" s="104">
        <v>7</v>
      </c>
      <c r="AI957" s="104">
        <v>383</v>
      </c>
      <c r="AJ957" s="104">
        <v>2834</v>
      </c>
      <c r="AK957" s="104">
        <v>1086006</v>
      </c>
      <c r="AL957" s="104">
        <v>1</v>
      </c>
      <c r="AM957" s="104">
        <v>439</v>
      </c>
      <c r="AN957" s="104">
        <v>2940</v>
      </c>
      <c r="AO957" s="104">
        <v>1290660</v>
      </c>
      <c r="AP957" s="104">
        <v>49</v>
      </c>
      <c r="AQ957" s="104">
        <v>496</v>
      </c>
      <c r="AR957" s="104">
        <v>2745</v>
      </c>
      <c r="AS957" s="104">
        <v>1290441</v>
      </c>
      <c r="AT957" s="104">
        <v>81</v>
      </c>
      <c r="AU957" s="104">
        <v>377</v>
      </c>
      <c r="AV957" s="104">
        <v>2643</v>
      </c>
      <c r="AW957" s="104">
        <v>994550</v>
      </c>
      <c r="AY957" s="104">
        <v>2</v>
      </c>
    </row>
    <row r="958" spans="1:51" x14ac:dyDescent="0.2">
      <c r="A958" s="12">
        <v>42198</v>
      </c>
      <c r="B958" s="104">
        <v>12</v>
      </c>
      <c r="C958" s="104">
        <v>117</v>
      </c>
      <c r="D958" s="104">
        <v>2958</v>
      </c>
      <c r="E958" s="104">
        <v>346282</v>
      </c>
      <c r="F958" s="104">
        <v>6</v>
      </c>
      <c r="G958" s="104">
        <v>147</v>
      </c>
      <c r="H958" s="104">
        <v>2975</v>
      </c>
      <c r="I958" s="104">
        <v>443658</v>
      </c>
      <c r="J958" s="104">
        <v>51</v>
      </c>
      <c r="K958" s="104">
        <v>167</v>
      </c>
      <c r="L958" s="68">
        <f>M958/K958</f>
        <v>3064.2874251497005</v>
      </c>
      <c r="M958" s="104">
        <v>511736</v>
      </c>
      <c r="N958" s="104">
        <v>20</v>
      </c>
      <c r="O958" s="104">
        <v>201</v>
      </c>
      <c r="P958" s="104">
        <v>3088</v>
      </c>
      <c r="Q958" s="104">
        <v>624678</v>
      </c>
      <c r="R958" s="104">
        <v>10</v>
      </c>
      <c r="S958" s="104">
        <v>234</v>
      </c>
      <c r="T958" s="104">
        <v>3034</v>
      </c>
      <c r="U958" s="104">
        <v>694040</v>
      </c>
      <c r="V958" s="104">
        <v>9</v>
      </c>
      <c r="W958" s="104">
        <v>265</v>
      </c>
      <c r="X958" s="104">
        <v>2945</v>
      </c>
      <c r="Y958" s="104">
        <v>784520</v>
      </c>
      <c r="Z958" s="104">
        <v>37</v>
      </c>
      <c r="AA958" s="104">
        <v>297</v>
      </c>
      <c r="AB958" s="104">
        <v>2977</v>
      </c>
      <c r="AC958" s="104">
        <v>898557</v>
      </c>
      <c r="AD958" s="104">
        <v>5</v>
      </c>
      <c r="AE958" s="104">
        <v>345</v>
      </c>
      <c r="AF958" s="104">
        <v>3034</v>
      </c>
      <c r="AG958" s="104">
        <v>1045758</v>
      </c>
      <c r="AH958" s="104">
        <v>2</v>
      </c>
      <c r="AI958" s="104">
        <v>384</v>
      </c>
      <c r="AJ958" s="104">
        <v>2910</v>
      </c>
      <c r="AK958" s="104">
        <v>1117320</v>
      </c>
      <c r="AL958" s="104">
        <v>2</v>
      </c>
      <c r="AM958" s="104">
        <v>424</v>
      </c>
      <c r="AN958" s="104">
        <v>3125</v>
      </c>
      <c r="AO958" s="104">
        <v>1324675</v>
      </c>
      <c r="AP958" s="104">
        <v>102</v>
      </c>
      <c r="AQ958" s="104">
        <v>378</v>
      </c>
      <c r="AR958" s="104">
        <v>2566</v>
      </c>
      <c r="AS958" s="104">
        <v>975271</v>
      </c>
      <c r="AT958" s="104">
        <v>26</v>
      </c>
      <c r="AU958" s="104">
        <v>443</v>
      </c>
      <c r="AV958" s="104">
        <v>2636</v>
      </c>
      <c r="AW958" s="104">
        <v>1167708</v>
      </c>
      <c r="AY958" s="104">
        <v>3</v>
      </c>
    </row>
    <row r="959" spans="1:51" x14ac:dyDescent="0.2">
      <c r="A959" s="12">
        <v>42205</v>
      </c>
      <c r="B959" s="104">
        <v>1</v>
      </c>
      <c r="C959" s="104">
        <v>117</v>
      </c>
      <c r="D959" s="104">
        <v>3200</v>
      </c>
      <c r="E959" s="104">
        <v>374400</v>
      </c>
      <c r="F959" s="104">
        <v>8</v>
      </c>
      <c r="G959" s="104">
        <v>133</v>
      </c>
      <c r="H959" s="104">
        <v>3075</v>
      </c>
      <c r="I959" s="104">
        <v>412688</v>
      </c>
      <c r="J959" s="104">
        <v>16</v>
      </c>
      <c r="K959" s="104">
        <v>162</v>
      </c>
      <c r="L959" s="104">
        <v>3217</v>
      </c>
      <c r="M959" s="104">
        <v>521961</v>
      </c>
      <c r="N959" s="104">
        <v>46</v>
      </c>
      <c r="O959" s="104">
        <v>188</v>
      </c>
      <c r="P959" s="104">
        <v>3125</v>
      </c>
      <c r="Q959" s="104">
        <v>614689</v>
      </c>
      <c r="R959" s="104">
        <v>14</v>
      </c>
      <c r="S959" s="104">
        <v>238</v>
      </c>
      <c r="T959" s="104">
        <v>3082</v>
      </c>
      <c r="U959" s="104">
        <v>718624</v>
      </c>
      <c r="V959" s="104">
        <v>9</v>
      </c>
      <c r="W959" s="104">
        <v>265</v>
      </c>
      <c r="X959" s="104">
        <v>2960</v>
      </c>
      <c r="Y959" s="104">
        <v>791144</v>
      </c>
      <c r="Z959" s="104">
        <v>8</v>
      </c>
      <c r="AA959" s="104">
        <v>289</v>
      </c>
      <c r="AB959" s="104">
        <v>2933</v>
      </c>
      <c r="AC959" s="104">
        <v>844642</v>
      </c>
      <c r="AD959" s="104">
        <v>2</v>
      </c>
      <c r="AE959" s="104">
        <v>356</v>
      </c>
      <c r="AF959" s="104">
        <v>3062</v>
      </c>
      <c r="AG959" s="104">
        <v>1090970</v>
      </c>
      <c r="AH959" s="104">
        <v>10</v>
      </c>
      <c r="AI959" s="104">
        <v>368</v>
      </c>
      <c r="AJ959" s="104">
        <v>2928</v>
      </c>
      <c r="AK959" s="104">
        <v>1062358</v>
      </c>
      <c r="AL959" s="104">
        <v>5</v>
      </c>
      <c r="AM959" s="104">
        <v>443</v>
      </c>
      <c r="AN959" s="104">
        <v>3215</v>
      </c>
      <c r="AO959" s="104">
        <v>1421876</v>
      </c>
      <c r="AP959" s="104">
        <v>48</v>
      </c>
      <c r="AQ959" s="104">
        <v>414</v>
      </c>
      <c r="AR959" s="104">
        <v>2672</v>
      </c>
      <c r="AS959" s="104">
        <v>1089522</v>
      </c>
      <c r="AT959" s="104">
        <v>33</v>
      </c>
      <c r="AU959" s="104">
        <v>505</v>
      </c>
      <c r="AV959" s="104">
        <v>2684</v>
      </c>
      <c r="AW959" s="104">
        <v>1386096</v>
      </c>
      <c r="AY959" s="104">
        <v>2</v>
      </c>
    </row>
    <row r="960" spans="1:51" x14ac:dyDescent="0.2">
      <c r="A960" s="12">
        <v>42212</v>
      </c>
      <c r="B960" s="104">
        <v>3</v>
      </c>
      <c r="C960" s="104">
        <v>126</v>
      </c>
      <c r="D960" s="104">
        <v>3070</v>
      </c>
      <c r="E960" s="104">
        <v>388667</v>
      </c>
      <c r="F960" s="104">
        <v>20</v>
      </c>
      <c r="G960" s="104">
        <v>134</v>
      </c>
      <c r="H960" s="104">
        <v>3067</v>
      </c>
      <c r="I960" s="104">
        <v>419826</v>
      </c>
      <c r="J960" s="104">
        <v>21</v>
      </c>
      <c r="K960" s="104">
        <v>167</v>
      </c>
      <c r="L960" s="104">
        <v>3018</v>
      </c>
      <c r="M960" s="104">
        <v>505952</v>
      </c>
      <c r="N960" s="104">
        <v>28</v>
      </c>
      <c r="O960" s="104">
        <v>205</v>
      </c>
      <c r="P960" s="104">
        <v>2906</v>
      </c>
      <c r="Q960" s="104">
        <v>626316</v>
      </c>
      <c r="R960" s="104">
        <v>12</v>
      </c>
      <c r="S960" s="104">
        <v>229</v>
      </c>
      <c r="T960" s="104">
        <v>2925</v>
      </c>
      <c r="U960" s="104">
        <v>687145</v>
      </c>
      <c r="V960" s="104">
        <v>25</v>
      </c>
      <c r="W960" s="104">
        <v>265</v>
      </c>
      <c r="X960" s="104">
        <v>3064</v>
      </c>
      <c r="Y960" s="104">
        <v>825767</v>
      </c>
      <c r="Z960" s="104">
        <v>43</v>
      </c>
      <c r="AA960" s="104">
        <v>306</v>
      </c>
      <c r="AB960" s="104">
        <v>3042</v>
      </c>
      <c r="AC960" s="104">
        <v>962898</v>
      </c>
      <c r="AD960" s="104">
        <v>13</v>
      </c>
      <c r="AE960" s="104">
        <v>344</v>
      </c>
      <c r="AF960" s="104">
        <v>2912</v>
      </c>
      <c r="AG960" s="104">
        <v>994665</v>
      </c>
      <c r="AH960" s="104">
        <v>3</v>
      </c>
      <c r="AI960" s="104">
        <v>378</v>
      </c>
      <c r="AJ960" s="104">
        <v>2790</v>
      </c>
      <c r="AK960" s="104">
        <v>1054530</v>
      </c>
      <c r="AL960" s="104">
        <v>18</v>
      </c>
      <c r="AM960" s="104">
        <v>415</v>
      </c>
      <c r="AN960" s="104">
        <v>3013</v>
      </c>
      <c r="AO960" s="104">
        <v>1378420</v>
      </c>
      <c r="AP960" s="104">
        <v>95</v>
      </c>
      <c r="AQ960" s="104">
        <v>395</v>
      </c>
      <c r="AR960" s="104">
        <v>2594</v>
      </c>
      <c r="AS960" s="104">
        <v>1090167</v>
      </c>
      <c r="AT960" s="104">
        <v>53</v>
      </c>
      <c r="AU960" s="104">
        <v>465</v>
      </c>
      <c r="AV960" s="104">
        <v>2792</v>
      </c>
      <c r="AW960" s="104">
        <v>1373192</v>
      </c>
      <c r="AY960" s="104">
        <v>2</v>
      </c>
    </row>
    <row r="962" spans="1:51" x14ac:dyDescent="0.2">
      <c r="A962" s="12">
        <v>42220</v>
      </c>
      <c r="B962">
        <v>25</v>
      </c>
      <c r="C962">
        <v>115</v>
      </c>
      <c r="D962">
        <v>3119</v>
      </c>
      <c r="E962">
        <v>358900</v>
      </c>
      <c r="F962">
        <v>31</v>
      </c>
      <c r="G962">
        <v>138</v>
      </c>
      <c r="H962">
        <v>3120</v>
      </c>
      <c r="I962">
        <v>429460</v>
      </c>
      <c r="J962">
        <v>36</v>
      </c>
      <c r="K962">
        <v>166</v>
      </c>
      <c r="L962">
        <v>3086</v>
      </c>
      <c r="M962">
        <v>510186</v>
      </c>
      <c r="N962">
        <v>28</v>
      </c>
      <c r="O962">
        <v>202</v>
      </c>
      <c r="P962">
        <v>2963</v>
      </c>
      <c r="Q962">
        <v>598720</v>
      </c>
      <c r="R962">
        <v>24</v>
      </c>
      <c r="S962">
        <v>232</v>
      </c>
      <c r="T962">
        <v>2867</v>
      </c>
      <c r="U962">
        <v>664927</v>
      </c>
      <c r="V962">
        <v>7</v>
      </c>
      <c r="W962">
        <v>273</v>
      </c>
      <c r="X962">
        <v>2775</v>
      </c>
      <c r="Y962">
        <v>757390</v>
      </c>
      <c r="Z962">
        <v>9</v>
      </c>
      <c r="AA962">
        <v>291</v>
      </c>
      <c r="AB962">
        <v>2691</v>
      </c>
      <c r="AC962">
        <v>784120</v>
      </c>
      <c r="AD962">
        <v>9</v>
      </c>
      <c r="AE962">
        <v>339</v>
      </c>
      <c r="AF962">
        <v>2771</v>
      </c>
      <c r="AG962">
        <v>941080</v>
      </c>
      <c r="AH962">
        <v>3</v>
      </c>
      <c r="AI962">
        <v>385</v>
      </c>
      <c r="AJ962">
        <v>2747</v>
      </c>
      <c r="AK962">
        <v>1057880</v>
      </c>
      <c r="AL962">
        <v>9</v>
      </c>
      <c r="AM962">
        <v>409</v>
      </c>
      <c r="AN962">
        <v>2940</v>
      </c>
      <c r="AO962">
        <v>1202460</v>
      </c>
      <c r="AP962">
        <v>37</v>
      </c>
      <c r="AQ962">
        <v>443</v>
      </c>
      <c r="AR962">
        <v>2603</v>
      </c>
      <c r="AS962">
        <v>1155688</v>
      </c>
      <c r="AT962">
        <v>20</v>
      </c>
      <c r="AU962">
        <v>462</v>
      </c>
      <c r="AV962">
        <v>2778</v>
      </c>
      <c r="AW962">
        <v>1279296</v>
      </c>
      <c r="AX962">
        <v>12</v>
      </c>
      <c r="AY962">
        <v>121</v>
      </c>
    </row>
    <row r="963" spans="1:51" x14ac:dyDescent="0.2">
      <c r="AP963">
        <v>14</v>
      </c>
      <c r="AQ963">
        <v>377</v>
      </c>
      <c r="AR963">
        <v>2578</v>
      </c>
      <c r="AS963">
        <v>970802</v>
      </c>
      <c r="AT963">
        <v>7</v>
      </c>
      <c r="AU963">
        <v>372</v>
      </c>
      <c r="AV963">
        <v>2683</v>
      </c>
      <c r="AW963">
        <v>999000</v>
      </c>
    </row>
    <row r="964" spans="1:51" x14ac:dyDescent="0.2">
      <c r="A964" s="12"/>
      <c r="AP964">
        <v>16</v>
      </c>
      <c r="AQ964">
        <v>348</v>
      </c>
      <c r="AR964">
        <v>2578</v>
      </c>
      <c r="AS964">
        <v>896264</v>
      </c>
    </row>
    <row r="965" spans="1:51" x14ac:dyDescent="0.2">
      <c r="A965" s="12">
        <v>42227</v>
      </c>
      <c r="F965">
        <v>5</v>
      </c>
      <c r="G965">
        <v>141</v>
      </c>
      <c r="H965">
        <v>3317</v>
      </c>
      <c r="I965">
        <v>466533</v>
      </c>
      <c r="J965">
        <v>7</v>
      </c>
      <c r="K965">
        <v>171</v>
      </c>
      <c r="L965">
        <v>3113</v>
      </c>
      <c r="M965">
        <v>531360</v>
      </c>
      <c r="N965">
        <v>5</v>
      </c>
      <c r="O965">
        <v>201</v>
      </c>
      <c r="P965">
        <v>2953</v>
      </c>
      <c r="Q965">
        <v>593547</v>
      </c>
      <c r="R965">
        <v>25</v>
      </c>
      <c r="S965">
        <v>235</v>
      </c>
      <c r="T965">
        <v>2900</v>
      </c>
      <c r="U965">
        <v>682131</v>
      </c>
      <c r="V965">
        <v>1</v>
      </c>
      <c r="W965">
        <v>257</v>
      </c>
      <c r="X965">
        <v>2900</v>
      </c>
      <c r="Y965">
        <v>7455300</v>
      </c>
      <c r="Z965">
        <v>18</v>
      </c>
      <c r="AA965">
        <v>299</v>
      </c>
      <c r="AB965">
        <v>2880</v>
      </c>
      <c r="AC965">
        <v>862146</v>
      </c>
      <c r="AD965">
        <v>16</v>
      </c>
      <c r="AE965">
        <v>337</v>
      </c>
      <c r="AF965">
        <v>2712</v>
      </c>
      <c r="AG965">
        <v>914863</v>
      </c>
      <c r="AH965">
        <v>13</v>
      </c>
      <c r="AI965">
        <v>377</v>
      </c>
      <c r="AJ965">
        <v>2668</v>
      </c>
      <c r="AK965">
        <v>1005860</v>
      </c>
      <c r="AL965">
        <v>2</v>
      </c>
      <c r="AM965">
        <v>426</v>
      </c>
      <c r="AN965">
        <v>2740</v>
      </c>
      <c r="AO965">
        <v>1169180</v>
      </c>
      <c r="AP965">
        <v>49</v>
      </c>
      <c r="AQ965">
        <v>445</v>
      </c>
      <c r="AR965">
        <v>2511</v>
      </c>
      <c r="AS965">
        <v>1116082</v>
      </c>
      <c r="AT965">
        <v>5</v>
      </c>
      <c r="AU965">
        <v>457</v>
      </c>
      <c r="AV965">
        <v>2643</v>
      </c>
      <c r="AW965">
        <v>1208907</v>
      </c>
      <c r="AX965">
        <v>10</v>
      </c>
      <c r="AY965">
        <v>72</v>
      </c>
    </row>
    <row r="966" spans="1:51" x14ac:dyDescent="0.2">
      <c r="A966" s="12"/>
      <c r="AP966">
        <v>3</v>
      </c>
      <c r="AQ966">
        <v>301</v>
      </c>
      <c r="AR966">
        <v>2700</v>
      </c>
      <c r="AS966">
        <v>812700</v>
      </c>
    </row>
    <row r="967" spans="1:51" x14ac:dyDescent="0.2">
      <c r="A967" s="12"/>
      <c r="AP967">
        <v>12</v>
      </c>
      <c r="AQ967">
        <v>344</v>
      </c>
      <c r="AR967">
        <v>2486</v>
      </c>
      <c r="AS967">
        <v>854472</v>
      </c>
    </row>
    <row r="968" spans="1:51" x14ac:dyDescent="0.2">
      <c r="A968" s="12"/>
      <c r="AP968">
        <v>31</v>
      </c>
      <c r="AQ968">
        <v>383</v>
      </c>
      <c r="AR968">
        <v>2488</v>
      </c>
      <c r="AS968">
        <v>953066</v>
      </c>
    </row>
    <row r="969" spans="1:51" x14ac:dyDescent="0.2">
      <c r="A969" s="12">
        <v>42234</v>
      </c>
      <c r="B969">
        <v>1</v>
      </c>
      <c r="C969">
        <v>124</v>
      </c>
      <c r="D969">
        <v>3250</v>
      </c>
      <c r="E969">
        <v>403000</v>
      </c>
      <c r="F969">
        <v>3</v>
      </c>
      <c r="G969">
        <v>144</v>
      </c>
      <c r="H969">
        <v>3267</v>
      </c>
      <c r="I969">
        <v>471733</v>
      </c>
      <c r="J969">
        <v>16</v>
      </c>
      <c r="K969">
        <v>166</v>
      </c>
      <c r="L969">
        <v>3060</v>
      </c>
      <c r="M969">
        <v>509440</v>
      </c>
      <c r="N969">
        <v>9</v>
      </c>
      <c r="O969">
        <v>190</v>
      </c>
      <c r="P969">
        <v>3005</v>
      </c>
      <c r="Q969">
        <v>570905</v>
      </c>
      <c r="R969">
        <v>3</v>
      </c>
      <c r="S969">
        <v>228</v>
      </c>
      <c r="T969">
        <v>2840</v>
      </c>
      <c r="U969">
        <v>646373</v>
      </c>
      <c r="V969">
        <v>3</v>
      </c>
      <c r="W969">
        <v>273</v>
      </c>
      <c r="X969">
        <v>2940</v>
      </c>
      <c r="Y969">
        <v>802620</v>
      </c>
      <c r="Z969">
        <v>13</v>
      </c>
      <c r="AA969">
        <v>301</v>
      </c>
      <c r="AB969">
        <v>2840</v>
      </c>
      <c r="AC969">
        <v>854669</v>
      </c>
      <c r="AD969">
        <v>6</v>
      </c>
      <c r="AE969">
        <v>330</v>
      </c>
      <c r="AF969">
        <v>2810</v>
      </c>
      <c r="AG969">
        <v>927120</v>
      </c>
      <c r="AP969">
        <v>17</v>
      </c>
      <c r="AQ969">
        <v>349</v>
      </c>
      <c r="AR969">
        <v>2630</v>
      </c>
      <c r="AS969">
        <v>918030</v>
      </c>
      <c r="AT969">
        <v>2</v>
      </c>
      <c r="AU969">
        <v>341</v>
      </c>
      <c r="AV969">
        <v>2825</v>
      </c>
      <c r="AW969">
        <v>963000</v>
      </c>
      <c r="AY969">
        <v>31</v>
      </c>
    </row>
    <row r="970" spans="1:51" x14ac:dyDescent="0.2">
      <c r="A970" s="12"/>
      <c r="AP970">
        <v>11</v>
      </c>
      <c r="AQ970">
        <v>373</v>
      </c>
      <c r="AR970">
        <v>2612</v>
      </c>
      <c r="AS970">
        <v>973620</v>
      </c>
      <c r="AT970">
        <v>1</v>
      </c>
      <c r="AU970">
        <v>285</v>
      </c>
      <c r="AV970">
        <v>3000</v>
      </c>
      <c r="AW970">
        <v>855000</v>
      </c>
    </row>
    <row r="971" spans="1:51" x14ac:dyDescent="0.2">
      <c r="A971" s="12"/>
      <c r="AP971">
        <v>14</v>
      </c>
      <c r="AQ971">
        <v>428</v>
      </c>
      <c r="AR971">
        <v>2472</v>
      </c>
      <c r="AS971">
        <v>1056535</v>
      </c>
      <c r="AT971">
        <v>4</v>
      </c>
      <c r="AU971">
        <v>374</v>
      </c>
      <c r="AV971">
        <v>2925</v>
      </c>
      <c r="AW971">
        <v>1094400</v>
      </c>
    </row>
    <row r="972" spans="1:51" x14ac:dyDescent="0.2">
      <c r="A972" s="12"/>
      <c r="AT972">
        <v>8</v>
      </c>
      <c r="AU972">
        <v>452</v>
      </c>
      <c r="AV972">
        <v>2500</v>
      </c>
      <c r="AW972">
        <v>1126700</v>
      </c>
    </row>
    <row r="973" spans="1:51" x14ac:dyDescent="0.2">
      <c r="A973" s="43">
        <v>42241</v>
      </c>
      <c r="B973">
        <v>3</v>
      </c>
      <c r="C973">
        <v>127</v>
      </c>
      <c r="D973">
        <v>3100</v>
      </c>
      <c r="E973">
        <v>393700</v>
      </c>
      <c r="F973">
        <v>6</v>
      </c>
      <c r="G973">
        <v>142</v>
      </c>
      <c r="H973">
        <v>3125</v>
      </c>
      <c r="I973">
        <v>443825</v>
      </c>
      <c r="J973">
        <v>5</v>
      </c>
      <c r="K973">
        <v>167</v>
      </c>
      <c r="L973">
        <v>3183</v>
      </c>
      <c r="M973">
        <v>532833</v>
      </c>
      <c r="N973">
        <v>5</v>
      </c>
      <c r="O973">
        <v>198</v>
      </c>
      <c r="P973">
        <v>3050</v>
      </c>
      <c r="Q973">
        <v>605438</v>
      </c>
      <c r="R973">
        <v>23</v>
      </c>
      <c r="S973">
        <v>236</v>
      </c>
      <c r="T973">
        <v>2975</v>
      </c>
      <c r="U973">
        <v>702855</v>
      </c>
      <c r="V973">
        <v>15</v>
      </c>
      <c r="W973">
        <v>258</v>
      </c>
      <c r="X973">
        <v>3000</v>
      </c>
      <c r="Y973">
        <v>773090</v>
      </c>
      <c r="Z973">
        <v>20</v>
      </c>
      <c r="AA973">
        <v>299</v>
      </c>
      <c r="AB973">
        <v>2920</v>
      </c>
      <c r="AC973">
        <v>873507</v>
      </c>
      <c r="AD973">
        <v>7</v>
      </c>
      <c r="AE973">
        <v>334</v>
      </c>
      <c r="AF973">
        <v>2860</v>
      </c>
      <c r="AG973">
        <v>956168</v>
      </c>
      <c r="AH973">
        <v>5</v>
      </c>
      <c r="AI973">
        <v>372</v>
      </c>
      <c r="AJ973">
        <v>2795</v>
      </c>
      <c r="AK973">
        <v>1039010</v>
      </c>
      <c r="AL973">
        <v>2</v>
      </c>
      <c r="AM973">
        <v>406</v>
      </c>
      <c r="AN973">
        <v>2850</v>
      </c>
      <c r="AO973">
        <v>1158660</v>
      </c>
      <c r="AP973">
        <v>8</v>
      </c>
      <c r="AQ973">
        <v>350</v>
      </c>
      <c r="AR973">
        <v>2675</v>
      </c>
      <c r="AS973">
        <v>935765</v>
      </c>
      <c r="AT973">
        <v>2</v>
      </c>
      <c r="AU973">
        <v>351</v>
      </c>
      <c r="AV973">
        <v>2790</v>
      </c>
      <c r="AW973">
        <v>979640</v>
      </c>
      <c r="AX973">
        <v>7</v>
      </c>
    </row>
    <row r="974" spans="1:51" x14ac:dyDescent="0.2">
      <c r="AP974">
        <v>13</v>
      </c>
      <c r="AQ974">
        <v>381</v>
      </c>
      <c r="AR974">
        <v>2654</v>
      </c>
      <c r="AS974">
        <v>1010800</v>
      </c>
      <c r="AT974">
        <v>26</v>
      </c>
      <c r="AU974">
        <v>456</v>
      </c>
      <c r="AV974">
        <v>2723</v>
      </c>
      <c r="AW974">
        <v>1241577</v>
      </c>
      <c r="AY974">
        <v>55</v>
      </c>
    </row>
    <row r="975" spans="1:51" x14ac:dyDescent="0.2">
      <c r="AP975">
        <v>9</v>
      </c>
      <c r="AQ975">
        <v>479</v>
      </c>
      <c r="AR975">
        <v>2757</v>
      </c>
      <c r="AS975">
        <v>1322180</v>
      </c>
    </row>
    <row r="976" spans="1:51" x14ac:dyDescent="0.2">
      <c r="A976" s="12">
        <v>42226</v>
      </c>
      <c r="B976">
        <v>1</v>
      </c>
      <c r="C976">
        <v>128</v>
      </c>
      <c r="D976">
        <v>3220</v>
      </c>
      <c r="E976">
        <v>412160</v>
      </c>
      <c r="F976">
        <v>15</v>
      </c>
      <c r="G976">
        <v>136</v>
      </c>
      <c r="H976">
        <v>3178</v>
      </c>
      <c r="I976">
        <v>434477</v>
      </c>
      <c r="J976">
        <v>9</v>
      </c>
      <c r="K976">
        <v>165</v>
      </c>
      <c r="L976">
        <v>3040</v>
      </c>
      <c r="M976">
        <v>505858</v>
      </c>
      <c r="N976">
        <v>18</v>
      </c>
      <c r="O976">
        <v>199</v>
      </c>
      <c r="P976">
        <v>3123</v>
      </c>
      <c r="Q976">
        <v>616545</v>
      </c>
      <c r="R976">
        <v>18</v>
      </c>
      <c r="S976">
        <v>242</v>
      </c>
      <c r="T976">
        <v>3094</v>
      </c>
      <c r="U976">
        <v>781963</v>
      </c>
      <c r="V976">
        <v>7</v>
      </c>
      <c r="W976">
        <v>268</v>
      </c>
      <c r="X976">
        <v>2940</v>
      </c>
      <c r="Y976">
        <v>826436</v>
      </c>
      <c r="Z976">
        <v>16</v>
      </c>
      <c r="AA976">
        <v>301</v>
      </c>
      <c r="AB976">
        <v>2929</v>
      </c>
      <c r="AC976">
        <v>983693</v>
      </c>
      <c r="AD976">
        <v>25</v>
      </c>
      <c r="AE976">
        <v>346</v>
      </c>
      <c r="AF976">
        <v>2830</v>
      </c>
      <c r="AG976">
        <v>980071</v>
      </c>
      <c r="AH976">
        <v>24</v>
      </c>
      <c r="AI976">
        <v>368</v>
      </c>
      <c r="AJ976">
        <v>2836</v>
      </c>
      <c r="AK976">
        <v>1049031</v>
      </c>
      <c r="AL976">
        <v>3</v>
      </c>
      <c r="AM976">
        <v>414</v>
      </c>
      <c r="AN976">
        <v>2817</v>
      </c>
      <c r="AO976">
        <v>1166017</v>
      </c>
      <c r="AP976">
        <v>63</v>
      </c>
      <c r="AQ976">
        <v>399</v>
      </c>
      <c r="AR976">
        <v>2600</v>
      </c>
      <c r="AS976">
        <v>1034377</v>
      </c>
      <c r="AT976">
        <v>38</v>
      </c>
      <c r="AU976">
        <v>442</v>
      </c>
      <c r="AV976">
        <v>2692</v>
      </c>
      <c r="AW976">
        <v>1222822</v>
      </c>
      <c r="AY976">
        <v>4</v>
      </c>
    </row>
    <row r="977" spans="1:51" x14ac:dyDescent="0.2">
      <c r="A977" s="12">
        <v>42233</v>
      </c>
      <c r="B977">
        <v>7</v>
      </c>
      <c r="C977">
        <v>122</v>
      </c>
      <c r="D977">
        <v>3400</v>
      </c>
      <c r="E977">
        <v>413829</v>
      </c>
      <c r="F977">
        <v>2</v>
      </c>
      <c r="G977">
        <v>134</v>
      </c>
      <c r="H977">
        <v>3200</v>
      </c>
      <c r="I977">
        <v>430400</v>
      </c>
      <c r="J977">
        <v>15</v>
      </c>
      <c r="K977">
        <v>158</v>
      </c>
      <c r="L977">
        <v>3230</v>
      </c>
      <c r="M977">
        <v>521456</v>
      </c>
      <c r="N977">
        <v>25</v>
      </c>
      <c r="O977">
        <v>207</v>
      </c>
      <c r="P977">
        <v>3014</v>
      </c>
      <c r="Q977">
        <v>602246</v>
      </c>
      <c r="R977">
        <v>8</v>
      </c>
      <c r="S977">
        <v>240</v>
      </c>
      <c r="T977">
        <v>2955</v>
      </c>
      <c r="U977">
        <v>716578</v>
      </c>
      <c r="V977">
        <v>3</v>
      </c>
      <c r="W977">
        <v>260</v>
      </c>
      <c r="X977">
        <v>3050</v>
      </c>
      <c r="Y977">
        <v>793000</v>
      </c>
      <c r="Z977">
        <v>10</v>
      </c>
      <c r="AA977">
        <v>303</v>
      </c>
      <c r="AB977">
        <v>2897</v>
      </c>
      <c r="AC977">
        <v>870160</v>
      </c>
      <c r="AD977">
        <v>4</v>
      </c>
      <c r="AE977">
        <v>326</v>
      </c>
      <c r="AF977">
        <v>2832</v>
      </c>
      <c r="AG977">
        <v>924955</v>
      </c>
      <c r="AH977">
        <v>1</v>
      </c>
      <c r="AI977">
        <v>393</v>
      </c>
      <c r="AJ977">
        <v>2750</v>
      </c>
      <c r="AK977">
        <v>1080750</v>
      </c>
      <c r="AL977">
        <v>1</v>
      </c>
      <c r="AM977">
        <v>414</v>
      </c>
      <c r="AN977">
        <v>2800</v>
      </c>
      <c r="AO977">
        <v>1159200</v>
      </c>
      <c r="AP977">
        <v>104</v>
      </c>
      <c r="AQ977">
        <v>395</v>
      </c>
      <c r="AR977">
        <v>2608</v>
      </c>
      <c r="AS977">
        <v>1033423</v>
      </c>
      <c r="AT977">
        <v>16</v>
      </c>
      <c r="AU977">
        <v>439</v>
      </c>
      <c r="AV977">
        <v>2758</v>
      </c>
      <c r="AW977">
        <v>1171101</v>
      </c>
      <c r="AY977">
        <v>6</v>
      </c>
    </row>
    <row r="978" spans="1:51" x14ac:dyDescent="0.2">
      <c r="A978" s="12">
        <v>42240</v>
      </c>
      <c r="B978">
        <v>9</v>
      </c>
      <c r="C978">
        <v>120</v>
      </c>
      <c r="D978">
        <v>3250</v>
      </c>
      <c r="E978">
        <v>388868</v>
      </c>
      <c r="F978">
        <v>3</v>
      </c>
      <c r="G978">
        <v>147</v>
      </c>
      <c r="H978">
        <v>3175</v>
      </c>
      <c r="I978">
        <v>466917</v>
      </c>
      <c r="J978">
        <v>24</v>
      </c>
      <c r="K978">
        <v>171</v>
      </c>
      <c r="L978">
        <v>3136</v>
      </c>
      <c r="M978">
        <v>555110</v>
      </c>
      <c r="N978">
        <v>41</v>
      </c>
      <c r="O978">
        <v>190</v>
      </c>
      <c r="P978">
        <v>3177</v>
      </c>
      <c r="Q978">
        <v>615076</v>
      </c>
      <c r="R978">
        <v>40</v>
      </c>
      <c r="S978">
        <v>232</v>
      </c>
      <c r="T978">
        <v>3131</v>
      </c>
      <c r="U978">
        <v>733221</v>
      </c>
      <c r="V978">
        <v>32</v>
      </c>
      <c r="W978">
        <v>261</v>
      </c>
      <c r="X978">
        <v>3055</v>
      </c>
      <c r="Y978">
        <v>811333</v>
      </c>
      <c r="Z978">
        <v>22</v>
      </c>
      <c r="AA978">
        <v>301</v>
      </c>
      <c r="AB978">
        <v>2998</v>
      </c>
      <c r="AC978">
        <v>911632</v>
      </c>
      <c r="AD978">
        <v>15</v>
      </c>
      <c r="AE978">
        <v>336</v>
      </c>
      <c r="AF978">
        <v>2974</v>
      </c>
      <c r="AG978">
        <v>1019325</v>
      </c>
      <c r="AH978">
        <v>7</v>
      </c>
      <c r="AI978">
        <v>372</v>
      </c>
      <c r="AJ978">
        <v>2828</v>
      </c>
      <c r="AK978">
        <v>1055680</v>
      </c>
      <c r="AL978">
        <v>11</v>
      </c>
      <c r="AM978">
        <v>430</v>
      </c>
      <c r="AN978">
        <v>2974</v>
      </c>
      <c r="AO978">
        <v>1287882</v>
      </c>
      <c r="AP978">
        <v>92</v>
      </c>
      <c r="AQ978">
        <v>410</v>
      </c>
      <c r="AR978">
        <v>2588</v>
      </c>
      <c r="AS978">
        <v>1062115</v>
      </c>
      <c r="AT978">
        <v>22</v>
      </c>
      <c r="AU978">
        <v>497</v>
      </c>
      <c r="AV978">
        <v>2700</v>
      </c>
      <c r="AW978">
        <v>1364521</v>
      </c>
      <c r="AY978">
        <v>7</v>
      </c>
    </row>
    <row r="979" spans="1:51" x14ac:dyDescent="0.2">
      <c r="A979" s="43">
        <v>42247</v>
      </c>
      <c r="J979">
        <v>6</v>
      </c>
      <c r="K979">
        <v>167</v>
      </c>
      <c r="L979">
        <v>3178</v>
      </c>
      <c r="M979">
        <v>527247</v>
      </c>
      <c r="N979">
        <v>25</v>
      </c>
      <c r="O979">
        <v>197</v>
      </c>
      <c r="P979">
        <v>3088</v>
      </c>
      <c r="Q979">
        <v>613982</v>
      </c>
      <c r="R979">
        <v>17</v>
      </c>
      <c r="S979">
        <v>237</v>
      </c>
      <c r="T979">
        <v>3100</v>
      </c>
      <c r="U979">
        <v>742664</v>
      </c>
      <c r="V979">
        <v>19</v>
      </c>
      <c r="W979">
        <v>255</v>
      </c>
      <c r="X979">
        <v>2949</v>
      </c>
      <c r="Y979">
        <v>770288</v>
      </c>
      <c r="Z979">
        <v>15</v>
      </c>
      <c r="AA979">
        <v>293</v>
      </c>
      <c r="AB979">
        <v>2896</v>
      </c>
      <c r="AC979">
        <v>847290</v>
      </c>
      <c r="AD979">
        <v>12</v>
      </c>
      <c r="AE979">
        <v>340</v>
      </c>
      <c r="AF979">
        <v>2938</v>
      </c>
      <c r="AG979">
        <v>965229</v>
      </c>
      <c r="AH979">
        <v>12</v>
      </c>
      <c r="AI979">
        <v>386</v>
      </c>
      <c r="AJ979">
        <v>2903</v>
      </c>
      <c r="AK979">
        <v>1097993</v>
      </c>
      <c r="AL979">
        <v>17</v>
      </c>
      <c r="AM979">
        <v>416</v>
      </c>
      <c r="AN979">
        <v>2903</v>
      </c>
      <c r="AO979">
        <v>1179665</v>
      </c>
      <c r="AP979">
        <v>33</v>
      </c>
      <c r="AQ979">
        <v>370</v>
      </c>
      <c r="AR979">
        <v>2587</v>
      </c>
      <c r="AS979">
        <v>950802</v>
      </c>
      <c r="AT979">
        <v>11</v>
      </c>
      <c r="AU979">
        <v>412</v>
      </c>
      <c r="AV979">
        <v>2724</v>
      </c>
      <c r="AW979">
        <v>1126516</v>
      </c>
    </row>
    <row r="981" spans="1:51" x14ac:dyDescent="0.2">
      <c r="A981" s="12">
        <v>42248</v>
      </c>
      <c r="B981">
        <v>2</v>
      </c>
      <c r="C981">
        <v>101</v>
      </c>
      <c r="D981">
        <v>3150</v>
      </c>
      <c r="E981">
        <v>318150</v>
      </c>
      <c r="J981">
        <v>19</v>
      </c>
      <c r="K981">
        <v>164</v>
      </c>
      <c r="L981">
        <v>3238</v>
      </c>
      <c r="M981">
        <v>529950</v>
      </c>
      <c r="N981">
        <v>10</v>
      </c>
      <c r="O981">
        <v>196</v>
      </c>
      <c r="P981">
        <v>2918</v>
      </c>
      <c r="Q981">
        <v>572155</v>
      </c>
      <c r="R981">
        <v>2</v>
      </c>
      <c r="S981">
        <v>232</v>
      </c>
      <c r="T981">
        <v>2980</v>
      </c>
      <c r="U981">
        <v>691360</v>
      </c>
      <c r="Z981">
        <v>10</v>
      </c>
      <c r="AA981">
        <v>306</v>
      </c>
      <c r="AB981">
        <v>2862</v>
      </c>
      <c r="AC981">
        <v>873697</v>
      </c>
      <c r="AD981">
        <v>3</v>
      </c>
      <c r="AE981">
        <v>330</v>
      </c>
      <c r="AF981">
        <v>2770</v>
      </c>
      <c r="AG981">
        <v>913800</v>
      </c>
      <c r="AH981">
        <v>4</v>
      </c>
      <c r="AI981">
        <v>375</v>
      </c>
      <c r="AJ981">
        <v>2827</v>
      </c>
      <c r="AK981">
        <v>1059147</v>
      </c>
      <c r="AL981">
        <v>10</v>
      </c>
      <c r="AM981">
        <v>421</v>
      </c>
      <c r="AN981">
        <v>2830</v>
      </c>
      <c r="AO981">
        <v>1191465</v>
      </c>
      <c r="AP981">
        <v>7</v>
      </c>
      <c r="AQ981">
        <v>345</v>
      </c>
      <c r="AR981">
        <v>2733</v>
      </c>
      <c r="AS981">
        <v>942933</v>
      </c>
      <c r="AT981">
        <v>1</v>
      </c>
      <c r="AU981">
        <v>369</v>
      </c>
      <c r="AV981">
        <v>2750</v>
      </c>
      <c r="AW981">
        <v>1014750</v>
      </c>
      <c r="AY981">
        <v>59</v>
      </c>
    </row>
    <row r="982" spans="1:51" x14ac:dyDescent="0.2">
      <c r="AP982">
        <v>1</v>
      </c>
      <c r="AQ982">
        <v>300</v>
      </c>
      <c r="AR982">
        <v>2600</v>
      </c>
      <c r="AS982">
        <v>780000</v>
      </c>
      <c r="AT982">
        <v>7</v>
      </c>
      <c r="AU982">
        <v>456</v>
      </c>
      <c r="AV982">
        <v>2858</v>
      </c>
      <c r="AW982">
        <v>1302300</v>
      </c>
    </row>
    <row r="983" spans="1:51" x14ac:dyDescent="0.2">
      <c r="A983" s="12"/>
      <c r="AP983">
        <v>18</v>
      </c>
      <c r="AQ983">
        <v>377</v>
      </c>
      <c r="AR983">
        <v>2691</v>
      </c>
      <c r="AS983">
        <v>1014709</v>
      </c>
    </row>
    <row r="984" spans="1:51" x14ac:dyDescent="0.2">
      <c r="A984" s="12"/>
      <c r="AP984">
        <v>25</v>
      </c>
      <c r="AQ984">
        <v>459</v>
      </c>
      <c r="AR984">
        <v>2712</v>
      </c>
      <c r="AS984">
        <v>1245595</v>
      </c>
    </row>
    <row r="985" spans="1:51" x14ac:dyDescent="0.2">
      <c r="A985" s="12">
        <v>42255</v>
      </c>
      <c r="B985">
        <v>3</v>
      </c>
      <c r="C985">
        <v>126</v>
      </c>
      <c r="D985">
        <v>3425</v>
      </c>
      <c r="E985">
        <v>433325</v>
      </c>
      <c r="F985">
        <v>13</v>
      </c>
      <c r="G985">
        <v>139</v>
      </c>
      <c r="H985">
        <v>3200</v>
      </c>
      <c r="I985">
        <v>446290</v>
      </c>
      <c r="J985">
        <v>5</v>
      </c>
      <c r="K985">
        <v>165</v>
      </c>
      <c r="L985">
        <v>3083</v>
      </c>
      <c r="M985">
        <v>506967</v>
      </c>
      <c r="N985">
        <v>16</v>
      </c>
      <c r="O985">
        <v>199</v>
      </c>
      <c r="P985">
        <v>2726</v>
      </c>
      <c r="Q985">
        <v>537984</v>
      </c>
      <c r="R985">
        <v>17</v>
      </c>
      <c r="S985">
        <v>234</v>
      </c>
      <c r="T985">
        <v>3022</v>
      </c>
      <c r="U985">
        <v>705958</v>
      </c>
      <c r="V985">
        <v>12</v>
      </c>
      <c r="W985">
        <v>256</v>
      </c>
      <c r="X985">
        <v>2940</v>
      </c>
      <c r="Y985">
        <v>751807</v>
      </c>
      <c r="Z985">
        <v>7</v>
      </c>
      <c r="AA985">
        <v>295</v>
      </c>
      <c r="AB985">
        <v>2935</v>
      </c>
      <c r="AC985">
        <v>866785</v>
      </c>
      <c r="AD985">
        <v>8</v>
      </c>
      <c r="AE985">
        <v>337</v>
      </c>
      <c r="AF985">
        <v>2914</v>
      </c>
      <c r="AG985">
        <v>982994</v>
      </c>
      <c r="AH985">
        <v>4</v>
      </c>
      <c r="AI985">
        <v>380</v>
      </c>
      <c r="AJ985">
        <v>3020</v>
      </c>
      <c r="AK985">
        <v>1146185</v>
      </c>
      <c r="AL985">
        <v>1</v>
      </c>
      <c r="AM985">
        <v>462</v>
      </c>
      <c r="AN985">
        <v>2900</v>
      </c>
      <c r="AO985">
        <v>1339800</v>
      </c>
      <c r="AP985">
        <v>30</v>
      </c>
      <c r="AQ985">
        <v>346</v>
      </c>
      <c r="AR985">
        <v>2786</v>
      </c>
      <c r="AS985">
        <v>982994</v>
      </c>
      <c r="AT985">
        <v>7</v>
      </c>
      <c r="AU985">
        <v>372</v>
      </c>
      <c r="AV985">
        <v>2967</v>
      </c>
      <c r="AW985">
        <v>1103540</v>
      </c>
      <c r="AY985">
        <v>58</v>
      </c>
    </row>
    <row r="986" spans="1:51" x14ac:dyDescent="0.2">
      <c r="A986" s="12"/>
      <c r="AP986">
        <v>33</v>
      </c>
      <c r="AQ986">
        <v>379</v>
      </c>
      <c r="AR986">
        <v>2685</v>
      </c>
      <c r="AS986">
        <v>1018185</v>
      </c>
      <c r="AT986">
        <v>7</v>
      </c>
      <c r="AU986">
        <v>455</v>
      </c>
      <c r="AV986">
        <v>2873</v>
      </c>
      <c r="AW986">
        <v>1303040</v>
      </c>
    </row>
    <row r="987" spans="1:51" x14ac:dyDescent="0.2">
      <c r="A987" s="12"/>
      <c r="AP987">
        <v>69</v>
      </c>
      <c r="AQ987">
        <v>444</v>
      </c>
      <c r="AR987">
        <v>2687</v>
      </c>
      <c r="AS987">
        <v>1194305</v>
      </c>
    </row>
    <row r="988" spans="1:51" x14ac:dyDescent="0.2">
      <c r="A988" s="12">
        <v>42262</v>
      </c>
      <c r="B988">
        <v>2</v>
      </c>
      <c r="C988">
        <v>90</v>
      </c>
      <c r="D988">
        <v>3200</v>
      </c>
      <c r="E988">
        <v>284150</v>
      </c>
      <c r="F988">
        <v>5</v>
      </c>
      <c r="G988">
        <v>144</v>
      </c>
      <c r="H988">
        <v>3250</v>
      </c>
      <c r="I988">
        <v>467950</v>
      </c>
      <c r="J988">
        <v>3</v>
      </c>
      <c r="K988">
        <v>168</v>
      </c>
      <c r="L988">
        <v>3133</v>
      </c>
      <c r="M988">
        <v>525500</v>
      </c>
      <c r="N988">
        <v>73</v>
      </c>
      <c r="O988">
        <v>193</v>
      </c>
      <c r="P988">
        <v>3108</v>
      </c>
      <c r="Q988">
        <v>599233</v>
      </c>
      <c r="R988">
        <v>7</v>
      </c>
      <c r="S988">
        <v>230</v>
      </c>
      <c r="T988">
        <v>2795</v>
      </c>
      <c r="U988">
        <v>643520</v>
      </c>
      <c r="V988">
        <v>7</v>
      </c>
      <c r="W988">
        <v>272</v>
      </c>
      <c r="X988">
        <v>2920</v>
      </c>
      <c r="Y988">
        <v>793000</v>
      </c>
      <c r="Z988">
        <v>17</v>
      </c>
      <c r="AA988">
        <v>300</v>
      </c>
      <c r="AB988">
        <v>2921</v>
      </c>
      <c r="AC988">
        <v>876264</v>
      </c>
      <c r="AD988">
        <v>9</v>
      </c>
      <c r="AE988">
        <v>337</v>
      </c>
      <c r="AF988">
        <v>2870</v>
      </c>
      <c r="AG988">
        <v>967220</v>
      </c>
      <c r="AH988">
        <v>1</v>
      </c>
      <c r="AI988">
        <v>381</v>
      </c>
      <c r="AJ988">
        <v>2840</v>
      </c>
      <c r="AK988">
        <v>1082040</v>
      </c>
      <c r="AL988">
        <v>2</v>
      </c>
      <c r="AM988">
        <v>461</v>
      </c>
      <c r="AN988">
        <v>2880</v>
      </c>
      <c r="AO988">
        <v>1327680</v>
      </c>
      <c r="AP988">
        <v>8</v>
      </c>
      <c r="AQ988">
        <v>347</v>
      </c>
      <c r="AR988">
        <v>2824</v>
      </c>
      <c r="AS988">
        <v>979944</v>
      </c>
      <c r="AT988">
        <v>5</v>
      </c>
      <c r="AU988">
        <v>387</v>
      </c>
      <c r="AV988">
        <v>3200</v>
      </c>
      <c r="AW988">
        <v>1239250</v>
      </c>
      <c r="AX988">
        <v>1</v>
      </c>
      <c r="AY988">
        <v>84</v>
      </c>
    </row>
    <row r="989" spans="1:51" x14ac:dyDescent="0.2">
      <c r="A989" s="12"/>
      <c r="AP989">
        <v>2</v>
      </c>
      <c r="AQ989">
        <v>316</v>
      </c>
      <c r="AR989">
        <v>2920</v>
      </c>
      <c r="AS989">
        <v>922720</v>
      </c>
      <c r="AT989">
        <v>24</v>
      </c>
      <c r="AU989">
        <v>445</v>
      </c>
      <c r="AV989">
        <v>3031</v>
      </c>
      <c r="AW989">
        <v>1351100</v>
      </c>
    </row>
    <row r="990" spans="1:51" x14ac:dyDescent="0.2">
      <c r="A990" s="12"/>
      <c r="AP990">
        <v>17</v>
      </c>
      <c r="AQ990">
        <v>383</v>
      </c>
      <c r="AR990">
        <v>2724</v>
      </c>
      <c r="AS990">
        <v>1042872</v>
      </c>
    </row>
    <row r="991" spans="1:51" x14ac:dyDescent="0.2">
      <c r="A991" s="12"/>
      <c r="AP991">
        <v>23</v>
      </c>
      <c r="AQ991">
        <v>433</v>
      </c>
      <c r="AR991">
        <v>2755</v>
      </c>
      <c r="AS991">
        <v>1192344</v>
      </c>
    </row>
    <row r="992" spans="1:51" x14ac:dyDescent="0.2">
      <c r="A992" s="12">
        <v>42269</v>
      </c>
      <c r="B992">
        <v>4</v>
      </c>
      <c r="C992">
        <v>102</v>
      </c>
      <c r="D992">
        <v>3125</v>
      </c>
      <c r="E992">
        <v>319750</v>
      </c>
      <c r="F992">
        <v>1</v>
      </c>
      <c r="G992">
        <v>138</v>
      </c>
      <c r="H992">
        <v>3050</v>
      </c>
      <c r="I992">
        <v>420900</v>
      </c>
      <c r="J992">
        <v>16</v>
      </c>
      <c r="K992">
        <v>166</v>
      </c>
      <c r="L992">
        <v>3083</v>
      </c>
      <c r="M992">
        <v>511883</v>
      </c>
      <c r="N992">
        <v>7</v>
      </c>
      <c r="O992">
        <v>206</v>
      </c>
      <c r="P992">
        <v>3033</v>
      </c>
      <c r="Q992">
        <v>623133</v>
      </c>
      <c r="R992">
        <v>10</v>
      </c>
      <c r="S992">
        <v>234</v>
      </c>
      <c r="T992">
        <v>3100</v>
      </c>
      <c r="U992">
        <v>724795</v>
      </c>
      <c r="Z992">
        <v>19</v>
      </c>
      <c r="AA992">
        <v>304</v>
      </c>
      <c r="AB992">
        <v>3002</v>
      </c>
      <c r="AC992">
        <v>912598</v>
      </c>
      <c r="AD992">
        <v>8</v>
      </c>
      <c r="AE992">
        <v>336</v>
      </c>
      <c r="AF992">
        <v>3060</v>
      </c>
      <c r="AG992">
        <v>1027982</v>
      </c>
      <c r="AH992">
        <v>2</v>
      </c>
      <c r="AI992">
        <v>375</v>
      </c>
      <c r="AJ992">
        <v>2865</v>
      </c>
      <c r="AK992">
        <v>1075650</v>
      </c>
      <c r="AL992">
        <v>1</v>
      </c>
      <c r="AM992">
        <v>470</v>
      </c>
      <c r="AN992">
        <v>3100</v>
      </c>
      <c r="AO992">
        <v>1457000</v>
      </c>
      <c r="AP992">
        <v>4</v>
      </c>
      <c r="AQ992">
        <v>349</v>
      </c>
      <c r="AR992">
        <v>2713</v>
      </c>
      <c r="AS992">
        <v>946873</v>
      </c>
      <c r="AT992">
        <v>2</v>
      </c>
      <c r="AU992">
        <v>382</v>
      </c>
      <c r="AV992">
        <v>2975</v>
      </c>
      <c r="AW992">
        <v>1138325</v>
      </c>
      <c r="AY992">
        <v>64</v>
      </c>
    </row>
    <row r="993" spans="1:51" x14ac:dyDescent="0.2">
      <c r="A993" s="12"/>
      <c r="AP993">
        <v>2</v>
      </c>
      <c r="AQ993">
        <v>296</v>
      </c>
      <c r="AR993">
        <v>2680</v>
      </c>
      <c r="AS993">
        <v>792190</v>
      </c>
      <c r="AT993">
        <v>44</v>
      </c>
      <c r="AU993">
        <v>459</v>
      </c>
      <c r="AV993">
        <v>3038</v>
      </c>
      <c r="AW993">
        <v>1393709</v>
      </c>
    </row>
    <row r="994" spans="1:51" x14ac:dyDescent="0.2">
      <c r="A994" s="12"/>
      <c r="AP994">
        <v>21</v>
      </c>
      <c r="AQ994">
        <v>377</v>
      </c>
      <c r="AR994">
        <v>2789</v>
      </c>
      <c r="AS994">
        <v>1052595</v>
      </c>
    </row>
    <row r="995" spans="1:51" x14ac:dyDescent="0.2">
      <c r="A995" s="12"/>
      <c r="AP995">
        <v>43</v>
      </c>
      <c r="AQ995">
        <v>445</v>
      </c>
      <c r="AR995">
        <v>2815</v>
      </c>
      <c r="AS995">
        <v>1255041</v>
      </c>
    </row>
    <row r="996" spans="1:51" x14ac:dyDescent="0.2">
      <c r="A996" s="12">
        <v>42276</v>
      </c>
      <c r="B996">
        <v>12</v>
      </c>
      <c r="C996">
        <v>121</v>
      </c>
      <c r="D996">
        <v>3175</v>
      </c>
      <c r="E996">
        <v>384125</v>
      </c>
      <c r="F996">
        <v>2</v>
      </c>
      <c r="G996">
        <v>130</v>
      </c>
      <c r="H996">
        <v>3000</v>
      </c>
      <c r="I996">
        <v>390000</v>
      </c>
      <c r="J996">
        <v>16</v>
      </c>
      <c r="K996">
        <v>168</v>
      </c>
      <c r="L996">
        <v>3100</v>
      </c>
      <c r="M996">
        <v>519950</v>
      </c>
      <c r="N996">
        <v>1</v>
      </c>
      <c r="O996">
        <v>204</v>
      </c>
      <c r="P996">
        <v>3250</v>
      </c>
      <c r="Q996">
        <v>663000</v>
      </c>
      <c r="R996">
        <v>10</v>
      </c>
      <c r="S996">
        <v>232</v>
      </c>
      <c r="T996">
        <v>3000</v>
      </c>
      <c r="U996">
        <v>695200</v>
      </c>
      <c r="V996">
        <v>6</v>
      </c>
      <c r="W996">
        <v>267</v>
      </c>
      <c r="X996">
        <v>2830</v>
      </c>
      <c r="Y996">
        <v>756260</v>
      </c>
      <c r="Z996">
        <v>21</v>
      </c>
      <c r="AA996">
        <v>301</v>
      </c>
      <c r="AB996">
        <v>2934</v>
      </c>
      <c r="AC996">
        <v>882869</v>
      </c>
      <c r="AD996">
        <v>7</v>
      </c>
      <c r="AE996">
        <v>346</v>
      </c>
      <c r="AF996">
        <v>2860</v>
      </c>
      <c r="AG996">
        <v>988540</v>
      </c>
      <c r="AH996">
        <v>12</v>
      </c>
      <c r="AI996">
        <v>375</v>
      </c>
      <c r="AJ996">
        <v>2850</v>
      </c>
      <c r="AK996">
        <v>1069873</v>
      </c>
      <c r="AL996">
        <v>4</v>
      </c>
      <c r="AM996">
        <v>416</v>
      </c>
      <c r="AN996">
        <v>2870</v>
      </c>
      <c r="AO996">
        <v>1192955</v>
      </c>
      <c r="AP996">
        <v>10</v>
      </c>
      <c r="AQ996">
        <v>350</v>
      </c>
      <c r="AR996">
        <v>2752</v>
      </c>
      <c r="AS996">
        <v>964220</v>
      </c>
      <c r="AT996">
        <v>10</v>
      </c>
      <c r="AU996">
        <v>377</v>
      </c>
      <c r="AV996">
        <v>3138</v>
      </c>
      <c r="AW996">
        <v>1183175</v>
      </c>
      <c r="AX996">
        <v>2</v>
      </c>
      <c r="AY996">
        <v>79</v>
      </c>
    </row>
    <row r="997" spans="1:51" x14ac:dyDescent="0.2">
      <c r="AP997">
        <v>2</v>
      </c>
      <c r="AQ997">
        <v>300</v>
      </c>
      <c r="AR997">
        <v>2740</v>
      </c>
      <c r="AS997">
        <v>821960</v>
      </c>
      <c r="AT997">
        <v>13</v>
      </c>
      <c r="AU997">
        <v>450</v>
      </c>
      <c r="AV997">
        <v>3033</v>
      </c>
      <c r="AW997">
        <v>1332667</v>
      </c>
    </row>
    <row r="998" spans="1:51" x14ac:dyDescent="0.2">
      <c r="AP998">
        <v>26</v>
      </c>
      <c r="AQ998">
        <v>384</v>
      </c>
      <c r="AR998">
        <v>2749</v>
      </c>
      <c r="AS998">
        <v>1054331</v>
      </c>
    </row>
    <row r="999" spans="1:51" x14ac:dyDescent="0.2">
      <c r="AP999">
        <v>20</v>
      </c>
      <c r="AQ999">
        <v>443</v>
      </c>
      <c r="AR999">
        <v>2692</v>
      </c>
      <c r="AS999">
        <v>1189004</v>
      </c>
    </row>
    <row r="1000" spans="1:51" x14ac:dyDescent="0.2">
      <c r="A1000" s="12">
        <v>42254</v>
      </c>
      <c r="B1000">
        <v>6</v>
      </c>
      <c r="C1000">
        <v>100</v>
      </c>
      <c r="D1000">
        <v>2917</v>
      </c>
      <c r="E1000">
        <v>298617</v>
      </c>
      <c r="J1000">
        <v>18</v>
      </c>
      <c r="K1000">
        <v>164</v>
      </c>
      <c r="L1000">
        <v>3317</v>
      </c>
      <c r="M1000">
        <v>532401</v>
      </c>
      <c r="N1000">
        <v>12</v>
      </c>
      <c r="O1000">
        <v>188</v>
      </c>
      <c r="P1000">
        <v>3154</v>
      </c>
      <c r="Q1000">
        <v>590382</v>
      </c>
      <c r="R1000">
        <v>13</v>
      </c>
      <c r="S1000">
        <v>239</v>
      </c>
      <c r="T1000">
        <v>3140</v>
      </c>
      <c r="U1000">
        <v>745291</v>
      </c>
      <c r="V1000">
        <v>6</v>
      </c>
      <c r="W1000">
        <v>267</v>
      </c>
      <c r="X1000">
        <v>3106</v>
      </c>
      <c r="Y1000">
        <v>833288</v>
      </c>
      <c r="Z1000">
        <v>29</v>
      </c>
      <c r="AA1000">
        <v>300</v>
      </c>
      <c r="AB1000">
        <v>3094</v>
      </c>
      <c r="AC1000">
        <v>980347</v>
      </c>
      <c r="AD1000">
        <v>5</v>
      </c>
      <c r="AE1000">
        <v>329</v>
      </c>
      <c r="AF1000">
        <v>3015</v>
      </c>
      <c r="AG1000">
        <v>999090</v>
      </c>
      <c r="AH1000">
        <v>5</v>
      </c>
      <c r="AI1000">
        <v>378</v>
      </c>
      <c r="AJ1000">
        <v>2920</v>
      </c>
      <c r="AK1000">
        <v>1104270</v>
      </c>
      <c r="AL1000">
        <v>6</v>
      </c>
      <c r="AM1000">
        <v>430</v>
      </c>
      <c r="AN1000">
        <v>3075</v>
      </c>
      <c r="AO1000">
        <v>1319727</v>
      </c>
      <c r="AP1000">
        <v>61</v>
      </c>
      <c r="AQ1000">
        <v>395</v>
      </c>
      <c r="AR1000">
        <v>2712</v>
      </c>
      <c r="AS1000">
        <v>1074566</v>
      </c>
      <c r="AT1000">
        <v>29</v>
      </c>
      <c r="AU1000">
        <v>447</v>
      </c>
      <c r="AV1000">
        <v>3067</v>
      </c>
      <c r="AW1000">
        <v>1366708</v>
      </c>
      <c r="AY1000">
        <v>1</v>
      </c>
    </row>
    <row r="1001" spans="1:51" x14ac:dyDescent="0.2">
      <c r="A1001" s="12">
        <v>42261</v>
      </c>
      <c r="F1001">
        <v>3</v>
      </c>
      <c r="G1001">
        <v>140</v>
      </c>
      <c r="H1001">
        <v>3225</v>
      </c>
      <c r="I1001">
        <v>458200</v>
      </c>
      <c r="J1001">
        <v>8</v>
      </c>
      <c r="K1001">
        <v>172</v>
      </c>
      <c r="L1001">
        <v>3493</v>
      </c>
      <c r="M1001">
        <v>578005</v>
      </c>
      <c r="N1001">
        <v>45</v>
      </c>
      <c r="O1001">
        <v>19</v>
      </c>
      <c r="P1001">
        <v>3158</v>
      </c>
      <c r="Q1001">
        <v>534321</v>
      </c>
      <c r="R1001">
        <v>73</v>
      </c>
      <c r="S1001">
        <v>231</v>
      </c>
      <c r="T1001">
        <v>3129</v>
      </c>
      <c r="U1001">
        <v>732882</v>
      </c>
      <c r="V1001">
        <v>25</v>
      </c>
      <c r="W1001">
        <v>267</v>
      </c>
      <c r="X1001">
        <v>3022</v>
      </c>
      <c r="Y1001">
        <v>805682</v>
      </c>
      <c r="Z1001">
        <v>26</v>
      </c>
      <c r="AA1001">
        <v>298</v>
      </c>
      <c r="AB1001">
        <v>3045</v>
      </c>
      <c r="AC1001">
        <v>920879</v>
      </c>
      <c r="AD1001">
        <v>19</v>
      </c>
      <c r="AE1001">
        <v>333</v>
      </c>
      <c r="AF1001">
        <v>3067</v>
      </c>
      <c r="AG1001">
        <v>1022413</v>
      </c>
      <c r="AH1001">
        <v>3</v>
      </c>
      <c r="AI1001">
        <v>389</v>
      </c>
      <c r="AJ1001">
        <v>3220</v>
      </c>
      <c r="AK1001">
        <v>1252820</v>
      </c>
      <c r="AL1001">
        <v>3</v>
      </c>
      <c r="AM1001">
        <v>411</v>
      </c>
      <c r="AN1001">
        <v>2920</v>
      </c>
      <c r="AO1001">
        <v>1204533</v>
      </c>
      <c r="AP1001">
        <v>77</v>
      </c>
      <c r="AQ1001">
        <v>401</v>
      </c>
      <c r="AR1001">
        <v>2740</v>
      </c>
      <c r="AS1001">
        <v>1092822</v>
      </c>
      <c r="AT1001">
        <v>36</v>
      </c>
      <c r="AU1001">
        <v>451</v>
      </c>
      <c r="AV1001">
        <v>3063</v>
      </c>
      <c r="AW1001">
        <v>1375734</v>
      </c>
      <c r="AY1001">
        <v>2</v>
      </c>
    </row>
    <row r="1002" spans="1:51" x14ac:dyDescent="0.2">
      <c r="A1002" s="12">
        <v>42268</v>
      </c>
      <c r="B1002">
        <v>6</v>
      </c>
      <c r="C1002">
        <v>109</v>
      </c>
      <c r="D1002">
        <v>2500</v>
      </c>
      <c r="E1002">
        <v>333117</v>
      </c>
      <c r="F1002">
        <v>6</v>
      </c>
      <c r="G1002">
        <v>142</v>
      </c>
      <c r="H1002">
        <v>3017</v>
      </c>
      <c r="I1002">
        <v>438092</v>
      </c>
      <c r="J1002">
        <v>23</v>
      </c>
      <c r="K1002">
        <v>169</v>
      </c>
      <c r="L1002">
        <v>3322</v>
      </c>
      <c r="M1002">
        <v>560168</v>
      </c>
      <c r="N1002">
        <v>23</v>
      </c>
      <c r="O1002">
        <v>192</v>
      </c>
      <c r="P1002">
        <v>3112</v>
      </c>
      <c r="Q1002">
        <v>644576</v>
      </c>
      <c r="R1002">
        <v>10</v>
      </c>
      <c r="S1002">
        <v>234</v>
      </c>
      <c r="T1002">
        <v>3137</v>
      </c>
      <c r="U1002">
        <v>739665</v>
      </c>
      <c r="V1002">
        <v>2</v>
      </c>
      <c r="W1002">
        <v>264</v>
      </c>
      <c r="X1002">
        <v>3020</v>
      </c>
      <c r="Y1002">
        <v>796000</v>
      </c>
      <c r="Z1002">
        <v>27</v>
      </c>
      <c r="AA1002">
        <v>299</v>
      </c>
      <c r="AB1002">
        <v>3023</v>
      </c>
      <c r="AC1002">
        <v>912323</v>
      </c>
      <c r="AD1002">
        <v>5</v>
      </c>
      <c r="AE1002">
        <v>341</v>
      </c>
      <c r="AF1002">
        <v>3020</v>
      </c>
      <c r="AG1002">
        <v>1031760</v>
      </c>
      <c r="AH1002">
        <v>14</v>
      </c>
      <c r="AI1002">
        <v>371</v>
      </c>
      <c r="AJ1002">
        <v>2949</v>
      </c>
      <c r="AK1002">
        <v>1084299</v>
      </c>
      <c r="AL1002">
        <v>5</v>
      </c>
      <c r="AM1002">
        <v>432</v>
      </c>
      <c r="AN1002">
        <v>2978</v>
      </c>
      <c r="AO1002">
        <v>1287538</v>
      </c>
      <c r="AP1002">
        <v>146</v>
      </c>
      <c r="AQ1002">
        <v>389</v>
      </c>
      <c r="AR1002">
        <v>2729</v>
      </c>
      <c r="AS1002">
        <v>1063014</v>
      </c>
      <c r="AT1002">
        <v>43</v>
      </c>
      <c r="AU1002">
        <v>472</v>
      </c>
      <c r="AV1002">
        <v>3084</v>
      </c>
      <c r="AW1002">
        <v>1456990</v>
      </c>
      <c r="AY1002">
        <v>4</v>
      </c>
    </row>
    <row r="1003" spans="1:51" x14ac:dyDescent="0.2">
      <c r="A1003" s="43">
        <v>42275</v>
      </c>
      <c r="B1003">
        <v>38</v>
      </c>
      <c r="C1003">
        <v>115</v>
      </c>
      <c r="D1003">
        <v>3428</v>
      </c>
      <c r="E1003">
        <v>395135</v>
      </c>
      <c r="F1003">
        <v>26</v>
      </c>
      <c r="G1003">
        <v>142</v>
      </c>
      <c r="H1003">
        <v>3322</v>
      </c>
      <c r="I1003">
        <v>476336</v>
      </c>
      <c r="J1003">
        <v>44</v>
      </c>
      <c r="K1003">
        <v>156</v>
      </c>
      <c r="L1003">
        <v>3199</v>
      </c>
      <c r="M1003">
        <v>508344</v>
      </c>
      <c r="N1003">
        <v>35</v>
      </c>
      <c r="O1003">
        <v>205</v>
      </c>
      <c r="P1003">
        <v>3131</v>
      </c>
      <c r="Q1003">
        <v>643575</v>
      </c>
      <c r="R1003">
        <v>3</v>
      </c>
      <c r="S1003">
        <v>239</v>
      </c>
      <c r="T1003">
        <v>3083</v>
      </c>
      <c r="U1003">
        <v>734950</v>
      </c>
      <c r="V1003">
        <v>27</v>
      </c>
      <c r="W1003">
        <v>264</v>
      </c>
      <c r="X1003">
        <v>2934</v>
      </c>
      <c r="Y1003">
        <v>794821</v>
      </c>
      <c r="Z1003">
        <v>32</v>
      </c>
      <c r="AA1003">
        <v>301</v>
      </c>
      <c r="AB1003">
        <v>2953</v>
      </c>
      <c r="AC1003">
        <v>893970</v>
      </c>
      <c r="AD1003">
        <v>9</v>
      </c>
      <c r="AE1003">
        <v>331</v>
      </c>
      <c r="AF1003">
        <v>2948</v>
      </c>
      <c r="AG1003">
        <v>994857</v>
      </c>
      <c r="AH1003">
        <v>5</v>
      </c>
      <c r="AI1003">
        <v>382</v>
      </c>
      <c r="AJ1003">
        <v>2800</v>
      </c>
      <c r="AK1003">
        <v>1069600</v>
      </c>
      <c r="AL1003">
        <v>4</v>
      </c>
      <c r="AM1003">
        <v>468</v>
      </c>
      <c r="AN1003">
        <v>2830</v>
      </c>
      <c r="AO1003">
        <v>1323390</v>
      </c>
      <c r="AP1003">
        <v>130</v>
      </c>
      <c r="AQ1003">
        <v>399</v>
      </c>
      <c r="AR1003">
        <v>2641</v>
      </c>
      <c r="AS1003">
        <v>1061146</v>
      </c>
      <c r="AT1003">
        <v>25</v>
      </c>
      <c r="AU1003">
        <v>462</v>
      </c>
      <c r="AV1003">
        <v>2825</v>
      </c>
      <c r="AW1003">
        <v>1301072</v>
      </c>
      <c r="AY1003">
        <v>1</v>
      </c>
    </row>
    <row r="1005" spans="1:51" x14ac:dyDescent="0.2">
      <c r="A1005" s="12">
        <v>42283</v>
      </c>
      <c r="B1005">
        <v>4</v>
      </c>
      <c r="C1005">
        <v>109</v>
      </c>
      <c r="D1005">
        <v>3617</v>
      </c>
      <c r="E1005">
        <v>393233</v>
      </c>
      <c r="F1005">
        <v>5</v>
      </c>
      <c r="G1005">
        <v>146</v>
      </c>
      <c r="H1005">
        <v>3100</v>
      </c>
      <c r="I1005">
        <v>454400</v>
      </c>
      <c r="J1005">
        <v>7</v>
      </c>
      <c r="K1005">
        <v>172</v>
      </c>
      <c r="L1005">
        <v>3325</v>
      </c>
      <c r="M1005">
        <v>572425</v>
      </c>
      <c r="N1005">
        <v>37</v>
      </c>
      <c r="O1005">
        <v>201</v>
      </c>
      <c r="P1005">
        <v>3053</v>
      </c>
      <c r="Q1005">
        <v>611728</v>
      </c>
      <c r="R1005">
        <v>9</v>
      </c>
      <c r="S1005">
        <v>236</v>
      </c>
      <c r="T1005">
        <v>2948</v>
      </c>
      <c r="U1005">
        <v>694838</v>
      </c>
      <c r="V1005">
        <v>5</v>
      </c>
      <c r="W1005">
        <v>268</v>
      </c>
      <c r="X1005">
        <v>2880</v>
      </c>
      <c r="Y1005">
        <v>772015</v>
      </c>
      <c r="Z1005">
        <v>41</v>
      </c>
      <c r="AA1005">
        <v>300</v>
      </c>
      <c r="AB1005">
        <v>2998</v>
      </c>
      <c r="AC1005">
        <v>897353</v>
      </c>
      <c r="AD1005">
        <v>14</v>
      </c>
      <c r="AE1005">
        <v>340</v>
      </c>
      <c r="AF1005">
        <v>2828</v>
      </c>
      <c r="AG1005">
        <v>961520</v>
      </c>
      <c r="AH1005">
        <v>13</v>
      </c>
      <c r="AI1005">
        <v>379</v>
      </c>
      <c r="AJ1005">
        <v>2833</v>
      </c>
      <c r="AK1005">
        <v>1073834</v>
      </c>
      <c r="AL1005">
        <v>1</v>
      </c>
      <c r="AM1005">
        <v>403</v>
      </c>
      <c r="AN1005">
        <v>2900</v>
      </c>
      <c r="AO1005">
        <v>1168700</v>
      </c>
      <c r="AP1005">
        <v>67</v>
      </c>
      <c r="AQ1005">
        <v>448</v>
      </c>
      <c r="AR1005">
        <v>2654</v>
      </c>
      <c r="AS1005">
        <v>1190201</v>
      </c>
      <c r="AT1005">
        <v>7</v>
      </c>
      <c r="AU1005">
        <v>382</v>
      </c>
      <c r="AV1005">
        <v>2836</v>
      </c>
      <c r="AW1005">
        <v>1084664</v>
      </c>
      <c r="AY1005">
        <v>119</v>
      </c>
    </row>
    <row r="1006" spans="1:51" x14ac:dyDescent="0.2">
      <c r="AP1006">
        <v>17</v>
      </c>
      <c r="AQ1006">
        <v>343</v>
      </c>
      <c r="AR1006">
        <v>2673</v>
      </c>
      <c r="AS1006">
        <v>915950</v>
      </c>
      <c r="AT1006">
        <v>57</v>
      </c>
      <c r="AU1006">
        <v>455</v>
      </c>
      <c r="AV1006">
        <v>2768</v>
      </c>
      <c r="AW1006">
        <v>1257587</v>
      </c>
    </row>
    <row r="1007" spans="1:51" x14ac:dyDescent="0.2">
      <c r="A1007" s="12"/>
      <c r="AP1007">
        <v>21</v>
      </c>
      <c r="AQ1007">
        <v>384</v>
      </c>
      <c r="AR1007">
        <v>2644</v>
      </c>
      <c r="AS1007">
        <v>1014166</v>
      </c>
    </row>
    <row r="1008" spans="1:51" x14ac:dyDescent="0.2">
      <c r="A1008" s="12">
        <v>42290</v>
      </c>
      <c r="B1008">
        <v>22</v>
      </c>
      <c r="C1008">
        <v>117</v>
      </c>
      <c r="D1008">
        <v>3200</v>
      </c>
      <c r="E1008">
        <v>375167</v>
      </c>
      <c r="F1008">
        <v>6</v>
      </c>
      <c r="G1008">
        <v>144</v>
      </c>
      <c r="H1008">
        <v>3100</v>
      </c>
      <c r="I1008">
        <v>446400</v>
      </c>
      <c r="J1008">
        <v>32</v>
      </c>
      <c r="K1008">
        <v>168</v>
      </c>
      <c r="L1008">
        <v>2998</v>
      </c>
      <c r="M1008">
        <v>502672</v>
      </c>
      <c r="N1008">
        <v>15</v>
      </c>
      <c r="O1008">
        <v>202</v>
      </c>
      <c r="P1008">
        <v>2834</v>
      </c>
      <c r="Q1008">
        <v>573830</v>
      </c>
      <c r="R1008">
        <v>16</v>
      </c>
      <c r="S1008">
        <v>236</v>
      </c>
      <c r="T1008">
        <v>2940</v>
      </c>
      <c r="U1008">
        <v>692525</v>
      </c>
      <c r="V1008">
        <v>11</v>
      </c>
      <c r="W1008">
        <v>265</v>
      </c>
      <c r="X1008">
        <v>2763</v>
      </c>
      <c r="Y1008">
        <v>733177</v>
      </c>
      <c r="Z1008">
        <v>18</v>
      </c>
      <c r="AA1008">
        <v>304</v>
      </c>
      <c r="AB1008">
        <v>2870</v>
      </c>
      <c r="AC1008">
        <v>873612</v>
      </c>
      <c r="AD1008">
        <v>14</v>
      </c>
      <c r="AE1008">
        <v>342</v>
      </c>
      <c r="AF1008">
        <v>2787</v>
      </c>
      <c r="AG1008">
        <v>953629</v>
      </c>
      <c r="AH1008">
        <v>4</v>
      </c>
      <c r="AI1008">
        <v>373</v>
      </c>
      <c r="AJ1008">
        <v>2652</v>
      </c>
      <c r="AK1008">
        <v>989698</v>
      </c>
      <c r="AL1008">
        <v>9</v>
      </c>
      <c r="AM1008">
        <v>427</v>
      </c>
      <c r="AN1008">
        <v>2667</v>
      </c>
      <c r="AO1008">
        <v>1137200</v>
      </c>
      <c r="AP1008">
        <v>6</v>
      </c>
      <c r="AQ1008">
        <v>336</v>
      </c>
      <c r="AR1008">
        <v>2588</v>
      </c>
      <c r="AS1008">
        <v>870505</v>
      </c>
      <c r="AT1008">
        <v>6</v>
      </c>
      <c r="AU1008">
        <v>388</v>
      </c>
      <c r="AV1008">
        <v>2820</v>
      </c>
      <c r="AW1008">
        <v>1094155</v>
      </c>
      <c r="AY1008">
        <v>110</v>
      </c>
    </row>
    <row r="1009" spans="1:51" x14ac:dyDescent="0.2">
      <c r="A1009" s="12"/>
      <c r="AP1009">
        <v>1</v>
      </c>
      <c r="AQ1009">
        <v>292</v>
      </c>
      <c r="AR1009">
        <v>2550</v>
      </c>
      <c r="AS1009">
        <v>744600</v>
      </c>
      <c r="AT1009">
        <v>27</v>
      </c>
      <c r="AU1009">
        <v>462</v>
      </c>
      <c r="AV1009">
        <v>2783</v>
      </c>
      <c r="AW1009">
        <v>1286821</v>
      </c>
    </row>
    <row r="1010" spans="1:51" x14ac:dyDescent="0.2">
      <c r="A1010" s="12"/>
      <c r="AP1010">
        <v>28</v>
      </c>
      <c r="AQ1010">
        <v>383</v>
      </c>
      <c r="AR1010">
        <v>2561</v>
      </c>
      <c r="AS1010">
        <v>980022</v>
      </c>
    </row>
    <row r="1011" spans="1:51" x14ac:dyDescent="0.2">
      <c r="A1011" s="12"/>
      <c r="AP1011">
        <v>94</v>
      </c>
      <c r="AQ1011">
        <v>455</v>
      </c>
      <c r="AR1011">
        <v>2577</v>
      </c>
      <c r="AS1011">
        <v>1174868</v>
      </c>
    </row>
    <row r="1012" spans="1:51" x14ac:dyDescent="0.2">
      <c r="A1012" s="12">
        <v>42297</v>
      </c>
      <c r="B1012">
        <v>16</v>
      </c>
      <c r="C1012">
        <v>113</v>
      </c>
      <c r="D1012">
        <v>3150</v>
      </c>
      <c r="E1012">
        <v>355500</v>
      </c>
      <c r="F1012">
        <v>2</v>
      </c>
      <c r="G1012">
        <v>138</v>
      </c>
      <c r="H1012">
        <v>3300</v>
      </c>
      <c r="I1012">
        <v>455400</v>
      </c>
      <c r="N1012">
        <v>22</v>
      </c>
      <c r="O1012">
        <v>202</v>
      </c>
      <c r="P1012">
        <v>3086</v>
      </c>
      <c r="Q1012">
        <v>626291</v>
      </c>
      <c r="R1012">
        <v>8</v>
      </c>
      <c r="S1012">
        <v>240</v>
      </c>
      <c r="T1012">
        <v>3056</v>
      </c>
      <c r="U1012">
        <v>732172</v>
      </c>
      <c r="V1012">
        <v>2</v>
      </c>
      <c r="W1012">
        <v>261</v>
      </c>
      <c r="X1012">
        <v>2850</v>
      </c>
      <c r="Y1012">
        <v>743850</v>
      </c>
      <c r="Z1012">
        <v>8</v>
      </c>
      <c r="AA1012">
        <v>294</v>
      </c>
      <c r="AB1012">
        <v>2917</v>
      </c>
      <c r="AC1012">
        <v>858911</v>
      </c>
      <c r="AD1012">
        <v>8</v>
      </c>
      <c r="AE1012">
        <v>338</v>
      </c>
      <c r="AF1012">
        <v>2840</v>
      </c>
      <c r="AG1012">
        <v>959007</v>
      </c>
      <c r="AH1012">
        <v>1</v>
      </c>
      <c r="AI1012">
        <v>365</v>
      </c>
      <c r="AJ1012">
        <v>2920</v>
      </c>
      <c r="AK1012">
        <v>1065800</v>
      </c>
      <c r="AL1012">
        <v>2</v>
      </c>
      <c r="AM1012">
        <v>428</v>
      </c>
      <c r="AN1012">
        <v>2800</v>
      </c>
      <c r="AO1012">
        <v>1196260</v>
      </c>
      <c r="AP1012">
        <v>5</v>
      </c>
      <c r="AQ1012">
        <v>344</v>
      </c>
      <c r="AR1012">
        <v>2830</v>
      </c>
      <c r="AS1012">
        <v>974425</v>
      </c>
      <c r="AT1012">
        <v>2</v>
      </c>
      <c r="AU1012">
        <v>354</v>
      </c>
      <c r="AV1012">
        <v>3200</v>
      </c>
      <c r="AW1012">
        <v>1132800</v>
      </c>
      <c r="AY1012">
        <v>65</v>
      </c>
    </row>
    <row r="1013" spans="1:51" x14ac:dyDescent="0.2">
      <c r="A1013" s="12"/>
      <c r="AL1013">
        <v>1</v>
      </c>
      <c r="AM1013">
        <v>415</v>
      </c>
      <c r="AN1013">
        <v>2800</v>
      </c>
      <c r="AO1013">
        <v>1162000</v>
      </c>
      <c r="AP1013">
        <v>5</v>
      </c>
      <c r="AQ1013">
        <v>385</v>
      </c>
      <c r="AR1013">
        <v>2780</v>
      </c>
      <c r="AS1013">
        <v>1069895</v>
      </c>
      <c r="AT1013">
        <v>6</v>
      </c>
      <c r="AU1013">
        <v>388</v>
      </c>
      <c r="AV1013">
        <v>3017</v>
      </c>
      <c r="AW1013">
        <v>1169750</v>
      </c>
    </row>
    <row r="1014" spans="1:51" x14ac:dyDescent="0.2">
      <c r="A1014" s="12"/>
      <c r="AP1014">
        <v>23</v>
      </c>
      <c r="AQ1014">
        <v>446</v>
      </c>
      <c r="AR1014">
        <v>2692</v>
      </c>
      <c r="AS1014">
        <v>1199344</v>
      </c>
      <c r="AT1014">
        <v>24</v>
      </c>
      <c r="AU1014">
        <v>428</v>
      </c>
      <c r="AV1014">
        <v>2938</v>
      </c>
      <c r="AW1014">
        <v>1258104</v>
      </c>
    </row>
    <row r="1015" spans="1:51" x14ac:dyDescent="0.2">
      <c r="A1015" s="12">
        <v>75176</v>
      </c>
      <c r="B1015">
        <v>2</v>
      </c>
      <c r="C1015">
        <v>128</v>
      </c>
      <c r="D1015">
        <v>3200</v>
      </c>
      <c r="E1015">
        <v>409600</v>
      </c>
      <c r="F1015">
        <v>1</v>
      </c>
      <c r="G1015">
        <v>135</v>
      </c>
      <c r="H1015">
        <v>3100</v>
      </c>
      <c r="I1015">
        <v>418500</v>
      </c>
      <c r="J1015">
        <v>24</v>
      </c>
      <c r="K1015">
        <v>166</v>
      </c>
      <c r="L1015">
        <v>3062</v>
      </c>
      <c r="M1015">
        <v>506438</v>
      </c>
      <c r="N1015">
        <v>13</v>
      </c>
      <c r="O1015">
        <v>190</v>
      </c>
      <c r="P1015">
        <v>3005</v>
      </c>
      <c r="Q1015">
        <v>570340</v>
      </c>
      <c r="R1015">
        <v>3</v>
      </c>
      <c r="S1015">
        <v>246</v>
      </c>
      <c r="T1015">
        <v>2760</v>
      </c>
      <c r="U1015">
        <v>678960</v>
      </c>
      <c r="V1015">
        <v>2</v>
      </c>
      <c r="W1015">
        <v>250</v>
      </c>
      <c r="X1015">
        <v>2990</v>
      </c>
      <c r="Y1015">
        <v>748990</v>
      </c>
      <c r="Z1015">
        <v>10</v>
      </c>
      <c r="AA1015">
        <v>307</v>
      </c>
      <c r="AB1015">
        <v>2867</v>
      </c>
      <c r="AC1015">
        <v>879687</v>
      </c>
      <c r="AD1015">
        <v>13</v>
      </c>
      <c r="AE1015">
        <v>336</v>
      </c>
      <c r="AF1015">
        <v>2810</v>
      </c>
      <c r="AG1015">
        <v>942263</v>
      </c>
      <c r="AH1015">
        <v>8</v>
      </c>
      <c r="AI1015">
        <v>378</v>
      </c>
      <c r="AJ1015">
        <v>2888</v>
      </c>
      <c r="AK1015">
        <v>1091550</v>
      </c>
      <c r="AL1015">
        <v>8</v>
      </c>
      <c r="AM1015">
        <v>409</v>
      </c>
      <c r="AN1015">
        <v>2753</v>
      </c>
      <c r="AO1015">
        <v>1127080</v>
      </c>
      <c r="AP1015">
        <v>24</v>
      </c>
      <c r="AQ1015">
        <v>442</v>
      </c>
      <c r="AR1015">
        <v>2675</v>
      </c>
      <c r="AS1015">
        <v>1182728</v>
      </c>
      <c r="AT1015">
        <v>5</v>
      </c>
      <c r="AU1015">
        <v>380</v>
      </c>
      <c r="AV1015">
        <v>2925</v>
      </c>
      <c r="AW1015">
        <v>1109962</v>
      </c>
      <c r="AY1015">
        <v>51</v>
      </c>
    </row>
    <row r="1016" spans="1:51" x14ac:dyDescent="0.2">
      <c r="A1016" s="12"/>
      <c r="AP1016">
        <v>15</v>
      </c>
      <c r="AQ1016">
        <v>350</v>
      </c>
      <c r="AR1016">
        <v>2693</v>
      </c>
      <c r="AS1016">
        <v>943796</v>
      </c>
      <c r="AT1016">
        <v>19</v>
      </c>
      <c r="AU1016">
        <v>450</v>
      </c>
      <c r="AV1016">
        <v>2796</v>
      </c>
      <c r="AW1016">
        <v>1258523</v>
      </c>
    </row>
    <row r="1017" spans="1:51" x14ac:dyDescent="0.2">
      <c r="A1017" s="12"/>
      <c r="AP1017">
        <v>1</v>
      </c>
      <c r="AQ1017">
        <v>312</v>
      </c>
      <c r="AR1017">
        <v>2620</v>
      </c>
      <c r="AS1017">
        <v>817440</v>
      </c>
    </row>
    <row r="1018" spans="1:51" x14ac:dyDescent="0.2">
      <c r="A1018" s="12"/>
      <c r="AP1018">
        <v>40</v>
      </c>
      <c r="AQ1018">
        <v>378</v>
      </c>
      <c r="AR1018">
        <v>2644</v>
      </c>
      <c r="AS1018">
        <v>999387</v>
      </c>
    </row>
    <row r="1019" spans="1:51" x14ac:dyDescent="0.2">
      <c r="A1019" s="12">
        <v>42282</v>
      </c>
      <c r="B1019">
        <v>8</v>
      </c>
      <c r="C1019">
        <v>114</v>
      </c>
      <c r="D1019">
        <v>3118</v>
      </c>
      <c r="E1019">
        <v>361168</v>
      </c>
      <c r="F1019">
        <v>9</v>
      </c>
      <c r="G1019">
        <v>143</v>
      </c>
      <c r="H1019">
        <v>3190</v>
      </c>
      <c r="I1019">
        <v>460310</v>
      </c>
      <c r="J1019">
        <v>39</v>
      </c>
      <c r="K1019">
        <v>160</v>
      </c>
      <c r="L1019">
        <v>3147</v>
      </c>
      <c r="M1019">
        <v>521787</v>
      </c>
      <c r="N1019">
        <v>87</v>
      </c>
      <c r="O1019">
        <v>203</v>
      </c>
      <c r="P1019">
        <v>3054</v>
      </c>
      <c r="Q1019">
        <v>648014</v>
      </c>
      <c r="R1019">
        <v>7</v>
      </c>
      <c r="S1019">
        <v>230</v>
      </c>
      <c r="T1019">
        <v>3040</v>
      </c>
      <c r="U1019">
        <v>702967</v>
      </c>
      <c r="V1019">
        <v>26</v>
      </c>
      <c r="W1019">
        <v>267</v>
      </c>
      <c r="X1019">
        <v>2944</v>
      </c>
      <c r="Y1019">
        <v>786848</v>
      </c>
      <c r="Z1019">
        <v>28</v>
      </c>
      <c r="AA1019">
        <v>291</v>
      </c>
      <c r="AB1019">
        <v>2965</v>
      </c>
      <c r="AC1019">
        <v>851915</v>
      </c>
      <c r="AD1019">
        <v>4</v>
      </c>
      <c r="AE1019">
        <v>339</v>
      </c>
      <c r="AF1019">
        <v>2893</v>
      </c>
      <c r="AG1019">
        <v>981450</v>
      </c>
      <c r="AH1019">
        <v>2</v>
      </c>
      <c r="AI1019">
        <v>386</v>
      </c>
      <c r="AJ1019">
        <v>2905</v>
      </c>
      <c r="AK1019">
        <v>1123470</v>
      </c>
      <c r="AL1019">
        <v>9</v>
      </c>
      <c r="AM1019">
        <v>433</v>
      </c>
      <c r="AN1019">
        <v>2962</v>
      </c>
      <c r="AO1019">
        <v>1319933</v>
      </c>
      <c r="AP1019">
        <v>88</v>
      </c>
      <c r="AQ1019">
        <v>391</v>
      </c>
      <c r="AR1019">
        <v>2624</v>
      </c>
      <c r="AS1019">
        <v>1030228</v>
      </c>
      <c r="AT1019">
        <v>37</v>
      </c>
      <c r="AU1019">
        <v>454</v>
      </c>
      <c r="AV1019">
        <v>2920</v>
      </c>
      <c r="AW1019">
        <v>1292352</v>
      </c>
    </row>
    <row r="1020" spans="1:51" x14ac:dyDescent="0.2">
      <c r="A1020" s="12">
        <v>42289</v>
      </c>
      <c r="B1020">
        <v>10</v>
      </c>
      <c r="C1020">
        <v>114</v>
      </c>
      <c r="D1020">
        <v>3112</v>
      </c>
      <c r="E1020">
        <v>348570</v>
      </c>
      <c r="F1020">
        <v>6</v>
      </c>
      <c r="G1020">
        <v>138</v>
      </c>
      <c r="H1020">
        <v>3050</v>
      </c>
      <c r="I1020">
        <v>420967</v>
      </c>
      <c r="J1020">
        <v>13</v>
      </c>
      <c r="K1020">
        <v>155</v>
      </c>
      <c r="L1020">
        <v>3163</v>
      </c>
      <c r="M1020">
        <v>483331</v>
      </c>
      <c r="N1020">
        <v>20</v>
      </c>
      <c r="O1020">
        <v>203</v>
      </c>
      <c r="P1020">
        <v>3070</v>
      </c>
      <c r="Q1020">
        <v>633562</v>
      </c>
      <c r="R1020">
        <v>23</v>
      </c>
      <c r="S1020">
        <v>234</v>
      </c>
      <c r="T1020">
        <v>3026</v>
      </c>
      <c r="U1020">
        <v>716827</v>
      </c>
      <c r="V1020">
        <v>3</v>
      </c>
      <c r="W1020">
        <v>258</v>
      </c>
      <c r="X1020">
        <v>2950</v>
      </c>
      <c r="Y1020">
        <v>780933</v>
      </c>
      <c r="Z1020">
        <v>9</v>
      </c>
      <c r="AA1020">
        <v>295</v>
      </c>
      <c r="AB1020">
        <v>3047</v>
      </c>
      <c r="AC1020">
        <v>908744</v>
      </c>
      <c r="AD1020">
        <v>6</v>
      </c>
      <c r="AE1020">
        <v>335</v>
      </c>
      <c r="AF1020">
        <v>2957</v>
      </c>
      <c r="AG1020">
        <v>986760</v>
      </c>
      <c r="AH1020">
        <v>11</v>
      </c>
      <c r="AI1020">
        <v>377</v>
      </c>
      <c r="AJ1020">
        <v>2910</v>
      </c>
      <c r="AK1020">
        <v>1096456</v>
      </c>
      <c r="AL1020">
        <v>4</v>
      </c>
      <c r="AM1020">
        <v>427</v>
      </c>
      <c r="AN1020">
        <v>3012</v>
      </c>
      <c r="AO1020">
        <v>1285880</v>
      </c>
    </row>
    <row r="1021" spans="1:51" x14ac:dyDescent="0.2">
      <c r="A1021" s="12">
        <v>42296</v>
      </c>
      <c r="B1021">
        <v>3</v>
      </c>
      <c r="C1021">
        <v>114</v>
      </c>
      <c r="D1021">
        <v>3260</v>
      </c>
      <c r="E1021">
        <v>368293</v>
      </c>
      <c r="F1021">
        <v>2</v>
      </c>
      <c r="G1021">
        <v>148</v>
      </c>
      <c r="H1021">
        <v>3320</v>
      </c>
      <c r="I1021">
        <v>493020</v>
      </c>
      <c r="J1021">
        <v>8</v>
      </c>
      <c r="K1021">
        <v>161</v>
      </c>
      <c r="L1021">
        <v>3070</v>
      </c>
      <c r="M1021">
        <v>505078</v>
      </c>
      <c r="N1021">
        <v>5</v>
      </c>
      <c r="O1021">
        <v>188</v>
      </c>
      <c r="P1021">
        <v>3200</v>
      </c>
      <c r="Q1021">
        <v>600960</v>
      </c>
      <c r="R1021">
        <v>7</v>
      </c>
      <c r="S1021">
        <v>229</v>
      </c>
      <c r="T1021">
        <v>3112</v>
      </c>
      <c r="U1021">
        <v>712870</v>
      </c>
      <c r="V1021">
        <v>7</v>
      </c>
      <c r="W1021">
        <v>258</v>
      </c>
      <c r="X1021">
        <v>2955</v>
      </c>
      <c r="Y1021">
        <v>759079</v>
      </c>
      <c r="Z1021">
        <v>21</v>
      </c>
      <c r="AA1021">
        <v>303</v>
      </c>
      <c r="AB1021">
        <v>2990</v>
      </c>
      <c r="AC1021">
        <v>921545</v>
      </c>
      <c r="AD1021">
        <v>20</v>
      </c>
      <c r="AE1021">
        <v>338</v>
      </c>
      <c r="AF1021">
        <v>2937</v>
      </c>
      <c r="AG1021">
        <v>978791</v>
      </c>
      <c r="AH1021">
        <v>9</v>
      </c>
      <c r="AI1021">
        <v>374</v>
      </c>
      <c r="AJ1021">
        <v>2876</v>
      </c>
      <c r="AK1021">
        <v>1088182</v>
      </c>
      <c r="AL1021">
        <v>5</v>
      </c>
      <c r="AM1021">
        <v>430</v>
      </c>
      <c r="AN1021">
        <v>2866</v>
      </c>
      <c r="AO1021">
        <v>1233370</v>
      </c>
      <c r="AP1021">
        <v>81</v>
      </c>
      <c r="AQ1021">
        <v>401</v>
      </c>
      <c r="AR1021">
        <v>2605</v>
      </c>
      <c r="AS1021">
        <v>1046378</v>
      </c>
      <c r="AT1021">
        <v>39</v>
      </c>
      <c r="AU1021">
        <v>480</v>
      </c>
      <c r="AV1021">
        <v>2718</v>
      </c>
      <c r="AW1021">
        <v>1316598</v>
      </c>
    </row>
    <row r="1022" spans="1:51" x14ac:dyDescent="0.2">
      <c r="A1022" s="12">
        <v>42303</v>
      </c>
      <c r="B1022">
        <v>4</v>
      </c>
      <c r="C1022">
        <v>112</v>
      </c>
      <c r="D1022">
        <v>3333</v>
      </c>
      <c r="E1022">
        <v>375200</v>
      </c>
      <c r="F1022">
        <v>1</v>
      </c>
      <c r="G1022">
        <v>130</v>
      </c>
      <c r="H1022">
        <v>3450</v>
      </c>
      <c r="I1022">
        <v>448500</v>
      </c>
      <c r="J1022">
        <v>10</v>
      </c>
      <c r="K1022">
        <v>163</v>
      </c>
      <c r="L1022">
        <v>3415</v>
      </c>
      <c r="M1022">
        <v>545482</v>
      </c>
      <c r="N1022">
        <v>13</v>
      </c>
      <c r="O1022">
        <v>212</v>
      </c>
      <c r="P1022">
        <v>3162</v>
      </c>
      <c r="Q1022">
        <v>696315</v>
      </c>
      <c r="R1022">
        <v>21</v>
      </c>
      <c r="S1022">
        <v>230</v>
      </c>
      <c r="T1022">
        <v>2949</v>
      </c>
      <c r="U1022">
        <v>681260</v>
      </c>
      <c r="V1022">
        <v>11</v>
      </c>
      <c r="W1022">
        <v>264</v>
      </c>
      <c r="X1022">
        <v>2863</v>
      </c>
      <c r="Y1022">
        <v>767720</v>
      </c>
      <c r="Z1022">
        <v>13</v>
      </c>
      <c r="AA1022">
        <v>302</v>
      </c>
      <c r="AB1022">
        <v>2961</v>
      </c>
      <c r="AC1022">
        <v>916354</v>
      </c>
      <c r="AD1022">
        <v>5</v>
      </c>
      <c r="AE1022">
        <v>339</v>
      </c>
      <c r="AF1022">
        <v>2973</v>
      </c>
      <c r="AG1022">
        <v>1030508</v>
      </c>
      <c r="AH1022">
        <v>8</v>
      </c>
      <c r="AI1022">
        <v>374</v>
      </c>
      <c r="AJ1022">
        <v>2913</v>
      </c>
      <c r="AK1022">
        <v>1101490</v>
      </c>
      <c r="AL1022">
        <v>3</v>
      </c>
      <c r="AM1022">
        <v>415</v>
      </c>
      <c r="AN1022">
        <v>2823</v>
      </c>
      <c r="AO1022">
        <v>1170780</v>
      </c>
      <c r="AP1022">
        <v>58</v>
      </c>
      <c r="AQ1022">
        <v>388</v>
      </c>
      <c r="AR1022">
        <v>2737</v>
      </c>
      <c r="AS1022">
        <v>1052000</v>
      </c>
      <c r="AT1022">
        <v>21</v>
      </c>
      <c r="AU1022">
        <v>505</v>
      </c>
      <c r="AV1022">
        <v>2660</v>
      </c>
      <c r="AW1022">
        <v>1330889</v>
      </c>
    </row>
    <row r="1023" spans="1:51" x14ac:dyDescent="0.2">
      <c r="A1023" s="12"/>
    </row>
    <row r="1024" spans="1:51" x14ac:dyDescent="0.2">
      <c r="A1024" s="12">
        <v>42311</v>
      </c>
      <c r="B1024">
        <v>5</v>
      </c>
      <c r="C1024">
        <v>104</v>
      </c>
      <c r="D1024">
        <v>3175</v>
      </c>
      <c r="E1024">
        <v>328550</v>
      </c>
      <c r="F1024">
        <v>18</v>
      </c>
      <c r="G1024">
        <v>144</v>
      </c>
      <c r="H1024">
        <v>3188</v>
      </c>
      <c r="I1024">
        <v>460412</v>
      </c>
      <c r="J1024">
        <v>12</v>
      </c>
      <c r="K1024">
        <v>159</v>
      </c>
      <c r="L1024">
        <v>3000</v>
      </c>
      <c r="M1024">
        <v>473600</v>
      </c>
      <c r="N1024">
        <v>30</v>
      </c>
      <c r="O1024">
        <v>206</v>
      </c>
      <c r="P1024">
        <v>3133</v>
      </c>
      <c r="Q1024">
        <v>645300</v>
      </c>
      <c r="R1024">
        <v>1</v>
      </c>
      <c r="S1024">
        <v>249</v>
      </c>
      <c r="T1024">
        <v>2800</v>
      </c>
      <c r="U1024">
        <v>697200</v>
      </c>
      <c r="V1024">
        <v>18</v>
      </c>
      <c r="W1024">
        <v>254</v>
      </c>
      <c r="X1024">
        <v>2950</v>
      </c>
      <c r="Y1024">
        <v>749300</v>
      </c>
      <c r="Z1024">
        <v>2</v>
      </c>
      <c r="AA1024">
        <v>300</v>
      </c>
      <c r="AB1024">
        <v>3000</v>
      </c>
      <c r="AC1024">
        <v>473600</v>
      </c>
      <c r="AD1024">
        <v>2</v>
      </c>
      <c r="AE1024">
        <v>320</v>
      </c>
      <c r="AF1024">
        <v>2900</v>
      </c>
      <c r="AG1024">
        <v>928000</v>
      </c>
      <c r="AH1024">
        <v>2</v>
      </c>
      <c r="AI1024">
        <v>380</v>
      </c>
      <c r="AJ1024">
        <v>2750</v>
      </c>
      <c r="AK1024">
        <v>1045700</v>
      </c>
      <c r="AL1024">
        <v>59</v>
      </c>
      <c r="AM1024">
        <v>468</v>
      </c>
      <c r="AN1024">
        <v>2703</v>
      </c>
      <c r="AO1024">
        <v>1266036</v>
      </c>
      <c r="AP1024">
        <v>59</v>
      </c>
      <c r="AQ1024">
        <v>468</v>
      </c>
      <c r="AR1024">
        <v>2703</v>
      </c>
      <c r="AS1024">
        <v>1266036</v>
      </c>
      <c r="AT1024">
        <v>17</v>
      </c>
      <c r="AU1024">
        <v>484</v>
      </c>
      <c r="AV1024">
        <v>2731</v>
      </c>
      <c r="AW1024">
        <v>1321825</v>
      </c>
      <c r="AY1024">
        <v>56</v>
      </c>
    </row>
    <row r="1025" spans="1:51" x14ac:dyDescent="0.2">
      <c r="AP1025">
        <v>11</v>
      </c>
      <c r="AQ1025">
        <v>343</v>
      </c>
      <c r="AR1025">
        <v>2758</v>
      </c>
      <c r="AS1025">
        <v>945878</v>
      </c>
    </row>
    <row r="1026" spans="1:51" x14ac:dyDescent="0.2">
      <c r="A1026" s="12"/>
      <c r="AP1026">
        <v>1</v>
      </c>
      <c r="AQ1026">
        <v>297</v>
      </c>
      <c r="AR1026">
        <v>2900</v>
      </c>
      <c r="AS1026">
        <v>861300</v>
      </c>
    </row>
    <row r="1027" spans="1:51" x14ac:dyDescent="0.2">
      <c r="A1027" s="12"/>
      <c r="AP1027">
        <v>29</v>
      </c>
      <c r="AQ1027">
        <v>380</v>
      </c>
      <c r="AR1027">
        <v>2697</v>
      </c>
      <c r="AS1027">
        <v>1024403</v>
      </c>
    </row>
    <row r="1028" spans="1:51" x14ac:dyDescent="0.2">
      <c r="A1028" s="12">
        <v>42318</v>
      </c>
      <c r="B1028">
        <v>11</v>
      </c>
      <c r="C1028">
        <v>98</v>
      </c>
      <c r="D1028">
        <v>3325</v>
      </c>
      <c r="E1028">
        <v>323900</v>
      </c>
      <c r="F1028">
        <v>4</v>
      </c>
      <c r="G1028">
        <v>145</v>
      </c>
      <c r="H1028">
        <v>3000</v>
      </c>
      <c r="I1028">
        <v>435020</v>
      </c>
      <c r="J1028">
        <v>15</v>
      </c>
      <c r="K1028">
        <v>163</v>
      </c>
      <c r="L1028">
        <v>3040</v>
      </c>
      <c r="M1028">
        <v>496827</v>
      </c>
      <c r="N1028">
        <v>9</v>
      </c>
      <c r="O1028">
        <v>204</v>
      </c>
      <c r="P1028">
        <v>2994</v>
      </c>
      <c r="Q1028">
        <v>608672</v>
      </c>
      <c r="R1028">
        <v>10</v>
      </c>
      <c r="S1028">
        <v>234</v>
      </c>
      <c r="T1028">
        <v>2943</v>
      </c>
      <c r="U1028">
        <v>690235</v>
      </c>
      <c r="V1028">
        <v>3</v>
      </c>
      <c r="W1028">
        <v>267</v>
      </c>
      <c r="X1028">
        <v>2950</v>
      </c>
      <c r="Y1028">
        <v>787150</v>
      </c>
      <c r="Z1028">
        <v>13</v>
      </c>
      <c r="AA1028">
        <v>297</v>
      </c>
      <c r="AB1028">
        <v>2863</v>
      </c>
      <c r="AC1028">
        <v>851474</v>
      </c>
      <c r="AD1028">
        <v>3</v>
      </c>
      <c r="AE1028">
        <v>349</v>
      </c>
      <c r="AF1028">
        <v>2773</v>
      </c>
      <c r="AG1028">
        <v>968233</v>
      </c>
      <c r="AH1028">
        <v>1</v>
      </c>
      <c r="AI1028">
        <v>380</v>
      </c>
      <c r="AJ1028">
        <v>2920</v>
      </c>
      <c r="AK1028">
        <v>1109600</v>
      </c>
      <c r="AL1028">
        <v>5</v>
      </c>
      <c r="AM1028">
        <v>412</v>
      </c>
      <c r="AN1028">
        <v>2810</v>
      </c>
      <c r="AO1028">
        <v>1158703</v>
      </c>
      <c r="AP1028">
        <v>37</v>
      </c>
      <c r="AQ1028">
        <v>438</v>
      </c>
      <c r="AR1028">
        <v>2746</v>
      </c>
      <c r="AS1028">
        <v>1204967</v>
      </c>
      <c r="AT1028">
        <v>23</v>
      </c>
      <c r="AU1028">
        <v>445</v>
      </c>
      <c r="AV1028">
        <v>2721</v>
      </c>
      <c r="AW1028">
        <v>1208506</v>
      </c>
      <c r="AY1028">
        <v>75</v>
      </c>
    </row>
    <row r="1029" spans="1:51" x14ac:dyDescent="0.2">
      <c r="A1029" s="12"/>
      <c r="AP1029">
        <v>8</v>
      </c>
      <c r="AQ1029">
        <v>340</v>
      </c>
      <c r="AR1029">
        <v>2691</v>
      </c>
      <c r="AS1029">
        <v>915379</v>
      </c>
    </row>
    <row r="1030" spans="1:51" x14ac:dyDescent="0.2">
      <c r="A1030" s="12"/>
      <c r="AP1030">
        <v>27</v>
      </c>
      <c r="AQ1030">
        <v>379</v>
      </c>
      <c r="AR1030">
        <v>2651</v>
      </c>
      <c r="AS1030">
        <v>1004624</v>
      </c>
    </row>
    <row r="1031" spans="1:51" x14ac:dyDescent="0.2">
      <c r="A1031" s="12">
        <v>42325</v>
      </c>
      <c r="B1031">
        <v>14</v>
      </c>
      <c r="C1031">
        <v>120</v>
      </c>
      <c r="D1031">
        <v>3467</v>
      </c>
      <c r="E1031">
        <v>413700</v>
      </c>
      <c r="F1031">
        <v>5</v>
      </c>
      <c r="G1031">
        <v>140</v>
      </c>
      <c r="H1031">
        <v>3175</v>
      </c>
      <c r="I1031">
        <v>445975</v>
      </c>
      <c r="J1031">
        <v>5</v>
      </c>
      <c r="K1031">
        <v>174</v>
      </c>
      <c r="L1031">
        <v>3150</v>
      </c>
      <c r="M1031">
        <v>546450</v>
      </c>
      <c r="N1031">
        <v>11</v>
      </c>
      <c r="O1031">
        <v>200</v>
      </c>
      <c r="P1031">
        <v>3050</v>
      </c>
      <c r="Q1031">
        <v>611250</v>
      </c>
      <c r="R1031">
        <v>2</v>
      </c>
      <c r="S1031">
        <v>221</v>
      </c>
      <c r="T1031">
        <v>3100</v>
      </c>
      <c r="U1031">
        <v>685100</v>
      </c>
      <c r="V1031">
        <v>1</v>
      </c>
      <c r="W1031">
        <v>275</v>
      </c>
      <c r="X1031">
        <v>3080</v>
      </c>
      <c r="Y1031">
        <v>847000</v>
      </c>
      <c r="Z1031">
        <v>1</v>
      </c>
      <c r="AA1031">
        <v>293</v>
      </c>
      <c r="AB1031">
        <v>2900</v>
      </c>
      <c r="AC1031">
        <v>849700</v>
      </c>
      <c r="AD1031">
        <v>8</v>
      </c>
      <c r="AE1031">
        <v>332</v>
      </c>
      <c r="AF1031">
        <v>2945</v>
      </c>
      <c r="AG1031">
        <v>976655</v>
      </c>
      <c r="AL1031">
        <v>3</v>
      </c>
      <c r="AM1031">
        <v>434</v>
      </c>
      <c r="AN1031">
        <v>2820</v>
      </c>
      <c r="AO1031">
        <v>1223587</v>
      </c>
      <c r="AP1031">
        <v>30</v>
      </c>
      <c r="AQ1031">
        <v>442</v>
      </c>
      <c r="AR1031">
        <v>2670</v>
      </c>
      <c r="AS1031">
        <v>1178664</v>
      </c>
      <c r="AT1031">
        <v>4</v>
      </c>
      <c r="AU1031">
        <v>468</v>
      </c>
      <c r="AV1031">
        <v>2750</v>
      </c>
      <c r="AW1031">
        <v>1287333</v>
      </c>
      <c r="AY1031">
        <v>40</v>
      </c>
    </row>
    <row r="1032" spans="1:51" x14ac:dyDescent="0.2">
      <c r="A1032" s="12"/>
      <c r="AP1032">
        <v>1</v>
      </c>
      <c r="AQ1032">
        <v>358</v>
      </c>
      <c r="AR1032">
        <v>2720</v>
      </c>
      <c r="AS1032">
        <v>973760</v>
      </c>
    </row>
    <row r="1033" spans="1:51" x14ac:dyDescent="0.2">
      <c r="A1033" s="12"/>
      <c r="AP1033">
        <v>13</v>
      </c>
      <c r="AQ1033">
        <v>379</v>
      </c>
      <c r="AR1033">
        <v>2684</v>
      </c>
      <c r="AS1033">
        <v>1017788</v>
      </c>
    </row>
    <row r="1034" spans="1:51" x14ac:dyDescent="0.2">
      <c r="A1034" s="12"/>
      <c r="AP1034">
        <v>30</v>
      </c>
      <c r="AQ1034">
        <v>442</v>
      </c>
      <c r="AR1034">
        <v>2670</v>
      </c>
      <c r="AS1034">
        <v>1178664</v>
      </c>
    </row>
    <row r="1035" spans="1:51" x14ac:dyDescent="0.2">
      <c r="A1035" s="12">
        <v>42332</v>
      </c>
      <c r="B1035">
        <v>9</v>
      </c>
      <c r="C1035">
        <v>101</v>
      </c>
      <c r="D1035">
        <v>3350</v>
      </c>
      <c r="E1035">
        <v>343717</v>
      </c>
      <c r="F1035">
        <v>3</v>
      </c>
      <c r="G1035">
        <v>149</v>
      </c>
      <c r="H1035">
        <v>3250</v>
      </c>
      <c r="I1035">
        <v>484250</v>
      </c>
      <c r="J1035">
        <v>27</v>
      </c>
      <c r="K1035">
        <v>163</v>
      </c>
      <c r="L1035">
        <v>3269</v>
      </c>
      <c r="M1035">
        <v>534054</v>
      </c>
      <c r="N1035">
        <v>8</v>
      </c>
      <c r="O1035">
        <v>196</v>
      </c>
      <c r="P1035">
        <v>3325</v>
      </c>
      <c r="Q1035">
        <v>649788</v>
      </c>
      <c r="R1035">
        <v>11</v>
      </c>
      <c r="S1035">
        <v>238</v>
      </c>
      <c r="T1035">
        <v>3248</v>
      </c>
      <c r="U1035">
        <v>770528</v>
      </c>
      <c r="V1035">
        <v>1</v>
      </c>
      <c r="W1035">
        <v>254</v>
      </c>
      <c r="X1035">
        <v>3180</v>
      </c>
      <c r="Y1035">
        <v>807720</v>
      </c>
      <c r="Z1035">
        <v>2</v>
      </c>
      <c r="AA1035">
        <v>294</v>
      </c>
      <c r="AB1035">
        <v>3090</v>
      </c>
      <c r="AC1035">
        <v>909420</v>
      </c>
      <c r="AD1035">
        <v>17</v>
      </c>
      <c r="AE1035">
        <v>338</v>
      </c>
      <c r="AF1035">
        <v>2947</v>
      </c>
      <c r="AG1035">
        <v>994933</v>
      </c>
      <c r="AH1035">
        <v>6</v>
      </c>
      <c r="AI1035">
        <v>382</v>
      </c>
      <c r="AJ1035">
        <v>2803</v>
      </c>
      <c r="AK1035">
        <v>1072170</v>
      </c>
      <c r="AL1035">
        <v>1</v>
      </c>
      <c r="AM1035">
        <v>431</v>
      </c>
      <c r="AN1035">
        <v>3140</v>
      </c>
      <c r="AO1035">
        <v>1353340</v>
      </c>
      <c r="AP1035">
        <v>36</v>
      </c>
      <c r="AQ1035">
        <v>458</v>
      </c>
      <c r="AR1035">
        <v>2827</v>
      </c>
      <c r="AS1035">
        <v>1298669</v>
      </c>
      <c r="AT1035">
        <v>16</v>
      </c>
      <c r="AU1035">
        <v>462</v>
      </c>
      <c r="AV1035">
        <v>2720</v>
      </c>
      <c r="AW1035">
        <v>1256280</v>
      </c>
      <c r="AY1035">
        <v>70</v>
      </c>
    </row>
    <row r="1036" spans="1:51" x14ac:dyDescent="0.2">
      <c r="A1036" s="12"/>
      <c r="AP1036">
        <v>1</v>
      </c>
      <c r="AQ1036">
        <v>319</v>
      </c>
      <c r="AR1036">
        <v>2840</v>
      </c>
      <c r="AS1036">
        <v>905960</v>
      </c>
    </row>
    <row r="1037" spans="1:51" x14ac:dyDescent="0.2">
      <c r="A1037" s="12"/>
      <c r="AP1037">
        <v>33</v>
      </c>
      <c r="AQ1037">
        <v>380</v>
      </c>
      <c r="AR1037">
        <v>2726</v>
      </c>
      <c r="AS1037">
        <v>1035862</v>
      </c>
    </row>
    <row r="1038" spans="1:51" x14ac:dyDescent="0.2">
      <c r="A1038" s="12"/>
      <c r="AP1038">
        <v>36</v>
      </c>
      <c r="AQ1038">
        <v>458</v>
      </c>
      <c r="AR1038">
        <v>2827</v>
      </c>
      <c r="AS1038">
        <v>1298669</v>
      </c>
    </row>
    <row r="1039" spans="1:51" x14ac:dyDescent="0.2">
      <c r="A1039" s="12">
        <v>42310</v>
      </c>
      <c r="B1039">
        <v>9</v>
      </c>
      <c r="C1039">
        <v>113</v>
      </c>
      <c r="D1039">
        <v>3575</v>
      </c>
      <c r="E1039">
        <v>423683</v>
      </c>
      <c r="F1039">
        <v>2</v>
      </c>
      <c r="G1039">
        <v>143</v>
      </c>
      <c r="H1039">
        <v>3520</v>
      </c>
      <c r="I1039">
        <v>503360</v>
      </c>
      <c r="J1039">
        <v>19</v>
      </c>
      <c r="K1039">
        <v>162</v>
      </c>
      <c r="L1039">
        <v>3482</v>
      </c>
      <c r="M1039">
        <v>565274</v>
      </c>
      <c r="N1039">
        <v>5</v>
      </c>
      <c r="O1039">
        <v>200</v>
      </c>
      <c r="P1039">
        <v>3125</v>
      </c>
      <c r="Q1039">
        <v>634860</v>
      </c>
      <c r="R1039">
        <v>14</v>
      </c>
      <c r="S1039">
        <v>231</v>
      </c>
      <c r="T1039">
        <v>3125</v>
      </c>
      <c r="U1039">
        <v>730821</v>
      </c>
      <c r="V1039">
        <v>7</v>
      </c>
      <c r="W1039">
        <v>265</v>
      </c>
      <c r="X1039">
        <v>3208</v>
      </c>
      <c r="Y1039">
        <v>847287</v>
      </c>
      <c r="Z1039">
        <v>8</v>
      </c>
      <c r="AA1039">
        <v>310</v>
      </c>
      <c r="AB1039">
        <v>3005</v>
      </c>
      <c r="AC1039">
        <v>935580</v>
      </c>
      <c r="AD1039">
        <v>25</v>
      </c>
      <c r="AE1039">
        <v>337</v>
      </c>
      <c r="AF1039">
        <v>3066</v>
      </c>
      <c r="AG1039">
        <v>1030394</v>
      </c>
      <c r="AH1039">
        <v>3</v>
      </c>
      <c r="AI1039">
        <v>383</v>
      </c>
      <c r="AJ1039">
        <v>3300</v>
      </c>
      <c r="AK1039">
        <v>1276000</v>
      </c>
      <c r="AL1039">
        <v>6</v>
      </c>
      <c r="AM1039">
        <v>430</v>
      </c>
      <c r="AN1039">
        <v>3255</v>
      </c>
      <c r="AO1039">
        <v>1365700</v>
      </c>
      <c r="AP1039">
        <v>36</v>
      </c>
      <c r="AQ1039">
        <v>414</v>
      </c>
      <c r="AR1039">
        <v>2684</v>
      </c>
      <c r="AS1039">
        <v>1101491</v>
      </c>
      <c r="AT1039">
        <v>9</v>
      </c>
      <c r="AU1039">
        <v>470</v>
      </c>
      <c r="AV1039">
        <v>3046</v>
      </c>
      <c r="AW1039">
        <v>1477679</v>
      </c>
      <c r="AY1039">
        <v>3</v>
      </c>
    </row>
    <row r="1040" spans="1:51" x14ac:dyDescent="0.2">
      <c r="A1040" s="12">
        <v>42317</v>
      </c>
      <c r="B1040">
        <v>5</v>
      </c>
      <c r="C1040">
        <v>129</v>
      </c>
      <c r="D1040">
        <v>3280</v>
      </c>
      <c r="E1040">
        <v>421808</v>
      </c>
      <c r="F1040">
        <v>6</v>
      </c>
      <c r="G1040">
        <v>140</v>
      </c>
      <c r="H1040">
        <v>3265</v>
      </c>
      <c r="I1040">
        <v>461942</v>
      </c>
      <c r="J1040">
        <v>22</v>
      </c>
      <c r="K1040">
        <v>155</v>
      </c>
      <c r="L1040">
        <v>3267</v>
      </c>
      <c r="M1040">
        <v>511134</v>
      </c>
      <c r="N1040">
        <v>23</v>
      </c>
      <c r="O1040">
        <v>201</v>
      </c>
      <c r="P1040">
        <v>3226</v>
      </c>
      <c r="Q1040">
        <v>664723</v>
      </c>
      <c r="R1040">
        <v>3</v>
      </c>
      <c r="S1040">
        <v>234</v>
      </c>
      <c r="T1040">
        <v>3380</v>
      </c>
      <c r="U1040">
        <v>790880</v>
      </c>
      <c r="V1040">
        <v>31</v>
      </c>
      <c r="W1040">
        <v>264</v>
      </c>
      <c r="X1040">
        <v>3109</v>
      </c>
      <c r="Y1040">
        <v>826759</v>
      </c>
      <c r="Z1040">
        <v>21</v>
      </c>
      <c r="AA1040">
        <v>303</v>
      </c>
      <c r="AB1040">
        <v>3018</v>
      </c>
      <c r="AC1040">
        <v>917588</v>
      </c>
      <c r="AD1040">
        <v>4</v>
      </c>
      <c r="AE1040">
        <v>322</v>
      </c>
      <c r="AF1040">
        <v>2950</v>
      </c>
      <c r="AG1040">
        <v>968430</v>
      </c>
      <c r="AH1040">
        <v>7</v>
      </c>
      <c r="AI1040">
        <v>389</v>
      </c>
      <c r="AJ1040">
        <v>3025</v>
      </c>
      <c r="AK1040">
        <v>1186820</v>
      </c>
      <c r="AL1040">
        <v>10</v>
      </c>
      <c r="AM1040">
        <v>468</v>
      </c>
      <c r="AN1040">
        <v>2968</v>
      </c>
      <c r="AO1040">
        <v>1368809</v>
      </c>
      <c r="AP1040">
        <v>61</v>
      </c>
      <c r="AQ1040">
        <v>402</v>
      </c>
      <c r="AR1040">
        <v>2652</v>
      </c>
      <c r="AS1040">
        <v>1062784</v>
      </c>
      <c r="AT1040">
        <v>34</v>
      </c>
      <c r="AU1040">
        <v>445</v>
      </c>
      <c r="AV1040">
        <v>2833</v>
      </c>
      <c r="AW1040">
        <v>1290601</v>
      </c>
      <c r="AY1040">
        <v>4</v>
      </c>
    </row>
    <row r="1041" spans="1:51" x14ac:dyDescent="0.2">
      <c r="A1041" s="12">
        <v>42324</v>
      </c>
      <c r="B1041">
        <v>6</v>
      </c>
      <c r="C1041">
        <v>93</v>
      </c>
      <c r="D1041">
        <v>3233</v>
      </c>
      <c r="E1041">
        <v>304133</v>
      </c>
      <c r="F1041">
        <v>11</v>
      </c>
      <c r="G1041">
        <v>135</v>
      </c>
      <c r="H1041">
        <v>3223</v>
      </c>
      <c r="I1041">
        <v>441344</v>
      </c>
      <c r="J1041">
        <v>19</v>
      </c>
      <c r="K1041">
        <v>158</v>
      </c>
      <c r="L1041">
        <v>3380</v>
      </c>
      <c r="M1041">
        <v>530206</v>
      </c>
      <c r="N1041">
        <v>15</v>
      </c>
      <c r="O1041">
        <v>199</v>
      </c>
      <c r="P1041">
        <v>3148</v>
      </c>
      <c r="Q1041">
        <v>633733</v>
      </c>
      <c r="R1041">
        <v>12</v>
      </c>
      <c r="S1041">
        <v>239</v>
      </c>
      <c r="T1041">
        <v>3090</v>
      </c>
      <c r="U1041">
        <v>745951</v>
      </c>
      <c r="V1041">
        <v>6</v>
      </c>
      <c r="W1041">
        <v>255</v>
      </c>
      <c r="X1041">
        <v>3127</v>
      </c>
      <c r="Y1041">
        <v>818463</v>
      </c>
      <c r="Z1041">
        <v>7</v>
      </c>
      <c r="AA1041">
        <v>291</v>
      </c>
      <c r="AB1041">
        <v>3235</v>
      </c>
      <c r="AC1041">
        <v>936046</v>
      </c>
      <c r="AD1041">
        <v>5</v>
      </c>
      <c r="AE1041">
        <v>331</v>
      </c>
      <c r="AF1041">
        <v>3060</v>
      </c>
      <c r="AG1041">
        <v>1009172</v>
      </c>
      <c r="AH1041">
        <v>3</v>
      </c>
      <c r="AI1041">
        <v>387</v>
      </c>
      <c r="AJ1041">
        <v>3100</v>
      </c>
      <c r="AK1041">
        <v>1199380</v>
      </c>
      <c r="AL1041">
        <v>5</v>
      </c>
      <c r="AM1041">
        <v>408</v>
      </c>
      <c r="AN1041">
        <v>3200</v>
      </c>
      <c r="AO1041">
        <v>1339024</v>
      </c>
      <c r="AP1041">
        <v>77</v>
      </c>
      <c r="AQ1041">
        <v>398</v>
      </c>
      <c r="AR1041">
        <v>2728</v>
      </c>
      <c r="AS1041">
        <v>1084860</v>
      </c>
      <c r="AT1041">
        <v>36</v>
      </c>
      <c r="AU1041">
        <v>437</v>
      </c>
      <c r="AV1041">
        <v>2945</v>
      </c>
      <c r="AW1041">
        <v>1252236</v>
      </c>
      <c r="AY1041">
        <v>7</v>
      </c>
    </row>
    <row r="1042" spans="1:51" x14ac:dyDescent="0.2">
      <c r="A1042" s="12">
        <v>42331</v>
      </c>
      <c r="B1042">
        <v>6</v>
      </c>
      <c r="C1042">
        <v>126</v>
      </c>
      <c r="D1042">
        <v>3950</v>
      </c>
      <c r="E1042">
        <v>485092</v>
      </c>
      <c r="F1042">
        <v>27</v>
      </c>
      <c r="G1042">
        <v>139</v>
      </c>
      <c r="H1042">
        <v>3648</v>
      </c>
      <c r="I1042">
        <v>513643</v>
      </c>
      <c r="J1042">
        <v>9</v>
      </c>
      <c r="K1042">
        <v>163</v>
      </c>
      <c r="L1042">
        <v>3268</v>
      </c>
      <c r="M1042">
        <v>549883</v>
      </c>
      <c r="N1042">
        <v>22</v>
      </c>
      <c r="O1042">
        <v>195</v>
      </c>
      <c r="P1042">
        <v>3314</v>
      </c>
      <c r="Q1042">
        <v>651094</v>
      </c>
      <c r="R1042">
        <v>25</v>
      </c>
      <c r="S1042">
        <v>222</v>
      </c>
      <c r="T1042">
        <v>3376</v>
      </c>
      <c r="U1042">
        <v>765965</v>
      </c>
      <c r="V1042">
        <v>4</v>
      </c>
      <c r="W1042">
        <v>262</v>
      </c>
      <c r="X1042">
        <v>3077</v>
      </c>
      <c r="Y1042">
        <v>811008</v>
      </c>
      <c r="Z1042">
        <v>15</v>
      </c>
      <c r="AA1042">
        <v>297</v>
      </c>
      <c r="AB1042">
        <v>3067</v>
      </c>
      <c r="AC1042">
        <v>927583</v>
      </c>
      <c r="AD1042">
        <v>3</v>
      </c>
      <c r="AE1042">
        <v>333</v>
      </c>
      <c r="AF1042">
        <v>3207</v>
      </c>
      <c r="AG1042">
        <v>1066573</v>
      </c>
      <c r="AP1042">
        <v>63</v>
      </c>
      <c r="AQ1042">
        <v>393</v>
      </c>
      <c r="AR1042">
        <v>2761</v>
      </c>
      <c r="AS1042">
        <v>1061149</v>
      </c>
      <c r="AT1042">
        <v>11</v>
      </c>
      <c r="AU1042">
        <v>444</v>
      </c>
      <c r="AV1042">
        <v>2855</v>
      </c>
      <c r="AW1042">
        <v>1273458</v>
      </c>
      <c r="AY1042">
        <v>2</v>
      </c>
    </row>
    <row r="1043" spans="1:51" x14ac:dyDescent="0.2">
      <c r="A1043" s="43">
        <v>42338</v>
      </c>
      <c r="B1043">
        <v>9</v>
      </c>
      <c r="C1043">
        <v>115</v>
      </c>
      <c r="D1043">
        <v>3100</v>
      </c>
      <c r="E1043">
        <v>365444</v>
      </c>
      <c r="F1043">
        <v>16</v>
      </c>
      <c r="G1043">
        <v>142</v>
      </c>
      <c r="H1043">
        <v>3337</v>
      </c>
      <c r="I1043">
        <v>477921</v>
      </c>
      <c r="J1043">
        <v>32</v>
      </c>
      <c r="K1043">
        <v>160</v>
      </c>
      <c r="L1043">
        <v>3268</v>
      </c>
      <c r="M1043">
        <v>531309</v>
      </c>
      <c r="N1043">
        <v>127</v>
      </c>
      <c r="O1043">
        <v>193</v>
      </c>
      <c r="P1043">
        <v>3298</v>
      </c>
      <c r="Q1043">
        <v>642814</v>
      </c>
      <c r="R1043">
        <v>43</v>
      </c>
      <c r="S1043">
        <v>236</v>
      </c>
      <c r="T1043">
        <v>3116</v>
      </c>
      <c r="U1043">
        <v>790592</v>
      </c>
      <c r="V1043">
        <v>28</v>
      </c>
      <c r="W1043">
        <v>257</v>
      </c>
      <c r="X1043">
        <v>3093</v>
      </c>
      <c r="Y1043">
        <v>810291</v>
      </c>
      <c r="Z1043">
        <v>31</v>
      </c>
      <c r="AA1043">
        <v>305</v>
      </c>
      <c r="AB1043">
        <v>3048</v>
      </c>
      <c r="AC1043">
        <v>947458</v>
      </c>
      <c r="AD1043">
        <v>10</v>
      </c>
      <c r="AE1043">
        <v>346</v>
      </c>
      <c r="AF1043">
        <v>2993</v>
      </c>
      <c r="AG1043">
        <v>1021584</v>
      </c>
      <c r="AH1043">
        <v>14</v>
      </c>
      <c r="AI1043">
        <v>384</v>
      </c>
      <c r="AJ1043">
        <v>3005</v>
      </c>
      <c r="AK1043">
        <v>1146649</v>
      </c>
      <c r="AL1043">
        <v>1</v>
      </c>
      <c r="AM1043">
        <v>420</v>
      </c>
      <c r="AN1043">
        <v>3300</v>
      </c>
      <c r="AO1043">
        <v>1386000</v>
      </c>
      <c r="AP1043">
        <v>77</v>
      </c>
      <c r="AQ1043">
        <v>405</v>
      </c>
      <c r="AR1043">
        <v>2743</v>
      </c>
      <c r="AS1043">
        <v>1119065</v>
      </c>
      <c r="AT1043">
        <v>39</v>
      </c>
      <c r="AU1043">
        <v>494</v>
      </c>
      <c r="AV1043">
        <v>2788</v>
      </c>
      <c r="AW1043">
        <v>1394267</v>
      </c>
      <c r="AY1043">
        <v>5</v>
      </c>
    </row>
    <row r="1046" spans="1:51" x14ac:dyDescent="0.2">
      <c r="A1046" s="36">
        <v>42339</v>
      </c>
      <c r="B1046">
        <v>5</v>
      </c>
      <c r="C1046">
        <v>106</v>
      </c>
      <c r="D1046">
        <v>3150</v>
      </c>
      <c r="E1046">
        <v>331500</v>
      </c>
      <c r="F1046">
        <v>19</v>
      </c>
      <c r="G1046">
        <v>143</v>
      </c>
      <c r="H1046">
        <v>3170</v>
      </c>
      <c r="I1046">
        <v>454330</v>
      </c>
      <c r="J1046">
        <v>4</v>
      </c>
      <c r="K1046">
        <v>170</v>
      </c>
      <c r="L1046">
        <v>3167</v>
      </c>
      <c r="M1046">
        <v>539483</v>
      </c>
      <c r="N1046">
        <v>60</v>
      </c>
      <c r="O1046">
        <v>196</v>
      </c>
      <c r="P1046">
        <v>3141</v>
      </c>
      <c r="Q1046">
        <v>614521</v>
      </c>
      <c r="R1046">
        <v>6</v>
      </c>
      <c r="S1046">
        <v>239</v>
      </c>
      <c r="T1046">
        <v>2990</v>
      </c>
      <c r="U1046">
        <v>716604</v>
      </c>
      <c r="V1046">
        <v>4</v>
      </c>
      <c r="W1046">
        <v>273</v>
      </c>
      <c r="X1046">
        <v>2940</v>
      </c>
      <c r="Y1046">
        <v>802620</v>
      </c>
      <c r="Z1046">
        <v>12</v>
      </c>
      <c r="AA1046">
        <v>298</v>
      </c>
      <c r="AB1046">
        <v>2913</v>
      </c>
      <c r="AC1046">
        <v>867820</v>
      </c>
      <c r="AD1046">
        <v>4</v>
      </c>
      <c r="AE1046">
        <v>336</v>
      </c>
      <c r="AF1046">
        <v>3090</v>
      </c>
      <c r="AG1046">
        <v>1039055</v>
      </c>
      <c r="AH1046">
        <v>2</v>
      </c>
      <c r="AI1046">
        <v>392</v>
      </c>
      <c r="AJ1046">
        <v>2810</v>
      </c>
      <c r="AK1046">
        <v>1101470</v>
      </c>
      <c r="AL1046">
        <v>11</v>
      </c>
      <c r="AM1046">
        <v>428</v>
      </c>
      <c r="AN1046">
        <v>2894</v>
      </c>
      <c r="AO1046">
        <v>1267334</v>
      </c>
      <c r="AP1046">
        <v>16</v>
      </c>
      <c r="AQ1046">
        <v>352</v>
      </c>
      <c r="AR1046">
        <v>2780</v>
      </c>
      <c r="AS1046">
        <v>978211</v>
      </c>
      <c r="AT1046">
        <v>5</v>
      </c>
      <c r="AU1046">
        <v>391</v>
      </c>
      <c r="AV1046">
        <v>2878</v>
      </c>
      <c r="AW1046">
        <v>1124215</v>
      </c>
      <c r="AX1046">
        <v>25</v>
      </c>
      <c r="AY1046">
        <v>79</v>
      </c>
    </row>
    <row r="1047" spans="1:51" x14ac:dyDescent="0.2">
      <c r="AP1047">
        <v>1</v>
      </c>
      <c r="AQ1047">
        <v>309</v>
      </c>
      <c r="AR1047">
        <v>3080</v>
      </c>
      <c r="AS1047">
        <v>951720</v>
      </c>
      <c r="AT1047">
        <v>12</v>
      </c>
      <c r="AU1047">
        <v>455</v>
      </c>
      <c r="AV1047">
        <v>2855</v>
      </c>
      <c r="AW1047">
        <v>1299166</v>
      </c>
    </row>
    <row r="1048" spans="1:51" x14ac:dyDescent="0.2">
      <c r="AP1048">
        <v>41</v>
      </c>
      <c r="AQ1048">
        <v>380</v>
      </c>
      <c r="AR1048">
        <v>2760</v>
      </c>
      <c r="AS1048">
        <v>1050287</v>
      </c>
    </row>
    <row r="1049" spans="1:51" x14ac:dyDescent="0.2">
      <c r="AP1049">
        <v>74</v>
      </c>
      <c r="AQ1049">
        <v>444</v>
      </c>
      <c r="AR1049">
        <v>2737</v>
      </c>
      <c r="AS1049">
        <v>1215047</v>
      </c>
    </row>
    <row r="1050" spans="1:51" x14ac:dyDescent="0.2">
      <c r="A1050" s="36">
        <v>42346</v>
      </c>
      <c r="B1050">
        <v>1</v>
      </c>
      <c r="C1050">
        <v>107</v>
      </c>
      <c r="D1050">
        <v>3400</v>
      </c>
      <c r="E1050">
        <v>363800</v>
      </c>
      <c r="J1050">
        <v>16</v>
      </c>
      <c r="K1050">
        <v>166</v>
      </c>
      <c r="L1050">
        <v>3200</v>
      </c>
      <c r="M1050">
        <v>531658</v>
      </c>
      <c r="N1050">
        <v>13</v>
      </c>
      <c r="O1050">
        <v>197</v>
      </c>
      <c r="P1050">
        <v>3022</v>
      </c>
      <c r="Q1050">
        <v>595200</v>
      </c>
      <c r="R1050">
        <v>11</v>
      </c>
      <c r="S1050">
        <v>227</v>
      </c>
      <c r="T1050">
        <v>3120</v>
      </c>
      <c r="U1050">
        <v>709520</v>
      </c>
      <c r="V1050">
        <v>36</v>
      </c>
      <c r="W1050">
        <v>265</v>
      </c>
      <c r="X1050">
        <v>3123</v>
      </c>
      <c r="Y1050">
        <v>826923</v>
      </c>
      <c r="Z1050">
        <v>15</v>
      </c>
      <c r="AA1050">
        <v>291</v>
      </c>
      <c r="AB1050">
        <v>3115</v>
      </c>
      <c r="AC1050">
        <v>906800</v>
      </c>
      <c r="AD1050">
        <v>25</v>
      </c>
      <c r="AE1050">
        <v>343</v>
      </c>
      <c r="AF1050">
        <v>3097</v>
      </c>
      <c r="AG1050">
        <v>1060865</v>
      </c>
      <c r="AH1050">
        <v>6</v>
      </c>
      <c r="AI1050">
        <v>386</v>
      </c>
      <c r="AJ1050">
        <v>2952</v>
      </c>
      <c r="AK1050">
        <v>1138860</v>
      </c>
      <c r="AL1050">
        <v>4</v>
      </c>
      <c r="AM1050">
        <v>444</v>
      </c>
      <c r="AN1050">
        <v>3005</v>
      </c>
      <c r="AO1050">
        <v>1333035</v>
      </c>
      <c r="AP1050">
        <v>4</v>
      </c>
      <c r="AQ1050">
        <v>344</v>
      </c>
      <c r="AR1050">
        <v>2830</v>
      </c>
      <c r="AS1050">
        <v>973110</v>
      </c>
      <c r="AT1050">
        <v>10</v>
      </c>
      <c r="AU1050">
        <v>381</v>
      </c>
      <c r="AV1050">
        <v>2925</v>
      </c>
      <c r="AW1050">
        <v>1115550</v>
      </c>
      <c r="AY1050">
        <v>67</v>
      </c>
    </row>
    <row r="1051" spans="1:51" x14ac:dyDescent="0.2">
      <c r="AP1051">
        <v>2</v>
      </c>
      <c r="AQ1051">
        <v>317</v>
      </c>
      <c r="AR1051">
        <v>2920</v>
      </c>
      <c r="AS1051">
        <v>925600</v>
      </c>
      <c r="AT1051">
        <v>15</v>
      </c>
      <c r="AU1051">
        <v>458</v>
      </c>
      <c r="AV1051">
        <v>2982</v>
      </c>
      <c r="AW1051">
        <v>1362741</v>
      </c>
    </row>
    <row r="1052" spans="1:51" x14ac:dyDescent="0.2">
      <c r="AP1052">
        <v>24</v>
      </c>
      <c r="AQ1052">
        <v>383</v>
      </c>
      <c r="AR1052">
        <v>2775</v>
      </c>
      <c r="AS1052">
        <v>1061454</v>
      </c>
    </row>
    <row r="1053" spans="1:51" x14ac:dyDescent="0.2">
      <c r="AP1053">
        <v>35</v>
      </c>
      <c r="AQ1053">
        <v>435</v>
      </c>
      <c r="AR1053">
        <v>2846</v>
      </c>
      <c r="AS1053">
        <v>1237735</v>
      </c>
    </row>
    <row r="1054" spans="1:51" x14ac:dyDescent="0.2">
      <c r="A1054" s="36">
        <v>42353</v>
      </c>
      <c r="B1054">
        <v>16</v>
      </c>
      <c r="C1054">
        <v>95</v>
      </c>
      <c r="D1054">
        <v>3133</v>
      </c>
      <c r="E1054">
        <v>299450</v>
      </c>
      <c r="F1054">
        <v>9</v>
      </c>
      <c r="G1054">
        <v>136</v>
      </c>
      <c r="H1054">
        <v>3150</v>
      </c>
      <c r="I1054">
        <v>427325</v>
      </c>
      <c r="J1054">
        <v>8</v>
      </c>
      <c r="K1054">
        <v>166</v>
      </c>
      <c r="L1054">
        <v>3100</v>
      </c>
      <c r="M1054">
        <v>514400</v>
      </c>
      <c r="N1054">
        <v>58</v>
      </c>
      <c r="O1054">
        <v>205</v>
      </c>
      <c r="P1054">
        <v>2968</v>
      </c>
      <c r="Q1054">
        <v>608477</v>
      </c>
      <c r="R1054">
        <v>12</v>
      </c>
      <c r="S1054">
        <v>230</v>
      </c>
      <c r="T1054">
        <v>3050</v>
      </c>
      <c r="U1054">
        <v>700320</v>
      </c>
      <c r="V1054">
        <v>6</v>
      </c>
      <c r="W1054">
        <v>272</v>
      </c>
      <c r="X1054">
        <v>2907</v>
      </c>
      <c r="Y1054">
        <v>790620</v>
      </c>
      <c r="Z1054">
        <v>15</v>
      </c>
      <c r="AA1054">
        <v>297</v>
      </c>
      <c r="AB1054">
        <v>2889</v>
      </c>
      <c r="AC1054">
        <v>858189</v>
      </c>
      <c r="AD1054">
        <v>15</v>
      </c>
      <c r="AE1054">
        <v>336</v>
      </c>
      <c r="AF1054">
        <v>2611</v>
      </c>
      <c r="AG1054">
        <v>979244</v>
      </c>
      <c r="AH1054" s="65">
        <v>12</v>
      </c>
      <c r="AI1054" s="65">
        <v>380</v>
      </c>
      <c r="AJ1054" s="65">
        <v>2827</v>
      </c>
      <c r="AK1054" s="65">
        <v>1073983</v>
      </c>
      <c r="AL1054" s="65">
        <v>2</v>
      </c>
      <c r="AM1054" s="65">
        <v>403</v>
      </c>
      <c r="AN1054" s="65">
        <v>2950</v>
      </c>
      <c r="AO1054" s="65">
        <v>1188700</v>
      </c>
      <c r="AP1054" s="65">
        <v>7</v>
      </c>
      <c r="AQ1054" s="65">
        <v>342</v>
      </c>
      <c r="AR1054" s="65">
        <v>2837</v>
      </c>
      <c r="AS1054" s="65">
        <v>970937</v>
      </c>
      <c r="AT1054" s="65">
        <v>2</v>
      </c>
      <c r="AU1054" s="65">
        <v>358</v>
      </c>
      <c r="AV1054" s="65">
        <v>3500</v>
      </c>
      <c r="AW1054" s="65">
        <v>1253000</v>
      </c>
      <c r="AX1054">
        <v>7</v>
      </c>
      <c r="AY1054" s="65">
        <v>157</v>
      </c>
    </row>
    <row r="1055" spans="1:51" x14ac:dyDescent="0.2">
      <c r="AP1055" s="65">
        <v>6</v>
      </c>
      <c r="AQ1055" s="65">
        <v>300</v>
      </c>
      <c r="AR1055" s="65">
        <v>2784</v>
      </c>
      <c r="AS1055" s="65">
        <v>834960</v>
      </c>
      <c r="AT1055" s="65">
        <v>1</v>
      </c>
      <c r="AU1055" s="65">
        <v>303</v>
      </c>
      <c r="AV1055" s="65">
        <v>3050</v>
      </c>
      <c r="AW1055" s="65">
        <v>924150</v>
      </c>
    </row>
    <row r="1056" spans="1:51" x14ac:dyDescent="0.2">
      <c r="AP1056" s="65">
        <v>18</v>
      </c>
      <c r="AQ1056" s="65">
        <v>382</v>
      </c>
      <c r="AR1056" s="65">
        <v>2815</v>
      </c>
      <c r="AS1056" s="65">
        <v>1076451</v>
      </c>
      <c r="AT1056" s="65">
        <v>1</v>
      </c>
      <c r="AU1056" s="65">
        <v>380</v>
      </c>
      <c r="AV1056" s="65">
        <v>2750</v>
      </c>
      <c r="AW1056" s="65">
        <v>1045000</v>
      </c>
    </row>
    <row r="1057" spans="1:51" x14ac:dyDescent="0.2">
      <c r="AP1057" s="65">
        <v>52</v>
      </c>
      <c r="AQ1057" s="65">
        <v>459</v>
      </c>
      <c r="AR1057" s="65">
        <v>2816</v>
      </c>
      <c r="AS1057" s="65">
        <v>1295635</v>
      </c>
      <c r="AT1057" s="65">
        <v>10</v>
      </c>
      <c r="AU1057" s="65">
        <v>435</v>
      </c>
      <c r="AV1057" s="65">
        <v>2950</v>
      </c>
      <c r="AW1057" s="65">
        <v>1280950</v>
      </c>
    </row>
    <row r="1058" spans="1:51" x14ac:dyDescent="0.2">
      <c r="A1058" s="36">
        <v>42345</v>
      </c>
      <c r="B1058">
        <v>14</v>
      </c>
      <c r="C1058">
        <v>116</v>
      </c>
      <c r="D1058">
        <v>3520</v>
      </c>
      <c r="E1058">
        <v>386269</v>
      </c>
      <c r="F1058">
        <v>14</v>
      </c>
      <c r="G1058">
        <v>143</v>
      </c>
      <c r="H1058">
        <v>3340</v>
      </c>
      <c r="I1058">
        <v>481903</v>
      </c>
      <c r="J1058">
        <v>13</v>
      </c>
      <c r="K1058">
        <v>161</v>
      </c>
      <c r="L1058">
        <v>3118</v>
      </c>
      <c r="M1058">
        <v>523053</v>
      </c>
      <c r="N1058">
        <v>16</v>
      </c>
      <c r="O1058">
        <v>199</v>
      </c>
      <c r="P1058">
        <v>3152</v>
      </c>
      <c r="Q1058">
        <v>634149</v>
      </c>
      <c r="R1058">
        <v>13</v>
      </c>
      <c r="S1058">
        <v>240</v>
      </c>
      <c r="T1058">
        <v>2994</v>
      </c>
      <c r="U1058">
        <v>752632</v>
      </c>
      <c r="V1058">
        <v>5</v>
      </c>
      <c r="W1058">
        <v>261</v>
      </c>
      <c r="X1058">
        <v>3050</v>
      </c>
      <c r="Y1058">
        <v>808780</v>
      </c>
      <c r="Z1058">
        <v>13</v>
      </c>
      <c r="AA1058">
        <v>309</v>
      </c>
      <c r="AB1058">
        <v>2966</v>
      </c>
      <c r="AC1058">
        <v>938856</v>
      </c>
      <c r="AH1058">
        <v>9</v>
      </c>
      <c r="AI1058">
        <v>378</v>
      </c>
      <c r="AJ1058">
        <v>3053</v>
      </c>
      <c r="AK1058">
        <v>1149347</v>
      </c>
      <c r="AL1058">
        <v>6</v>
      </c>
      <c r="AM1058">
        <v>405</v>
      </c>
      <c r="AN1058">
        <v>3140</v>
      </c>
      <c r="AO1058">
        <v>1272747</v>
      </c>
      <c r="AP1058" s="65">
        <v>32</v>
      </c>
      <c r="AQ1058" s="65">
        <v>444</v>
      </c>
      <c r="AR1058" s="65">
        <v>2808</v>
      </c>
      <c r="AS1058" s="65">
        <v>1262127</v>
      </c>
      <c r="AT1058" s="65">
        <v>77</v>
      </c>
      <c r="AU1058" s="65">
        <v>399</v>
      </c>
      <c r="AV1058" s="65">
        <v>2657</v>
      </c>
      <c r="AW1058" s="65">
        <v>1075682</v>
      </c>
      <c r="AY1058" s="65">
        <v>2</v>
      </c>
    </row>
    <row r="1061" spans="1:51" x14ac:dyDescent="0.2">
      <c r="A1061" s="43">
        <v>42373</v>
      </c>
      <c r="B1061">
        <v>3</v>
      </c>
      <c r="C1061">
        <v>97</v>
      </c>
      <c r="D1061">
        <v>3075</v>
      </c>
      <c r="E1061">
        <v>309383</v>
      </c>
      <c r="F1061">
        <v>7</v>
      </c>
      <c r="G1061">
        <v>144</v>
      </c>
      <c r="H1061">
        <v>3310</v>
      </c>
      <c r="I1061">
        <v>475463</v>
      </c>
      <c r="J1061">
        <v>30</v>
      </c>
      <c r="K1061">
        <v>162</v>
      </c>
      <c r="L1061">
        <v>3416</v>
      </c>
      <c r="M1061">
        <v>553841</v>
      </c>
      <c r="N1061">
        <v>31</v>
      </c>
      <c r="O1061">
        <v>201</v>
      </c>
      <c r="P1061">
        <v>3372</v>
      </c>
      <c r="Q1061">
        <v>679467</v>
      </c>
      <c r="R1061">
        <v>3</v>
      </c>
      <c r="S1061">
        <v>241</v>
      </c>
      <c r="T1061">
        <v>2800</v>
      </c>
      <c r="U1061">
        <v>673867</v>
      </c>
      <c r="V1061">
        <v>3</v>
      </c>
      <c r="W1061">
        <v>250</v>
      </c>
      <c r="X1061">
        <v>3200</v>
      </c>
      <c r="Y1061">
        <v>798933</v>
      </c>
      <c r="Z1061">
        <v>12</v>
      </c>
      <c r="AA1061">
        <v>302</v>
      </c>
      <c r="AB1061">
        <v>3100</v>
      </c>
      <c r="AC1061">
        <v>945043</v>
      </c>
      <c r="AH1061">
        <v>1</v>
      </c>
      <c r="AI1061">
        <v>366</v>
      </c>
      <c r="AJ1061">
        <v>3100</v>
      </c>
      <c r="AK1061">
        <v>1134600</v>
      </c>
      <c r="AL1061">
        <v>11</v>
      </c>
      <c r="AM1061">
        <v>414</v>
      </c>
      <c r="AN1061">
        <v>3100</v>
      </c>
      <c r="AO1061">
        <v>1300909</v>
      </c>
      <c r="AP1061">
        <v>35</v>
      </c>
      <c r="AQ1061">
        <v>368</v>
      </c>
      <c r="AR1061">
        <v>2839</v>
      </c>
      <c r="AS1061">
        <v>1035680</v>
      </c>
      <c r="AT1061">
        <v>8</v>
      </c>
      <c r="AU1061">
        <v>480</v>
      </c>
      <c r="AV1061">
        <v>2747</v>
      </c>
      <c r="AW1061">
        <v>1349251</v>
      </c>
      <c r="AY1061">
        <v>3</v>
      </c>
    </row>
    <row r="1062" spans="1:51" x14ac:dyDescent="0.2">
      <c r="A1062" s="43">
        <v>42380</v>
      </c>
      <c r="B1062">
        <v>4</v>
      </c>
      <c r="C1062">
        <v>110</v>
      </c>
      <c r="D1062">
        <v>3350</v>
      </c>
      <c r="E1062">
        <v>364650</v>
      </c>
      <c r="F1062">
        <v>4</v>
      </c>
      <c r="G1062">
        <v>132</v>
      </c>
      <c r="H1062">
        <v>3230</v>
      </c>
      <c r="I1062">
        <v>427205</v>
      </c>
      <c r="J1062">
        <v>7</v>
      </c>
      <c r="K1062">
        <v>164</v>
      </c>
      <c r="L1062">
        <v>3212</v>
      </c>
      <c r="M1062">
        <v>534277</v>
      </c>
      <c r="N1062">
        <v>21</v>
      </c>
      <c r="O1062">
        <v>199</v>
      </c>
      <c r="P1062">
        <v>3164</v>
      </c>
      <c r="Q1062">
        <v>621414</v>
      </c>
      <c r="R1062">
        <v>9</v>
      </c>
      <c r="S1062">
        <v>236</v>
      </c>
      <c r="T1062">
        <v>3175</v>
      </c>
      <c r="U1062">
        <v>752967</v>
      </c>
      <c r="V1062">
        <v>19</v>
      </c>
      <c r="W1062">
        <v>260</v>
      </c>
      <c r="X1062">
        <v>2972</v>
      </c>
      <c r="Y1062">
        <v>816625</v>
      </c>
      <c r="Z1062">
        <v>11</v>
      </c>
      <c r="AA1062">
        <v>305</v>
      </c>
      <c r="AB1062">
        <v>3146</v>
      </c>
      <c r="AC1062">
        <v>956339</v>
      </c>
      <c r="AD1062">
        <v>13</v>
      </c>
      <c r="AE1062">
        <v>344</v>
      </c>
      <c r="AF1062">
        <v>3078</v>
      </c>
      <c r="AG1062">
        <v>1060763</v>
      </c>
      <c r="AH1062">
        <v>3</v>
      </c>
      <c r="AI1062">
        <v>374</v>
      </c>
      <c r="AJ1062">
        <v>3110</v>
      </c>
      <c r="AK1062">
        <v>1174827</v>
      </c>
      <c r="AL1062">
        <v>10</v>
      </c>
      <c r="AM1062">
        <v>422</v>
      </c>
      <c r="AN1062">
        <v>3079</v>
      </c>
      <c r="AO1062">
        <v>1292925</v>
      </c>
      <c r="AP1062">
        <v>63</v>
      </c>
      <c r="AQ1062">
        <v>399</v>
      </c>
      <c r="AR1062">
        <v>2837</v>
      </c>
      <c r="AS1062">
        <v>1136590</v>
      </c>
      <c r="AT1062">
        <v>13</v>
      </c>
      <c r="AU1062">
        <v>427</v>
      </c>
      <c r="AV1062">
        <v>2852</v>
      </c>
      <c r="AW1062">
        <v>1218282</v>
      </c>
      <c r="AY1062">
        <v>1</v>
      </c>
    </row>
    <row r="1063" spans="1:51" x14ac:dyDescent="0.2">
      <c r="A1063" s="43">
        <v>42387</v>
      </c>
      <c r="B1063">
        <v>3</v>
      </c>
      <c r="C1063">
        <v>113</v>
      </c>
      <c r="D1063">
        <v>3100</v>
      </c>
      <c r="E1063">
        <v>350300</v>
      </c>
      <c r="F1063">
        <v>7</v>
      </c>
      <c r="G1063">
        <v>140</v>
      </c>
      <c r="H1063">
        <v>2994</v>
      </c>
      <c r="I1063">
        <v>417599</v>
      </c>
      <c r="J1063">
        <v>26</v>
      </c>
      <c r="K1063">
        <v>159</v>
      </c>
      <c r="L1063">
        <v>3111</v>
      </c>
      <c r="M1063">
        <v>498424</v>
      </c>
      <c r="N1063">
        <v>9</v>
      </c>
      <c r="O1063">
        <v>197</v>
      </c>
      <c r="P1063">
        <v>2998</v>
      </c>
      <c r="Q1063">
        <v>589864</v>
      </c>
      <c r="R1063">
        <v>11</v>
      </c>
      <c r="S1063">
        <v>235</v>
      </c>
      <c r="T1063">
        <v>3033</v>
      </c>
      <c r="U1063">
        <v>712309</v>
      </c>
      <c r="V1063">
        <v>5</v>
      </c>
      <c r="W1063">
        <v>253</v>
      </c>
      <c r="X1063">
        <v>3065</v>
      </c>
      <c r="Y1063">
        <v>777656</v>
      </c>
      <c r="Z1063">
        <v>15</v>
      </c>
      <c r="AA1063">
        <v>291</v>
      </c>
      <c r="AB1063">
        <v>3119</v>
      </c>
      <c r="AC1063">
        <v>896766</v>
      </c>
      <c r="AD1063">
        <v>2</v>
      </c>
      <c r="AE1063">
        <v>324</v>
      </c>
      <c r="AF1063">
        <v>2975</v>
      </c>
      <c r="AG1063">
        <v>965950</v>
      </c>
      <c r="AH1063">
        <v>9</v>
      </c>
      <c r="AI1063">
        <v>375</v>
      </c>
      <c r="AJ1063">
        <v>3002</v>
      </c>
      <c r="AK1063">
        <v>1117564</v>
      </c>
      <c r="AL1063">
        <v>8</v>
      </c>
      <c r="AM1063">
        <v>414</v>
      </c>
      <c r="AN1063">
        <v>3060</v>
      </c>
      <c r="AO1063">
        <v>1281002</v>
      </c>
      <c r="AP1063">
        <v>77</v>
      </c>
      <c r="AQ1063">
        <v>393</v>
      </c>
      <c r="AR1063">
        <v>2820</v>
      </c>
      <c r="AS1063">
        <v>1108247</v>
      </c>
      <c r="AT1063">
        <v>31</v>
      </c>
      <c r="AU1063">
        <v>446</v>
      </c>
      <c r="AV1063">
        <v>2638</v>
      </c>
      <c r="AW1063">
        <v>1212355</v>
      </c>
      <c r="AY1063">
        <v>4</v>
      </c>
    </row>
    <row r="1064" spans="1:51" x14ac:dyDescent="0.2">
      <c r="A1064" s="43">
        <v>42394</v>
      </c>
      <c r="B1064">
        <v>12</v>
      </c>
      <c r="C1064">
        <v>124</v>
      </c>
      <c r="D1064">
        <v>3220</v>
      </c>
      <c r="E1064">
        <v>399537</v>
      </c>
      <c r="F1064">
        <v>10</v>
      </c>
      <c r="G1064">
        <v>140</v>
      </c>
      <c r="H1064">
        <v>3140</v>
      </c>
      <c r="I1064">
        <v>441244</v>
      </c>
      <c r="J1064">
        <v>9</v>
      </c>
      <c r="K1064">
        <v>161</v>
      </c>
      <c r="L1064">
        <v>3180</v>
      </c>
      <c r="M1064">
        <v>516467</v>
      </c>
      <c r="N1064">
        <v>29</v>
      </c>
      <c r="O1064">
        <v>205</v>
      </c>
      <c r="P1064">
        <v>3150</v>
      </c>
      <c r="Q1064">
        <v>662578</v>
      </c>
      <c r="R1064">
        <v>36</v>
      </c>
      <c r="S1064">
        <v>232</v>
      </c>
      <c r="T1064">
        <v>3126</v>
      </c>
      <c r="U1064">
        <v>726003</v>
      </c>
      <c r="V1064">
        <v>28</v>
      </c>
      <c r="W1064">
        <v>263</v>
      </c>
      <c r="X1064">
        <v>3202</v>
      </c>
      <c r="Y1064">
        <v>837475</v>
      </c>
      <c r="Z1064">
        <v>19</v>
      </c>
      <c r="AA1064">
        <v>293</v>
      </c>
      <c r="AB1064">
        <v>3168</v>
      </c>
      <c r="AC1064">
        <v>942382</v>
      </c>
      <c r="AD1064">
        <v>13</v>
      </c>
      <c r="AE1064">
        <v>336</v>
      </c>
      <c r="AF1064">
        <v>3131</v>
      </c>
      <c r="AG1064">
        <v>1055469</v>
      </c>
      <c r="AH1064">
        <v>13</v>
      </c>
      <c r="AI1064">
        <v>375</v>
      </c>
      <c r="AJ1064">
        <v>3247</v>
      </c>
      <c r="AK1064">
        <v>1303744</v>
      </c>
      <c r="AL1064">
        <v>2</v>
      </c>
      <c r="AM1064">
        <v>428</v>
      </c>
      <c r="AN1064">
        <v>3290</v>
      </c>
      <c r="AO1064">
        <v>1409790</v>
      </c>
      <c r="AP1064">
        <v>66</v>
      </c>
      <c r="AQ1064">
        <v>394</v>
      </c>
      <c r="AR1064">
        <v>2808</v>
      </c>
      <c r="AS1064">
        <v>1105526</v>
      </c>
      <c r="AT1064">
        <v>22</v>
      </c>
      <c r="AU1064">
        <v>438</v>
      </c>
      <c r="AV1064">
        <v>2918</v>
      </c>
      <c r="AW1064">
        <v>1301804</v>
      </c>
      <c r="AY1064">
        <v>5</v>
      </c>
    </row>
    <row r="1065" spans="1:51" x14ac:dyDescent="0.2">
      <c r="A1065" s="43">
        <v>42381</v>
      </c>
      <c r="B1065">
        <v>6</v>
      </c>
      <c r="C1065">
        <v>99</v>
      </c>
      <c r="D1065">
        <v>3017</v>
      </c>
      <c r="E1065">
        <v>294800</v>
      </c>
      <c r="F1065">
        <v>11</v>
      </c>
      <c r="G1065">
        <v>137</v>
      </c>
      <c r="H1065">
        <v>3210</v>
      </c>
      <c r="I1065">
        <v>439690</v>
      </c>
      <c r="J1065">
        <v>19</v>
      </c>
      <c r="K1065">
        <v>162</v>
      </c>
      <c r="L1065">
        <v>3212</v>
      </c>
      <c r="M1065">
        <v>522262</v>
      </c>
      <c r="N1065">
        <v>62</v>
      </c>
      <c r="O1065">
        <v>196</v>
      </c>
      <c r="P1065">
        <v>3115</v>
      </c>
      <c r="Q1065">
        <v>608457</v>
      </c>
      <c r="R1065">
        <v>11</v>
      </c>
      <c r="S1065">
        <v>233</v>
      </c>
      <c r="T1065">
        <v>3157</v>
      </c>
      <c r="U1065">
        <v>736173</v>
      </c>
      <c r="V1065">
        <v>16</v>
      </c>
      <c r="W1065">
        <v>266</v>
      </c>
      <c r="X1065">
        <v>3043</v>
      </c>
      <c r="Y1065">
        <f>X1065*W1065</f>
        <v>809438</v>
      </c>
      <c r="Z1065">
        <v>7</v>
      </c>
      <c r="AA1065">
        <v>299</v>
      </c>
      <c r="AB1065">
        <v>2998</v>
      </c>
      <c r="AC1065">
        <v>896946</v>
      </c>
      <c r="AD1065">
        <v>9</v>
      </c>
      <c r="AE1065">
        <v>337</v>
      </c>
      <c r="AF1065">
        <v>2955</v>
      </c>
      <c r="AG1065">
        <v>995395</v>
      </c>
      <c r="AH1065">
        <v>7</v>
      </c>
      <c r="AI1065">
        <v>376</v>
      </c>
      <c r="AJ1065">
        <v>2940</v>
      </c>
      <c r="AK1065">
        <v>1103940</v>
      </c>
      <c r="AL1065">
        <v>4</v>
      </c>
      <c r="AM1065">
        <v>422</v>
      </c>
      <c r="AN1065">
        <v>2930</v>
      </c>
      <c r="AO1065">
        <v>1236425</v>
      </c>
      <c r="AP1065">
        <v>35</v>
      </c>
      <c r="AQ1065">
        <v>447</v>
      </c>
      <c r="AR1065">
        <v>2879</v>
      </c>
      <c r="AS1065">
        <v>1286933</v>
      </c>
      <c r="AT1065">
        <v>12</v>
      </c>
      <c r="AU1065">
        <v>457</v>
      </c>
      <c r="AV1065">
        <v>2804</v>
      </c>
      <c r="AW1065">
        <v>1280767</v>
      </c>
      <c r="AY1065">
        <v>75</v>
      </c>
    </row>
    <row r="1066" spans="1:51" x14ac:dyDescent="0.2">
      <c r="A1066" s="43"/>
      <c r="AP1066">
        <v>8</v>
      </c>
      <c r="AQ1066">
        <v>346</v>
      </c>
      <c r="AR1066">
        <v>2783</v>
      </c>
      <c r="AS1066">
        <v>963171</v>
      </c>
      <c r="AT1066">
        <v>1</v>
      </c>
      <c r="AU1066">
        <v>340</v>
      </c>
      <c r="AV1066">
        <v>2300</v>
      </c>
      <c r="AW1066">
        <v>782000</v>
      </c>
    </row>
    <row r="1067" spans="1:51" x14ac:dyDescent="0.2">
      <c r="A1067" s="43"/>
      <c r="AP1067">
        <v>28</v>
      </c>
      <c r="AQ1067">
        <v>278</v>
      </c>
      <c r="AR1067">
        <v>2932</v>
      </c>
      <c r="AS1067">
        <v>1107572</v>
      </c>
      <c r="AT1067">
        <v>2</v>
      </c>
      <c r="AU1067">
        <v>318</v>
      </c>
      <c r="AV1067">
        <v>3050</v>
      </c>
      <c r="AW1067">
        <v>969900</v>
      </c>
    </row>
    <row r="1068" spans="1:51" x14ac:dyDescent="0.2">
      <c r="A1068" s="43">
        <v>42388</v>
      </c>
      <c r="B1068">
        <v>9</v>
      </c>
      <c r="C1068">
        <v>106</v>
      </c>
      <c r="D1068">
        <v>3183</v>
      </c>
      <c r="E1068">
        <v>336283</v>
      </c>
      <c r="F1068">
        <v>15</v>
      </c>
      <c r="G1068">
        <v>140</v>
      </c>
      <c r="H1068">
        <v>2984</v>
      </c>
      <c r="I1068">
        <v>417970</v>
      </c>
      <c r="J1068">
        <v>12</v>
      </c>
      <c r="K1068">
        <v>164</v>
      </c>
      <c r="L1068">
        <v>3033</v>
      </c>
      <c r="M1068">
        <v>498417</v>
      </c>
      <c r="N1068">
        <v>27</v>
      </c>
      <c r="O1068">
        <v>197</v>
      </c>
      <c r="P1068">
        <v>2903</v>
      </c>
      <c r="Q1068">
        <v>572383</v>
      </c>
      <c r="R1068">
        <v>2</v>
      </c>
      <c r="S1068">
        <v>242</v>
      </c>
      <c r="T1068">
        <v>2775</v>
      </c>
      <c r="U1068">
        <v>672075</v>
      </c>
      <c r="V1068">
        <v>12</v>
      </c>
      <c r="W1068">
        <v>164</v>
      </c>
      <c r="X1068">
        <v>3033</v>
      </c>
      <c r="Y1068">
        <v>498417</v>
      </c>
      <c r="Z1068">
        <v>18</v>
      </c>
      <c r="AA1068">
        <v>303</v>
      </c>
      <c r="AB1068">
        <v>2971</v>
      </c>
      <c r="AC1068">
        <v>899183</v>
      </c>
      <c r="AD1068">
        <v>5</v>
      </c>
      <c r="AE1068">
        <v>346</v>
      </c>
      <c r="AF1068">
        <v>2995</v>
      </c>
      <c r="AG1068">
        <v>1037460</v>
      </c>
      <c r="AH1068">
        <v>5</v>
      </c>
      <c r="AI1068">
        <v>381</v>
      </c>
      <c r="AJ1068">
        <v>2957</v>
      </c>
      <c r="AK1068">
        <v>1128507</v>
      </c>
      <c r="AL1068">
        <v>7</v>
      </c>
      <c r="AM1068">
        <v>470</v>
      </c>
      <c r="AN1068">
        <v>3006</v>
      </c>
      <c r="AO1068">
        <v>1413344</v>
      </c>
      <c r="AP1068">
        <v>62</v>
      </c>
      <c r="AQ1068">
        <v>447</v>
      </c>
      <c r="AR1068">
        <v>2829</v>
      </c>
      <c r="AS1068">
        <v>1263363</v>
      </c>
      <c r="AT1068">
        <v>27</v>
      </c>
      <c r="AU1068">
        <v>454</v>
      </c>
      <c r="AV1068">
        <v>2580</v>
      </c>
      <c r="AW1068">
        <v>1169242</v>
      </c>
      <c r="AY1068">
        <v>111</v>
      </c>
    </row>
    <row r="1069" spans="1:51" x14ac:dyDescent="0.2">
      <c r="A1069" s="43"/>
      <c r="AP1069">
        <v>18</v>
      </c>
      <c r="AQ1069">
        <v>344</v>
      </c>
      <c r="AR1069">
        <v>2781</v>
      </c>
      <c r="AS1069">
        <v>957697</v>
      </c>
      <c r="AT1069">
        <v>3</v>
      </c>
      <c r="AU1069">
        <v>350</v>
      </c>
      <c r="AV1069">
        <v>2650</v>
      </c>
      <c r="AW1069">
        <v>927500</v>
      </c>
    </row>
    <row r="1070" spans="1:51" x14ac:dyDescent="0.2">
      <c r="A1070" s="43"/>
      <c r="AP1070">
        <v>4</v>
      </c>
      <c r="AQ1070">
        <v>312</v>
      </c>
      <c r="AR1070">
        <v>2940</v>
      </c>
      <c r="AS1070">
        <v>917280</v>
      </c>
      <c r="AT1070">
        <v>1</v>
      </c>
      <c r="AU1070">
        <v>310</v>
      </c>
      <c r="AV1070">
        <v>2800</v>
      </c>
      <c r="AW1070">
        <v>868000</v>
      </c>
    </row>
    <row r="1071" spans="1:51" x14ac:dyDescent="0.2">
      <c r="A1071" s="43"/>
      <c r="AP1071">
        <v>44</v>
      </c>
      <c r="AQ1071">
        <v>383</v>
      </c>
      <c r="AR1071">
        <v>2778</v>
      </c>
      <c r="AS1071">
        <v>1063653</v>
      </c>
      <c r="AT1071">
        <v>4</v>
      </c>
      <c r="AU1071">
        <v>380</v>
      </c>
      <c r="AV1071">
        <v>2775</v>
      </c>
      <c r="AW1071">
        <v>1051325</v>
      </c>
    </row>
    <row r="1072" spans="1:51" x14ac:dyDescent="0.2">
      <c r="A1072" s="43">
        <v>42395</v>
      </c>
      <c r="B1072">
        <v>8</v>
      </c>
      <c r="C1072">
        <v>113</v>
      </c>
      <c r="D1072">
        <v>3150</v>
      </c>
      <c r="E1072">
        <v>355650</v>
      </c>
      <c r="F1072">
        <v>8</v>
      </c>
      <c r="G1072">
        <v>144</v>
      </c>
      <c r="H1072">
        <v>3150</v>
      </c>
      <c r="I1072">
        <v>452025</v>
      </c>
      <c r="J1072">
        <v>10</v>
      </c>
      <c r="K1072">
        <v>170</v>
      </c>
      <c r="L1072">
        <v>3010</v>
      </c>
      <c r="M1072">
        <v>512283</v>
      </c>
      <c r="N1072">
        <v>7</v>
      </c>
      <c r="O1072">
        <v>188</v>
      </c>
      <c r="P1072">
        <v>2950</v>
      </c>
      <c r="Q1072">
        <v>554000</v>
      </c>
      <c r="R1072">
        <v>2</v>
      </c>
      <c r="S1072">
        <v>238</v>
      </c>
      <c r="T1072">
        <v>3000</v>
      </c>
      <c r="U1072">
        <v>714000</v>
      </c>
      <c r="V1072">
        <v>9</v>
      </c>
      <c r="W1072">
        <v>266</v>
      </c>
      <c r="X1072">
        <v>2797</v>
      </c>
      <c r="Y1072">
        <v>743427</v>
      </c>
      <c r="Z1072">
        <v>14</v>
      </c>
      <c r="AA1072">
        <v>295</v>
      </c>
      <c r="AB1072">
        <v>2917</v>
      </c>
      <c r="AC1072">
        <v>861009</v>
      </c>
      <c r="AH1072">
        <v>6</v>
      </c>
      <c r="AI1072">
        <v>376</v>
      </c>
      <c r="AJ1072">
        <v>2970</v>
      </c>
      <c r="AK1072">
        <v>1117740</v>
      </c>
      <c r="AL1072">
        <v>2</v>
      </c>
      <c r="AM1072">
        <v>422</v>
      </c>
      <c r="AN1072">
        <v>2970</v>
      </c>
      <c r="AO1072">
        <v>1254960</v>
      </c>
      <c r="AP1072">
        <v>23</v>
      </c>
      <c r="AQ1072">
        <v>379</v>
      </c>
      <c r="AR1072">
        <v>2694</v>
      </c>
      <c r="AS1072">
        <v>1022364</v>
      </c>
      <c r="AT1072">
        <v>3</v>
      </c>
      <c r="AU1072">
        <v>336</v>
      </c>
      <c r="AV1072">
        <v>2775</v>
      </c>
      <c r="AW1072">
        <v>932450</v>
      </c>
      <c r="AX1072">
        <v>3</v>
      </c>
    </row>
    <row r="1073" spans="1:51" x14ac:dyDescent="0.2">
      <c r="A1073" s="43"/>
      <c r="AP1073">
        <v>39</v>
      </c>
      <c r="AQ1073">
        <v>449</v>
      </c>
      <c r="AR1073">
        <v>2855</v>
      </c>
      <c r="AS1073">
        <v>1282420</v>
      </c>
      <c r="AT1073">
        <v>1</v>
      </c>
      <c r="AU1073">
        <v>304</v>
      </c>
      <c r="AV1073">
        <v>2750</v>
      </c>
      <c r="AW1073">
        <v>836000</v>
      </c>
    </row>
    <row r="1074" spans="1:51" x14ac:dyDescent="0.2">
      <c r="A1074" s="43"/>
      <c r="AT1074">
        <v>7</v>
      </c>
      <c r="AU1074">
        <v>475</v>
      </c>
      <c r="AV1074">
        <v>2700</v>
      </c>
      <c r="AW1074">
        <v>1283333</v>
      </c>
      <c r="AY1074">
        <v>84</v>
      </c>
    </row>
    <row r="1075" spans="1:51" x14ac:dyDescent="0.2">
      <c r="A1075" s="43"/>
    </row>
    <row r="1076" spans="1:51" x14ac:dyDescent="0.2">
      <c r="A1076" s="12">
        <v>42402</v>
      </c>
      <c r="B1076">
        <v>1</v>
      </c>
      <c r="C1076">
        <v>100</v>
      </c>
      <c r="D1076">
        <v>3450</v>
      </c>
      <c r="E1076">
        <v>345000</v>
      </c>
      <c r="F1076">
        <v>17</v>
      </c>
      <c r="G1076">
        <v>139</v>
      </c>
      <c r="H1076">
        <v>3267</v>
      </c>
      <c r="I1076">
        <v>453933</v>
      </c>
      <c r="J1076">
        <v>21</v>
      </c>
      <c r="K1076">
        <v>168</v>
      </c>
      <c r="L1076">
        <v>3100</v>
      </c>
      <c r="M1076">
        <v>521150</v>
      </c>
      <c r="N1076">
        <v>12</v>
      </c>
      <c r="O1076">
        <v>211</v>
      </c>
      <c r="P1076">
        <v>2852</v>
      </c>
      <c r="Q1076">
        <v>600582</v>
      </c>
      <c r="R1076">
        <v>6</v>
      </c>
      <c r="S1076">
        <v>229</v>
      </c>
      <c r="T1076">
        <v>2975</v>
      </c>
      <c r="U1076">
        <v>681250</v>
      </c>
      <c r="V1076">
        <v>4</v>
      </c>
      <c r="W1076">
        <v>266</v>
      </c>
      <c r="X1076">
        <v>2960</v>
      </c>
      <c r="Y1076">
        <v>787360</v>
      </c>
      <c r="Z1076">
        <v>3</v>
      </c>
      <c r="AA1076">
        <v>284</v>
      </c>
      <c r="AB1076">
        <v>2895</v>
      </c>
      <c r="AC1076">
        <v>820515</v>
      </c>
      <c r="AD1076">
        <v>10</v>
      </c>
      <c r="AE1076">
        <v>335</v>
      </c>
      <c r="AF1076">
        <v>2918</v>
      </c>
      <c r="AG1076">
        <v>977311</v>
      </c>
      <c r="AH1076">
        <v>3</v>
      </c>
      <c r="AI1076">
        <v>388</v>
      </c>
      <c r="AJ1076">
        <v>2830</v>
      </c>
      <c r="AK1076">
        <v>1096280</v>
      </c>
      <c r="AL1076">
        <v>5</v>
      </c>
      <c r="AM1076">
        <v>417</v>
      </c>
      <c r="AN1076">
        <v>2925</v>
      </c>
      <c r="AO1076">
        <v>1220900</v>
      </c>
      <c r="AP1076">
        <v>29</v>
      </c>
      <c r="AQ1076">
        <v>440</v>
      </c>
      <c r="AR1076">
        <v>2679</v>
      </c>
      <c r="AS1076">
        <v>1179619</v>
      </c>
      <c r="AT1076">
        <v>20</v>
      </c>
      <c r="AU1076">
        <v>464</v>
      </c>
      <c r="AV1076">
        <v>3014</v>
      </c>
      <c r="AW1076">
        <v>1386679</v>
      </c>
      <c r="AX1076">
        <v>7</v>
      </c>
      <c r="AY1076">
        <v>76</v>
      </c>
    </row>
    <row r="1077" spans="1:51" x14ac:dyDescent="0.2">
      <c r="A1077" s="12"/>
      <c r="AP1077">
        <v>7</v>
      </c>
      <c r="AQ1077">
        <v>345</v>
      </c>
      <c r="AR1077">
        <v>2817</v>
      </c>
      <c r="AS1077">
        <v>971647</v>
      </c>
      <c r="AT1077">
        <v>1</v>
      </c>
      <c r="AU1077">
        <v>349</v>
      </c>
      <c r="AV1077">
        <v>3800</v>
      </c>
      <c r="AW1077">
        <v>1326200</v>
      </c>
    </row>
    <row r="1078" spans="1:51" x14ac:dyDescent="0.2">
      <c r="A1078" s="12"/>
      <c r="AP1078">
        <v>23</v>
      </c>
      <c r="AQ1078">
        <v>384</v>
      </c>
      <c r="AR1078">
        <v>2701</v>
      </c>
      <c r="AS1078">
        <v>1037766</v>
      </c>
      <c r="AT1078">
        <v>6</v>
      </c>
      <c r="AU1078">
        <v>384</v>
      </c>
      <c r="AV1078">
        <v>3300</v>
      </c>
      <c r="AW1078">
        <v>1269142</v>
      </c>
    </row>
    <row r="1079" spans="1:51" x14ac:dyDescent="0.2">
      <c r="A1079" s="12">
        <v>42409</v>
      </c>
      <c r="B1079">
        <v>4</v>
      </c>
      <c r="C1079">
        <v>108</v>
      </c>
      <c r="D1079">
        <v>3150</v>
      </c>
      <c r="E1079">
        <v>340200</v>
      </c>
      <c r="F1079">
        <v>17</v>
      </c>
      <c r="G1079">
        <v>146</v>
      </c>
      <c r="H1079">
        <v>3033</v>
      </c>
      <c r="I1079">
        <v>442733</v>
      </c>
      <c r="J1079">
        <v>6</v>
      </c>
      <c r="K1079">
        <v>157</v>
      </c>
      <c r="L1079">
        <v>3075</v>
      </c>
      <c r="M1079">
        <v>482400</v>
      </c>
      <c r="N1079">
        <v>15</v>
      </c>
      <c r="O1079">
        <v>202</v>
      </c>
      <c r="P1079">
        <v>2958</v>
      </c>
      <c r="Q1079">
        <v>596634</v>
      </c>
      <c r="R1079">
        <v>5</v>
      </c>
      <c r="S1079">
        <v>233</v>
      </c>
      <c r="T1079">
        <v>2893</v>
      </c>
      <c r="U1079">
        <v>673867</v>
      </c>
      <c r="V1079">
        <v>3</v>
      </c>
      <c r="W1079">
        <v>262</v>
      </c>
      <c r="X1079">
        <v>2920</v>
      </c>
      <c r="Y1079">
        <v>766100</v>
      </c>
      <c r="Z1079">
        <v>9</v>
      </c>
      <c r="AA1079">
        <v>303</v>
      </c>
      <c r="AB1079">
        <v>2826</v>
      </c>
      <c r="AC1079">
        <v>851948</v>
      </c>
      <c r="AD1079">
        <v>7</v>
      </c>
      <c r="AE1079">
        <v>342</v>
      </c>
      <c r="AF1079">
        <v>2845</v>
      </c>
      <c r="AG1079">
        <v>972770</v>
      </c>
      <c r="AH1079">
        <v>5</v>
      </c>
      <c r="AI1079">
        <v>382</v>
      </c>
      <c r="AJ1079">
        <v>2827</v>
      </c>
      <c r="AK1079">
        <v>1079000</v>
      </c>
      <c r="AL1079">
        <v>2</v>
      </c>
      <c r="AM1079">
        <v>415</v>
      </c>
      <c r="AN1079">
        <v>2820</v>
      </c>
      <c r="AO1079">
        <v>1170460</v>
      </c>
      <c r="AP1079">
        <v>30</v>
      </c>
      <c r="AQ1079">
        <v>449</v>
      </c>
      <c r="AR1079">
        <v>2755</v>
      </c>
      <c r="AS1079">
        <v>1237017</v>
      </c>
      <c r="AT1079">
        <v>11</v>
      </c>
      <c r="AU1079">
        <v>462</v>
      </c>
      <c r="AV1079">
        <v>2643</v>
      </c>
      <c r="AW1079">
        <v>1223163</v>
      </c>
      <c r="AX1079">
        <v>2</v>
      </c>
      <c r="AY1079">
        <v>50</v>
      </c>
    </row>
    <row r="1080" spans="1:51" x14ac:dyDescent="0.2">
      <c r="A1080" s="12"/>
      <c r="AP1080">
        <v>19</v>
      </c>
      <c r="AQ1080">
        <v>382</v>
      </c>
      <c r="AR1080">
        <v>2738</v>
      </c>
      <c r="AS1080">
        <v>1047246</v>
      </c>
      <c r="AT1080">
        <v>5</v>
      </c>
      <c r="AU1080">
        <v>384</v>
      </c>
      <c r="AV1080">
        <v>2675</v>
      </c>
      <c r="AW1080">
        <v>1028612</v>
      </c>
    </row>
    <row r="1081" spans="1:51" x14ac:dyDescent="0.2">
      <c r="A1081" s="12"/>
      <c r="AP1081">
        <v>1</v>
      </c>
      <c r="AQ1081">
        <v>317</v>
      </c>
      <c r="AR1081">
        <v>2580</v>
      </c>
      <c r="AS1081">
        <v>817860</v>
      </c>
      <c r="AT1081">
        <v>1</v>
      </c>
      <c r="AU1081">
        <v>344</v>
      </c>
      <c r="AV1081">
        <v>2500</v>
      </c>
      <c r="AW1081">
        <v>860000</v>
      </c>
    </row>
    <row r="1082" spans="1:51" x14ac:dyDescent="0.2">
      <c r="A1082" s="12"/>
      <c r="AP1082">
        <v>2</v>
      </c>
      <c r="AQ1082">
        <v>330</v>
      </c>
      <c r="AR1082">
        <v>2710</v>
      </c>
      <c r="AS1082">
        <v>895550</v>
      </c>
    </row>
    <row r="1083" spans="1:51" x14ac:dyDescent="0.2">
      <c r="A1083" s="12">
        <v>42416</v>
      </c>
      <c r="B1083">
        <v>8</v>
      </c>
      <c r="C1083">
        <v>109</v>
      </c>
      <c r="D1083">
        <v>2967</v>
      </c>
      <c r="E1083">
        <v>324000</v>
      </c>
      <c r="F1083">
        <v>5</v>
      </c>
      <c r="G1083">
        <v>141</v>
      </c>
      <c r="H1083">
        <v>3025</v>
      </c>
      <c r="I1083">
        <v>436700</v>
      </c>
      <c r="J1083">
        <v>33</v>
      </c>
      <c r="K1083">
        <v>164</v>
      </c>
      <c r="L1083">
        <v>3133</v>
      </c>
      <c r="M1083">
        <v>515567</v>
      </c>
      <c r="N1083">
        <v>19</v>
      </c>
      <c r="O1083">
        <v>195</v>
      </c>
      <c r="P1083">
        <v>2955</v>
      </c>
      <c r="Q1083">
        <v>577695</v>
      </c>
      <c r="R1083">
        <v>4</v>
      </c>
      <c r="S1083">
        <v>230</v>
      </c>
      <c r="T1083">
        <v>2940</v>
      </c>
      <c r="U1083">
        <v>676200</v>
      </c>
      <c r="V1083">
        <v>1</v>
      </c>
      <c r="W1083">
        <v>272</v>
      </c>
      <c r="X1083">
        <v>3050</v>
      </c>
      <c r="Y1083">
        <v>829600</v>
      </c>
      <c r="Z1083">
        <v>7</v>
      </c>
      <c r="AA1083">
        <v>303</v>
      </c>
      <c r="AB1083">
        <v>2907</v>
      </c>
      <c r="AC1083">
        <v>881767</v>
      </c>
      <c r="AD1083">
        <v>5</v>
      </c>
      <c r="AE1083">
        <v>336</v>
      </c>
      <c r="AF1083">
        <v>2790</v>
      </c>
      <c r="AG1083">
        <v>938140</v>
      </c>
      <c r="AH1083">
        <v>1</v>
      </c>
      <c r="AI1083">
        <v>369</v>
      </c>
      <c r="AJ1083">
        <v>2880</v>
      </c>
      <c r="AK1083">
        <v>1062720</v>
      </c>
      <c r="AL1083">
        <v>1</v>
      </c>
      <c r="AM1083">
        <v>444</v>
      </c>
      <c r="AN1083">
        <v>2950</v>
      </c>
      <c r="AO1083">
        <v>1309800</v>
      </c>
      <c r="AP1083">
        <v>20</v>
      </c>
      <c r="AQ1083">
        <v>446</v>
      </c>
      <c r="AR1083">
        <v>2617</v>
      </c>
      <c r="AS1083">
        <v>1166874</v>
      </c>
      <c r="AT1083">
        <v>4</v>
      </c>
      <c r="AU1083">
        <v>442</v>
      </c>
      <c r="AV1083">
        <v>2367</v>
      </c>
      <c r="AW1083">
        <v>1045800</v>
      </c>
      <c r="AY1083">
        <v>86</v>
      </c>
    </row>
    <row r="1084" spans="1:51" x14ac:dyDescent="0.2">
      <c r="A1084" s="12"/>
      <c r="AP1084">
        <v>15</v>
      </c>
      <c r="AQ1084">
        <v>376</v>
      </c>
      <c r="AR1084">
        <v>2524</v>
      </c>
      <c r="AS1084">
        <v>947323</v>
      </c>
      <c r="AT1084">
        <v>1</v>
      </c>
      <c r="AU1084">
        <v>351</v>
      </c>
      <c r="AV1084">
        <v>2750</v>
      </c>
      <c r="AW1084">
        <v>965250</v>
      </c>
    </row>
    <row r="1085" spans="1:51" x14ac:dyDescent="0.2">
      <c r="A1085" s="12"/>
      <c r="AP1085">
        <v>1</v>
      </c>
      <c r="AQ1085">
        <v>316</v>
      </c>
      <c r="AR1085">
        <v>2650</v>
      </c>
      <c r="AS1085">
        <v>837400</v>
      </c>
    </row>
    <row r="1086" spans="1:51" x14ac:dyDescent="0.2">
      <c r="A1086" s="12"/>
      <c r="AP1086">
        <v>12</v>
      </c>
      <c r="AQ1086">
        <v>347</v>
      </c>
      <c r="AR1086">
        <v>2536</v>
      </c>
      <c r="AS1086">
        <v>879256</v>
      </c>
    </row>
    <row r="1087" spans="1:51" x14ac:dyDescent="0.2">
      <c r="A1087" s="12">
        <v>42423</v>
      </c>
      <c r="B1087">
        <v>12</v>
      </c>
      <c r="C1087">
        <v>109</v>
      </c>
      <c r="D1087">
        <v>3000</v>
      </c>
      <c r="E1087">
        <v>327000</v>
      </c>
      <c r="F1087">
        <v>2</v>
      </c>
      <c r="G1087">
        <v>138</v>
      </c>
      <c r="H1087">
        <v>3140</v>
      </c>
      <c r="I1087">
        <v>435110</v>
      </c>
      <c r="J1087">
        <v>18</v>
      </c>
      <c r="K1087">
        <v>172</v>
      </c>
      <c r="L1087">
        <v>3038</v>
      </c>
      <c r="M1087">
        <v>522338</v>
      </c>
      <c r="N1087">
        <v>16</v>
      </c>
      <c r="O1087">
        <v>196</v>
      </c>
      <c r="P1087">
        <v>2964</v>
      </c>
      <c r="Q1087">
        <v>580034</v>
      </c>
      <c r="R1087">
        <v>13</v>
      </c>
      <c r="S1087">
        <v>236</v>
      </c>
      <c r="T1087">
        <v>2878</v>
      </c>
      <c r="U1087">
        <v>678195</v>
      </c>
      <c r="V1087">
        <v>9</v>
      </c>
      <c r="W1087">
        <v>266</v>
      </c>
      <c r="X1087">
        <v>2802</v>
      </c>
      <c r="Y1087">
        <v>746638</v>
      </c>
      <c r="Z1087">
        <v>15</v>
      </c>
      <c r="AA1087">
        <v>307</v>
      </c>
      <c r="AB1087">
        <v>2908</v>
      </c>
      <c r="AC1087">
        <v>891648</v>
      </c>
      <c r="AD1087">
        <v>5</v>
      </c>
      <c r="AE1087">
        <v>337</v>
      </c>
      <c r="AF1087">
        <v>2865</v>
      </c>
      <c r="AG1087">
        <v>966105</v>
      </c>
      <c r="AH1087">
        <v>10</v>
      </c>
      <c r="AI1087">
        <v>386</v>
      </c>
      <c r="AJ1087">
        <v>2870</v>
      </c>
      <c r="AK1087">
        <v>1109733</v>
      </c>
      <c r="AL1087">
        <v>3</v>
      </c>
      <c r="AM1087">
        <v>411</v>
      </c>
      <c r="AN1087">
        <v>2960</v>
      </c>
      <c r="AO1087">
        <v>1217213</v>
      </c>
      <c r="AP1087">
        <v>25</v>
      </c>
      <c r="AQ1087">
        <v>448</v>
      </c>
      <c r="AR1087">
        <v>2744</v>
      </c>
      <c r="AS1087">
        <v>1232533</v>
      </c>
      <c r="AT1087">
        <v>21</v>
      </c>
      <c r="AU1087">
        <v>452</v>
      </c>
      <c r="AV1087">
        <v>2543</v>
      </c>
      <c r="AW1087">
        <v>1153786</v>
      </c>
      <c r="AY1087">
        <v>58</v>
      </c>
    </row>
    <row r="1088" spans="1:51" x14ac:dyDescent="0.2">
      <c r="A1088" s="12"/>
      <c r="AP1088">
        <v>16</v>
      </c>
      <c r="AQ1088">
        <v>384</v>
      </c>
      <c r="AR1088">
        <v>2667</v>
      </c>
      <c r="AS1088">
        <v>1024591</v>
      </c>
      <c r="AT1088">
        <v>4</v>
      </c>
      <c r="AU1088">
        <v>396</v>
      </c>
      <c r="AV1088">
        <v>2590</v>
      </c>
      <c r="AW1088">
        <v>1024780</v>
      </c>
    </row>
    <row r="1089" spans="1:51" x14ac:dyDescent="0.2">
      <c r="A1089" s="12"/>
      <c r="AP1089">
        <v>4</v>
      </c>
      <c r="AQ1089">
        <v>297</v>
      </c>
      <c r="AR1089">
        <v>2570</v>
      </c>
      <c r="AS1089">
        <v>766040</v>
      </c>
      <c r="AT1089">
        <v>1</v>
      </c>
      <c r="AU1089">
        <v>307</v>
      </c>
      <c r="AV1089">
        <v>2860</v>
      </c>
      <c r="AW1089">
        <v>878020</v>
      </c>
    </row>
    <row r="1090" spans="1:51" x14ac:dyDescent="0.2">
      <c r="A1090" s="12"/>
      <c r="AP1090">
        <v>4</v>
      </c>
      <c r="AQ1090">
        <v>335</v>
      </c>
      <c r="AR1090">
        <v>2813</v>
      </c>
      <c r="AS1090">
        <v>943760</v>
      </c>
    </row>
    <row r="1091" spans="1:51" x14ac:dyDescent="0.2">
      <c r="A1091" s="12">
        <v>42401</v>
      </c>
      <c r="B1091">
        <v>1</v>
      </c>
      <c r="C1091">
        <v>98</v>
      </c>
      <c r="D1091">
        <v>3200</v>
      </c>
      <c r="E1091">
        <v>313600</v>
      </c>
      <c r="F1091">
        <v>3</v>
      </c>
      <c r="G1091">
        <v>136</v>
      </c>
      <c r="H1091">
        <v>2900</v>
      </c>
      <c r="I1091">
        <v>395367</v>
      </c>
      <c r="J1091">
        <v>13</v>
      </c>
      <c r="K1091">
        <v>156</v>
      </c>
      <c r="L1091">
        <v>3340</v>
      </c>
      <c r="M1091">
        <v>533445</v>
      </c>
      <c r="N1091">
        <v>11</v>
      </c>
      <c r="O1091">
        <v>207</v>
      </c>
      <c r="P1091">
        <v>3074</v>
      </c>
      <c r="Q1091">
        <v>646755</v>
      </c>
      <c r="R1091">
        <v>3</v>
      </c>
      <c r="S1091">
        <v>230</v>
      </c>
      <c r="T1091">
        <v>3093</v>
      </c>
      <c r="U1091">
        <v>711820</v>
      </c>
      <c r="V1091">
        <v>8</v>
      </c>
      <c r="W1091">
        <v>266</v>
      </c>
      <c r="X1091">
        <v>3104</v>
      </c>
      <c r="Y1091">
        <v>840980</v>
      </c>
      <c r="Z1091">
        <v>15</v>
      </c>
      <c r="AA1091">
        <v>290</v>
      </c>
      <c r="AB1091">
        <v>3110</v>
      </c>
      <c r="AC1091">
        <v>904695</v>
      </c>
      <c r="AD1091">
        <v>13</v>
      </c>
      <c r="AE1091">
        <v>337</v>
      </c>
      <c r="AF1091">
        <v>2964</v>
      </c>
      <c r="AG1091">
        <v>1015253</v>
      </c>
      <c r="AH1091">
        <v>7</v>
      </c>
      <c r="AI1091">
        <v>385</v>
      </c>
      <c r="AJ1091">
        <v>2957</v>
      </c>
      <c r="AK1091">
        <v>1136049</v>
      </c>
      <c r="AL1091">
        <v>2</v>
      </c>
      <c r="AM1091">
        <v>415</v>
      </c>
      <c r="AN1091">
        <v>3020</v>
      </c>
      <c r="AO1091">
        <v>1253500</v>
      </c>
      <c r="AP1091">
        <v>63</v>
      </c>
      <c r="AQ1091">
        <v>385</v>
      </c>
      <c r="AR1091">
        <v>2693</v>
      </c>
      <c r="AS1091">
        <v>1031564</v>
      </c>
      <c r="AT1091">
        <v>17</v>
      </c>
      <c r="AU1091">
        <v>437</v>
      </c>
      <c r="AV1091">
        <v>2742</v>
      </c>
      <c r="AW1091">
        <v>1184225</v>
      </c>
    </row>
    <row r="1092" spans="1:51" x14ac:dyDescent="0.2">
      <c r="A1092" s="12">
        <v>42408</v>
      </c>
      <c r="B1092">
        <v>4</v>
      </c>
      <c r="C1092">
        <v>106</v>
      </c>
      <c r="D1092">
        <v>3200</v>
      </c>
      <c r="E1092">
        <v>357775</v>
      </c>
      <c r="J1092">
        <v>9</v>
      </c>
      <c r="K1092">
        <v>162</v>
      </c>
      <c r="L1092">
        <v>3062</v>
      </c>
      <c r="M1092">
        <v>502588</v>
      </c>
      <c r="N1092">
        <v>35</v>
      </c>
      <c r="O1092">
        <v>199</v>
      </c>
      <c r="P1092">
        <v>3156</v>
      </c>
      <c r="Q1092">
        <v>629793</v>
      </c>
      <c r="R1092">
        <v>7</v>
      </c>
      <c r="S1092">
        <v>235</v>
      </c>
      <c r="T1092">
        <v>3067</v>
      </c>
      <c r="U1092">
        <v>715571</v>
      </c>
      <c r="V1092">
        <v>16</v>
      </c>
      <c r="W1092">
        <v>262</v>
      </c>
      <c r="X1092">
        <v>2975</v>
      </c>
      <c r="Y1092">
        <v>783348</v>
      </c>
      <c r="Z1092">
        <v>9</v>
      </c>
      <c r="AA1092">
        <v>301</v>
      </c>
      <c r="AB1092">
        <v>3130</v>
      </c>
      <c r="AC1092">
        <v>931106</v>
      </c>
      <c r="AD1092">
        <v>3</v>
      </c>
      <c r="AE1092">
        <v>337</v>
      </c>
      <c r="AF1092">
        <v>3020</v>
      </c>
      <c r="AG1092">
        <v>1018893</v>
      </c>
      <c r="AH1092">
        <v>2</v>
      </c>
      <c r="AI1092">
        <v>375</v>
      </c>
      <c r="AJ1092">
        <v>2930</v>
      </c>
      <c r="AK1092">
        <v>1097850</v>
      </c>
      <c r="AL1092">
        <v>3</v>
      </c>
      <c r="AM1092">
        <v>477</v>
      </c>
      <c r="AN1092">
        <v>3007</v>
      </c>
      <c r="AO1092">
        <v>1435367</v>
      </c>
      <c r="AP1092">
        <v>66</v>
      </c>
      <c r="AQ1092">
        <v>397</v>
      </c>
      <c r="AR1092">
        <v>2703</v>
      </c>
      <c r="AS1092">
        <v>1079222</v>
      </c>
      <c r="AT1092">
        <v>21</v>
      </c>
      <c r="AU1092">
        <v>449</v>
      </c>
      <c r="AV1092">
        <v>2693</v>
      </c>
      <c r="AW1092">
        <v>1213723</v>
      </c>
      <c r="AY1092">
        <v>1</v>
      </c>
    </row>
    <row r="1093" spans="1:51" x14ac:dyDescent="0.2">
      <c r="A1093" s="12">
        <v>42415</v>
      </c>
      <c r="B1093">
        <v>2</v>
      </c>
      <c r="C1093">
        <v>106</v>
      </c>
      <c r="D1093">
        <v>3075</v>
      </c>
      <c r="E1093">
        <v>324950</v>
      </c>
      <c r="F1093">
        <v>1</v>
      </c>
      <c r="G1093">
        <v>140</v>
      </c>
      <c r="H1093">
        <v>3020</v>
      </c>
      <c r="I1093">
        <v>422800</v>
      </c>
      <c r="J1093">
        <v>7</v>
      </c>
      <c r="K1093">
        <v>176</v>
      </c>
      <c r="L1093">
        <v>3100</v>
      </c>
      <c r="M1093">
        <v>546486</v>
      </c>
      <c r="N1093">
        <v>3</v>
      </c>
      <c r="O1093">
        <v>211</v>
      </c>
      <c r="P1093">
        <v>2865</v>
      </c>
      <c r="Q1093">
        <v>619660</v>
      </c>
      <c r="R1093">
        <v>4</v>
      </c>
      <c r="S1093">
        <v>232</v>
      </c>
      <c r="T1093">
        <v>2700</v>
      </c>
      <c r="U1093">
        <v>627075</v>
      </c>
      <c r="V1093">
        <v>1</v>
      </c>
      <c r="W1093">
        <v>265</v>
      </c>
      <c r="X1093">
        <v>2780</v>
      </c>
      <c r="Y1093">
        <v>736700</v>
      </c>
      <c r="Z1093">
        <v>2</v>
      </c>
      <c r="AA1093">
        <v>306</v>
      </c>
      <c r="AB1093">
        <v>2695</v>
      </c>
      <c r="AC1093">
        <v>829155</v>
      </c>
      <c r="AD1093">
        <v>3</v>
      </c>
      <c r="AE1093">
        <v>338</v>
      </c>
      <c r="AF1093">
        <v>2927</v>
      </c>
      <c r="AG1093">
        <v>988153</v>
      </c>
      <c r="AH1093">
        <v>8</v>
      </c>
      <c r="AI1093">
        <v>393</v>
      </c>
      <c r="AJ1093">
        <v>3096</v>
      </c>
      <c r="AK1093">
        <v>1236180</v>
      </c>
      <c r="AL1093">
        <v>1</v>
      </c>
      <c r="AM1093">
        <v>418</v>
      </c>
      <c r="AN1093">
        <v>2900</v>
      </c>
      <c r="AO1093">
        <v>1212200</v>
      </c>
      <c r="AP1093">
        <v>55</v>
      </c>
      <c r="AQ1093">
        <v>374</v>
      </c>
      <c r="AR1093">
        <v>2614</v>
      </c>
      <c r="AS1093">
        <v>967318</v>
      </c>
      <c r="AT1093">
        <v>30</v>
      </c>
      <c r="AU1093">
        <v>447</v>
      </c>
      <c r="AV1093">
        <v>2662</v>
      </c>
      <c r="AW1093">
        <v>1189349</v>
      </c>
      <c r="AY1093">
        <v>7</v>
      </c>
    </row>
    <row r="1094" spans="1:51" x14ac:dyDescent="0.2">
      <c r="A1094" s="12">
        <v>42422</v>
      </c>
      <c r="B1094">
        <v>7</v>
      </c>
      <c r="C1094">
        <v>111</v>
      </c>
      <c r="D1094">
        <v>3300</v>
      </c>
      <c r="E1094">
        <v>349171</v>
      </c>
      <c r="F1094">
        <v>9</v>
      </c>
      <c r="G1094">
        <v>140</v>
      </c>
      <c r="H1094">
        <v>3207</v>
      </c>
      <c r="I1094">
        <v>444691</v>
      </c>
      <c r="J1094">
        <v>25</v>
      </c>
      <c r="K1094">
        <v>170</v>
      </c>
      <c r="L1094">
        <v>3172</v>
      </c>
      <c r="M1094">
        <v>547342</v>
      </c>
      <c r="N1094">
        <v>36</v>
      </c>
      <c r="O1094">
        <v>203</v>
      </c>
      <c r="P1094">
        <v>3133</v>
      </c>
      <c r="Q1094">
        <v>634132</v>
      </c>
      <c r="R1094">
        <v>16</v>
      </c>
      <c r="S1094">
        <v>235</v>
      </c>
      <c r="T1094">
        <v>3080</v>
      </c>
      <c r="U1094">
        <v>724111</v>
      </c>
      <c r="V1094">
        <v>11</v>
      </c>
      <c r="W1094">
        <v>267</v>
      </c>
      <c r="X1094">
        <v>2950</v>
      </c>
      <c r="Y1094">
        <v>784993</v>
      </c>
      <c r="Z1094">
        <v>3</v>
      </c>
      <c r="AA1094">
        <v>300</v>
      </c>
      <c r="AB1094">
        <v>2883</v>
      </c>
      <c r="AC1094">
        <v>865590</v>
      </c>
      <c r="AD1094">
        <v>1</v>
      </c>
      <c r="AE1094">
        <v>355</v>
      </c>
      <c r="AF1094">
        <v>2850</v>
      </c>
      <c r="AG1094">
        <v>1011750</v>
      </c>
      <c r="AH1094">
        <v>3</v>
      </c>
      <c r="AI1094">
        <v>373</v>
      </c>
      <c r="AJ1094">
        <v>3073</v>
      </c>
      <c r="AK1094">
        <v>1146673</v>
      </c>
      <c r="AL1094">
        <v>4</v>
      </c>
      <c r="AM1094">
        <v>432</v>
      </c>
      <c r="AN1094">
        <v>2790</v>
      </c>
      <c r="AO1094">
        <v>1206230</v>
      </c>
      <c r="AP1094">
        <v>57</v>
      </c>
      <c r="AQ1094">
        <v>391</v>
      </c>
      <c r="AR1094">
        <v>2445</v>
      </c>
      <c r="AS1094">
        <v>991714</v>
      </c>
      <c r="AT1094">
        <v>19</v>
      </c>
      <c r="AU1094">
        <v>459</v>
      </c>
      <c r="AV1094">
        <v>2593</v>
      </c>
      <c r="AW1094">
        <v>1219036</v>
      </c>
      <c r="AY1094">
        <v>2</v>
      </c>
    </row>
    <row r="1095" spans="1:51" x14ac:dyDescent="0.2">
      <c r="A1095" s="12">
        <v>42429</v>
      </c>
      <c r="B1095">
        <v>5</v>
      </c>
      <c r="C1095">
        <v>108</v>
      </c>
      <c r="D1095">
        <v>3070</v>
      </c>
      <c r="E1095">
        <v>335816</v>
      </c>
      <c r="J1095">
        <v>14</v>
      </c>
      <c r="K1095">
        <v>165</v>
      </c>
      <c r="L1095">
        <v>3078</v>
      </c>
      <c r="M1095">
        <v>505120</v>
      </c>
      <c r="N1095">
        <v>15</v>
      </c>
      <c r="O1095">
        <v>203</v>
      </c>
      <c r="P1095">
        <v>3070</v>
      </c>
      <c r="Q1095">
        <v>620396</v>
      </c>
      <c r="R1095">
        <v>23</v>
      </c>
      <c r="S1095">
        <v>232</v>
      </c>
      <c r="T1095">
        <v>3102</v>
      </c>
      <c r="U1095">
        <v>719923</v>
      </c>
      <c r="V1095">
        <v>4</v>
      </c>
      <c r="W1095">
        <v>268</v>
      </c>
      <c r="X1095">
        <v>2815</v>
      </c>
      <c r="Y1095">
        <v>736932</v>
      </c>
      <c r="Z1095">
        <v>6</v>
      </c>
      <c r="AA1095">
        <v>303</v>
      </c>
      <c r="AB1095">
        <v>2892</v>
      </c>
      <c r="AC1095">
        <v>872642</v>
      </c>
      <c r="AD1095">
        <v>1</v>
      </c>
      <c r="AE1095">
        <v>349</v>
      </c>
      <c r="AF1095">
        <v>2850</v>
      </c>
      <c r="AG1095">
        <v>994650</v>
      </c>
      <c r="AH1095">
        <v>6</v>
      </c>
      <c r="AI1095">
        <v>378</v>
      </c>
      <c r="AJ1095">
        <v>3280</v>
      </c>
      <c r="AK1095">
        <v>1290087</v>
      </c>
      <c r="AL1095">
        <v>4</v>
      </c>
      <c r="AM1095">
        <v>429</v>
      </c>
      <c r="AN1095">
        <v>2895</v>
      </c>
      <c r="AO1095">
        <v>1237678</v>
      </c>
      <c r="AP1095">
        <v>40</v>
      </c>
      <c r="AQ1095">
        <v>377</v>
      </c>
      <c r="AR1095">
        <v>2533</v>
      </c>
      <c r="AS1095">
        <v>945357</v>
      </c>
      <c r="AT1095">
        <v>14</v>
      </c>
      <c r="AU1095">
        <v>492</v>
      </c>
      <c r="AV1095">
        <v>2436</v>
      </c>
      <c r="AW1095">
        <v>1241207</v>
      </c>
      <c r="AY1095">
        <v>1</v>
      </c>
    </row>
    <row r="1097" spans="1:51" x14ac:dyDescent="0.2">
      <c r="A1097" s="12">
        <v>42436</v>
      </c>
      <c r="B1097">
        <v>3</v>
      </c>
      <c r="C1097">
        <v>111</v>
      </c>
      <c r="D1097">
        <v>3550</v>
      </c>
      <c r="E1097">
        <v>408550</v>
      </c>
      <c r="F1097">
        <v>11</v>
      </c>
      <c r="G1097">
        <v>136</v>
      </c>
      <c r="H1097">
        <v>3575</v>
      </c>
      <c r="I1097">
        <v>497909</v>
      </c>
      <c r="J1097">
        <v>12</v>
      </c>
      <c r="K1097">
        <v>160</v>
      </c>
      <c r="L1097">
        <v>3366</v>
      </c>
      <c r="M1097">
        <v>535473</v>
      </c>
      <c r="N1097">
        <v>10</v>
      </c>
      <c r="O1097">
        <v>192</v>
      </c>
      <c r="P1097">
        <v>3120</v>
      </c>
      <c r="Q1097">
        <v>641900</v>
      </c>
      <c r="R1097">
        <v>11</v>
      </c>
      <c r="S1097">
        <v>240</v>
      </c>
      <c r="T1097">
        <v>3075</v>
      </c>
      <c r="U1097">
        <v>743273</v>
      </c>
      <c r="V1097">
        <v>1</v>
      </c>
      <c r="W1097">
        <v>258</v>
      </c>
      <c r="X1097">
        <v>3080</v>
      </c>
      <c r="Y1097">
        <v>794640</v>
      </c>
      <c r="Z1097">
        <v>3</v>
      </c>
      <c r="AA1097">
        <v>296</v>
      </c>
      <c r="AB1097">
        <v>2950</v>
      </c>
      <c r="AC1097">
        <v>879667</v>
      </c>
      <c r="AD1097">
        <v>3</v>
      </c>
      <c r="AE1097">
        <v>336</v>
      </c>
      <c r="AF1097">
        <v>3140</v>
      </c>
      <c r="AG1097">
        <v>1053993</v>
      </c>
      <c r="AH1097">
        <v>4</v>
      </c>
      <c r="AI1097">
        <v>386</v>
      </c>
      <c r="AJ1097">
        <v>2997</v>
      </c>
      <c r="AK1097">
        <v>1149718</v>
      </c>
      <c r="AL1097">
        <v>1</v>
      </c>
      <c r="AM1097">
        <v>417</v>
      </c>
      <c r="AN1097">
        <v>3080</v>
      </c>
      <c r="AO1097">
        <v>1284360</v>
      </c>
      <c r="AP1097">
        <v>54</v>
      </c>
      <c r="AQ1097">
        <v>360</v>
      </c>
      <c r="AR1097">
        <v>2676</v>
      </c>
      <c r="AS1097">
        <v>960041</v>
      </c>
      <c r="AT1097">
        <v>8</v>
      </c>
      <c r="AU1097">
        <v>415</v>
      </c>
      <c r="AV1097">
        <v>2636</v>
      </c>
      <c r="AW1097">
        <v>1117870</v>
      </c>
    </row>
    <row r="1098" spans="1:51" x14ac:dyDescent="0.2">
      <c r="A1098" s="12">
        <v>42443</v>
      </c>
      <c r="B1098">
        <v>2</v>
      </c>
      <c r="C1098">
        <v>112</v>
      </c>
      <c r="D1098">
        <v>3400</v>
      </c>
      <c r="E1098">
        <v>379100</v>
      </c>
      <c r="F1098">
        <v>30</v>
      </c>
      <c r="G1098">
        <v>144</v>
      </c>
      <c r="H1098">
        <v>3230</v>
      </c>
      <c r="I1098">
        <v>471076</v>
      </c>
      <c r="J1098">
        <v>13</v>
      </c>
      <c r="K1098">
        <v>156</v>
      </c>
      <c r="L1098">
        <v>3380</v>
      </c>
      <c r="M1098">
        <v>511484</v>
      </c>
      <c r="N1098">
        <v>16</v>
      </c>
      <c r="O1098">
        <v>202</v>
      </c>
      <c r="P1098">
        <v>3094</v>
      </c>
      <c r="Q1098">
        <v>661243</v>
      </c>
      <c r="R1098">
        <v>10</v>
      </c>
      <c r="S1098">
        <v>231</v>
      </c>
      <c r="T1098">
        <v>3302</v>
      </c>
      <c r="U1098">
        <v>786851</v>
      </c>
      <c r="V1098">
        <v>8</v>
      </c>
      <c r="W1098">
        <v>262</v>
      </c>
      <c r="X1098">
        <v>2870</v>
      </c>
      <c r="Y1098">
        <v>756322</v>
      </c>
      <c r="Z1098">
        <v>14</v>
      </c>
      <c r="AA1098">
        <v>288</v>
      </c>
      <c r="AB1098">
        <v>3002</v>
      </c>
      <c r="AC1098">
        <v>870504</v>
      </c>
      <c r="AD1098">
        <v>2</v>
      </c>
      <c r="AE1098">
        <v>353</v>
      </c>
      <c r="AF1098">
        <v>3000</v>
      </c>
      <c r="AG1098">
        <v>1059000</v>
      </c>
      <c r="AH1098">
        <v>5</v>
      </c>
      <c r="AI1098">
        <v>387</v>
      </c>
      <c r="AJ1098">
        <v>2850</v>
      </c>
      <c r="AK1098">
        <v>1101688</v>
      </c>
      <c r="AL1098">
        <v>6</v>
      </c>
      <c r="AM1098">
        <v>414</v>
      </c>
      <c r="AN1098">
        <v>3220</v>
      </c>
      <c r="AO1098">
        <v>1334153</v>
      </c>
      <c r="AP1098">
        <v>45</v>
      </c>
      <c r="AQ1098">
        <v>392</v>
      </c>
      <c r="AR1098">
        <v>2592</v>
      </c>
      <c r="AS1098">
        <v>1017470</v>
      </c>
      <c r="AT1098">
        <v>3</v>
      </c>
      <c r="AU1098">
        <v>481</v>
      </c>
      <c r="AV1098">
        <v>2633</v>
      </c>
      <c r="AW1098">
        <v>1263487</v>
      </c>
      <c r="AY1098">
        <v>5</v>
      </c>
    </row>
    <row r="1099" spans="1:51" x14ac:dyDescent="0.2">
      <c r="A1099" s="12">
        <v>42450</v>
      </c>
      <c r="B1099">
        <v>4</v>
      </c>
      <c r="C1099">
        <v>110</v>
      </c>
      <c r="D1099">
        <v>3200</v>
      </c>
      <c r="E1099">
        <v>356640</v>
      </c>
      <c r="F1099">
        <v>14</v>
      </c>
      <c r="G1099">
        <v>140</v>
      </c>
      <c r="H1099">
        <v>3220</v>
      </c>
      <c r="I1099">
        <v>449701</v>
      </c>
      <c r="J1099">
        <v>16</v>
      </c>
      <c r="K1099">
        <v>170</v>
      </c>
      <c r="L1099">
        <v>3160</v>
      </c>
      <c r="M1099">
        <v>540905</v>
      </c>
      <c r="N1099">
        <v>4</v>
      </c>
      <c r="O1099">
        <v>306</v>
      </c>
      <c r="P1099">
        <v>3040</v>
      </c>
      <c r="Q1099">
        <v>630280</v>
      </c>
      <c r="R1099">
        <v>6</v>
      </c>
      <c r="S1099">
        <v>234</v>
      </c>
      <c r="T1099">
        <v>3250</v>
      </c>
      <c r="U1099">
        <v>790575</v>
      </c>
      <c r="V1099">
        <v>3</v>
      </c>
      <c r="W1099">
        <v>266</v>
      </c>
      <c r="X1099">
        <v>3043</v>
      </c>
      <c r="Y1099">
        <v>808470</v>
      </c>
      <c r="Z1099">
        <v>1</v>
      </c>
      <c r="AA1099">
        <v>281</v>
      </c>
      <c r="AB1099">
        <v>2900</v>
      </c>
      <c r="AC1099">
        <v>814900</v>
      </c>
      <c r="AD1099">
        <v>2</v>
      </c>
      <c r="AE1099">
        <v>336</v>
      </c>
      <c r="AF1099">
        <v>3020</v>
      </c>
      <c r="AG1099">
        <v>1016230</v>
      </c>
      <c r="AH1099">
        <v>1</v>
      </c>
      <c r="AI1099">
        <v>363</v>
      </c>
      <c r="AJ1099">
        <v>3240</v>
      </c>
      <c r="AK1099">
        <v>1176120</v>
      </c>
      <c r="AL1099">
        <v>2</v>
      </c>
      <c r="AM1099">
        <v>421</v>
      </c>
      <c r="AN1099">
        <v>3400</v>
      </c>
      <c r="AO1099">
        <v>1431400</v>
      </c>
      <c r="AP1099">
        <v>29</v>
      </c>
      <c r="AQ1099">
        <v>377</v>
      </c>
      <c r="AR1099">
        <v>2721</v>
      </c>
      <c r="AS1099">
        <v>1040880</v>
      </c>
      <c r="AT1099">
        <v>4</v>
      </c>
      <c r="AU1099">
        <v>405</v>
      </c>
      <c r="AV1099">
        <v>2642</v>
      </c>
      <c r="AW1099">
        <v>1061908</v>
      </c>
      <c r="AY1099">
        <v>2</v>
      </c>
    </row>
    <row r="1100" spans="1:51" x14ac:dyDescent="0.2">
      <c r="A1100" s="12">
        <v>42488</v>
      </c>
      <c r="B1100">
        <v>4</v>
      </c>
      <c r="C1100">
        <v>121</v>
      </c>
      <c r="D1100">
        <v>3050</v>
      </c>
      <c r="E1100">
        <v>371100</v>
      </c>
      <c r="F1100">
        <v>11</v>
      </c>
      <c r="G1100">
        <v>143</v>
      </c>
      <c r="H1100">
        <v>3160</v>
      </c>
      <c r="I1100">
        <v>456107</v>
      </c>
      <c r="J1100">
        <v>1</v>
      </c>
      <c r="K1100">
        <v>164</v>
      </c>
      <c r="L1100">
        <v>3200</v>
      </c>
      <c r="M1100">
        <v>524800</v>
      </c>
      <c r="N1100">
        <v>31</v>
      </c>
      <c r="O1100">
        <v>202</v>
      </c>
      <c r="P1100">
        <v>3212</v>
      </c>
      <c r="Q1100">
        <v>670770</v>
      </c>
      <c r="R1100">
        <v>6</v>
      </c>
      <c r="S1100">
        <v>225</v>
      </c>
      <c r="T1100">
        <v>3240</v>
      </c>
      <c r="U1100">
        <v>727320</v>
      </c>
      <c r="V1100">
        <v>2</v>
      </c>
      <c r="W1100">
        <v>253</v>
      </c>
      <c r="X1100">
        <v>3180</v>
      </c>
      <c r="Y1100">
        <v>804540</v>
      </c>
      <c r="Z1100">
        <v>2</v>
      </c>
      <c r="AA1100">
        <v>332</v>
      </c>
      <c r="AB1100">
        <v>3220</v>
      </c>
      <c r="AC1100">
        <v>1067450</v>
      </c>
      <c r="AD1100">
        <v>2</v>
      </c>
      <c r="AE1100">
        <v>332</v>
      </c>
      <c r="AF1100">
        <v>3220</v>
      </c>
      <c r="AG1100">
        <v>1067450</v>
      </c>
      <c r="AH1100">
        <v>2</v>
      </c>
      <c r="AI1100">
        <v>381</v>
      </c>
      <c r="AJ1100">
        <v>2970</v>
      </c>
      <c r="AK1100">
        <v>1130460</v>
      </c>
      <c r="AL1100">
        <v>2</v>
      </c>
      <c r="AM1100">
        <v>448</v>
      </c>
      <c r="AN1100">
        <v>3380</v>
      </c>
      <c r="AO1100">
        <v>1516230</v>
      </c>
      <c r="AP1100">
        <v>28</v>
      </c>
      <c r="AQ1100">
        <v>349</v>
      </c>
      <c r="AR1100">
        <v>2756</v>
      </c>
      <c r="AS1100">
        <v>930105</v>
      </c>
      <c r="AY1100">
        <v>1</v>
      </c>
    </row>
    <row r="1101" spans="1:51" x14ac:dyDescent="0.2">
      <c r="A1101" s="12">
        <v>42430</v>
      </c>
      <c r="B1101">
        <v>4</v>
      </c>
      <c r="C1101">
        <v>112</v>
      </c>
      <c r="D1101">
        <v>2975</v>
      </c>
      <c r="E1101">
        <v>334950</v>
      </c>
      <c r="F1101">
        <v>14</v>
      </c>
      <c r="G1101">
        <v>142</v>
      </c>
      <c r="H1101">
        <v>3250</v>
      </c>
      <c r="I1101">
        <v>462750</v>
      </c>
      <c r="J1101">
        <v>19</v>
      </c>
      <c r="K1101">
        <v>202</v>
      </c>
      <c r="L1101">
        <v>2950</v>
      </c>
      <c r="M1101">
        <v>597050</v>
      </c>
      <c r="N1101">
        <v>19</v>
      </c>
      <c r="O1101">
        <v>202</v>
      </c>
      <c r="P1101">
        <v>2950</v>
      </c>
      <c r="Q1101">
        <v>597050</v>
      </c>
      <c r="R1101">
        <v>19</v>
      </c>
      <c r="S1101">
        <v>234</v>
      </c>
      <c r="T1101">
        <v>2867</v>
      </c>
      <c r="U1101">
        <v>669483</v>
      </c>
      <c r="V1101">
        <v>13</v>
      </c>
      <c r="W1101">
        <v>264</v>
      </c>
      <c r="X1101">
        <v>2900</v>
      </c>
      <c r="Y1101">
        <v>765938</v>
      </c>
      <c r="Z1101">
        <v>1</v>
      </c>
      <c r="AA1101">
        <v>292</v>
      </c>
      <c r="AB1101">
        <v>2820</v>
      </c>
      <c r="AC1101">
        <v>823440</v>
      </c>
      <c r="AD1101">
        <v>17</v>
      </c>
      <c r="AE1101">
        <v>340</v>
      </c>
      <c r="AF1101">
        <v>2850</v>
      </c>
      <c r="AG1101">
        <v>968364</v>
      </c>
      <c r="AH1101">
        <v>2</v>
      </c>
      <c r="AI1101">
        <v>382</v>
      </c>
      <c r="AJ1101">
        <v>2825</v>
      </c>
      <c r="AK1101">
        <v>1078825</v>
      </c>
      <c r="AL1101">
        <v>7</v>
      </c>
      <c r="AM1101">
        <v>465</v>
      </c>
      <c r="AN1101">
        <v>3012</v>
      </c>
      <c r="AO1101">
        <v>1410975</v>
      </c>
      <c r="AP1101">
        <v>28</v>
      </c>
      <c r="AQ1101">
        <v>461</v>
      </c>
      <c r="AR1101">
        <v>2782</v>
      </c>
      <c r="AS1101">
        <v>1282325</v>
      </c>
      <c r="AT1101">
        <v>5</v>
      </c>
      <c r="AU1101">
        <v>453</v>
      </c>
      <c r="AV1101">
        <v>2688</v>
      </c>
      <c r="AW1101">
        <v>1214788</v>
      </c>
    </row>
    <row r="1102" spans="1:51" x14ac:dyDescent="0.2">
      <c r="A1102" s="12"/>
      <c r="AP1102">
        <v>8</v>
      </c>
      <c r="AQ1102">
        <v>341</v>
      </c>
      <c r="AR1102">
        <v>3406</v>
      </c>
      <c r="AS1102">
        <v>823108</v>
      </c>
      <c r="AT1102">
        <v>4</v>
      </c>
      <c r="AU1102">
        <v>376</v>
      </c>
      <c r="AV1102">
        <v>2633</v>
      </c>
      <c r="AW1102">
        <v>988467</v>
      </c>
      <c r="AY1102">
        <v>55</v>
      </c>
    </row>
    <row r="1103" spans="1:51" x14ac:dyDescent="0.2">
      <c r="A1103" s="12"/>
      <c r="AP1103">
        <v>1</v>
      </c>
      <c r="AQ1103">
        <v>312</v>
      </c>
      <c r="AR1103">
        <v>2650</v>
      </c>
      <c r="AS1103">
        <v>826800</v>
      </c>
    </row>
    <row r="1104" spans="1:51" x14ac:dyDescent="0.2">
      <c r="A1104" s="12"/>
      <c r="AP1104">
        <v>10</v>
      </c>
      <c r="AQ1104">
        <v>378</v>
      </c>
      <c r="AR1104">
        <v>2645</v>
      </c>
      <c r="AS1104">
        <v>998900</v>
      </c>
    </row>
    <row r="1105" spans="1:51" x14ac:dyDescent="0.2">
      <c r="A1105" s="12">
        <v>42437</v>
      </c>
      <c r="B1105">
        <v>14</v>
      </c>
      <c r="C1105">
        <v>109</v>
      </c>
      <c r="D1105">
        <v>3300</v>
      </c>
      <c r="E1105">
        <v>359700</v>
      </c>
      <c r="F1105">
        <v>1</v>
      </c>
      <c r="G1105">
        <v>132</v>
      </c>
      <c r="H1105">
        <v>3100</v>
      </c>
      <c r="I1105">
        <v>409200</v>
      </c>
      <c r="J1105">
        <v>13</v>
      </c>
      <c r="K1105">
        <v>164</v>
      </c>
      <c r="L1105">
        <v>3063</v>
      </c>
      <c r="M1105">
        <v>500288</v>
      </c>
      <c r="N1105">
        <v>11</v>
      </c>
      <c r="O1105">
        <v>205</v>
      </c>
      <c r="P1105">
        <v>3008</v>
      </c>
      <c r="Q1105">
        <v>616418</v>
      </c>
      <c r="R1105">
        <v>8</v>
      </c>
      <c r="S1105">
        <v>236</v>
      </c>
      <c r="T1105">
        <v>3020</v>
      </c>
      <c r="U1105">
        <v>711320</v>
      </c>
      <c r="V1105">
        <v>2</v>
      </c>
      <c r="W1105">
        <v>260</v>
      </c>
      <c r="X1105">
        <v>2680</v>
      </c>
      <c r="Y1105">
        <v>697380</v>
      </c>
      <c r="Z1105">
        <v>3</v>
      </c>
      <c r="AA1105">
        <v>313</v>
      </c>
      <c r="AB1105">
        <v>2880</v>
      </c>
      <c r="AC1105">
        <v>901920</v>
      </c>
      <c r="AD1105">
        <v>8</v>
      </c>
      <c r="AE1105">
        <v>339</v>
      </c>
      <c r="AF1105">
        <v>2818</v>
      </c>
      <c r="AG1105">
        <v>955030</v>
      </c>
      <c r="AH1105">
        <v>4</v>
      </c>
      <c r="AI1105">
        <v>384</v>
      </c>
      <c r="AJ1105">
        <v>2920</v>
      </c>
      <c r="AK1105">
        <v>1120185</v>
      </c>
      <c r="AL1105">
        <v>2</v>
      </c>
      <c r="AM1105">
        <v>412</v>
      </c>
      <c r="AN1105">
        <v>3150</v>
      </c>
      <c r="AO1105">
        <v>1300395</v>
      </c>
      <c r="AP1105">
        <v>28</v>
      </c>
      <c r="AQ1105">
        <v>448</v>
      </c>
      <c r="AR1105">
        <v>2774</v>
      </c>
      <c r="AS1105">
        <v>1246009</v>
      </c>
      <c r="AT1105">
        <v>8</v>
      </c>
      <c r="AU1105">
        <v>418</v>
      </c>
      <c r="AV1105">
        <v>2700</v>
      </c>
      <c r="AW1105">
        <v>1128600</v>
      </c>
      <c r="AY1105">
        <v>40</v>
      </c>
    </row>
    <row r="1106" spans="1:51" x14ac:dyDescent="0.2">
      <c r="A1106" s="12"/>
      <c r="AP1106">
        <v>10</v>
      </c>
      <c r="AQ1106">
        <v>352</v>
      </c>
      <c r="AR1106">
        <v>2623</v>
      </c>
      <c r="AS1106">
        <v>923189</v>
      </c>
      <c r="AT1106">
        <v>1</v>
      </c>
      <c r="AU1106">
        <v>399</v>
      </c>
      <c r="AV1106">
        <v>2600</v>
      </c>
      <c r="AW1106">
        <v>1037400</v>
      </c>
    </row>
    <row r="1107" spans="1:51" x14ac:dyDescent="0.2">
      <c r="A1107" s="12"/>
      <c r="AP1107">
        <v>21</v>
      </c>
      <c r="AQ1107">
        <v>380</v>
      </c>
      <c r="AR1107">
        <v>2687</v>
      </c>
      <c r="AS1107">
        <v>1020806</v>
      </c>
    </row>
    <row r="1108" spans="1:51" x14ac:dyDescent="0.2">
      <c r="A1108" s="12">
        <v>42444</v>
      </c>
      <c r="B1108">
        <v>2</v>
      </c>
      <c r="C1108">
        <v>126</v>
      </c>
      <c r="D1108">
        <v>3100</v>
      </c>
      <c r="E1108">
        <v>389050</v>
      </c>
      <c r="F1108">
        <v>17</v>
      </c>
      <c r="G1108">
        <v>140</v>
      </c>
      <c r="H1108">
        <v>3070</v>
      </c>
      <c r="I1108">
        <v>428795</v>
      </c>
      <c r="J1108">
        <v>6</v>
      </c>
      <c r="K1108">
        <v>161</v>
      </c>
      <c r="L1108">
        <v>3100</v>
      </c>
      <c r="M1108">
        <v>499100</v>
      </c>
      <c r="N1108">
        <v>7</v>
      </c>
      <c r="O1108">
        <v>187</v>
      </c>
      <c r="P1108">
        <v>2900</v>
      </c>
      <c r="Q1108">
        <v>541300</v>
      </c>
      <c r="R1108">
        <v>14</v>
      </c>
      <c r="S1108">
        <v>234</v>
      </c>
      <c r="T1108">
        <v>3020</v>
      </c>
      <c r="U1108">
        <v>706903</v>
      </c>
      <c r="V1108">
        <v>8</v>
      </c>
      <c r="W1108">
        <v>261</v>
      </c>
      <c r="X1108">
        <v>2890</v>
      </c>
      <c r="Y1108">
        <v>753080</v>
      </c>
      <c r="Z1108">
        <v>3</v>
      </c>
      <c r="AA1108">
        <v>309</v>
      </c>
      <c r="AB1108">
        <v>2967</v>
      </c>
      <c r="AC1108">
        <v>915627</v>
      </c>
      <c r="AD1108">
        <v>1</v>
      </c>
      <c r="AE1108">
        <v>335</v>
      </c>
      <c r="AF1108">
        <v>3040</v>
      </c>
      <c r="AG1108">
        <v>1018400</v>
      </c>
      <c r="AH1108">
        <v>3</v>
      </c>
      <c r="AI1108">
        <v>391</v>
      </c>
      <c r="AJ1108">
        <v>3040</v>
      </c>
      <c r="AK1108">
        <v>1188680</v>
      </c>
      <c r="AL1108">
        <v>4</v>
      </c>
      <c r="AM1108">
        <v>413</v>
      </c>
      <c r="AN1108">
        <v>3102</v>
      </c>
      <c r="AO1108">
        <v>1280802</v>
      </c>
      <c r="AP1108">
        <v>46</v>
      </c>
      <c r="AQ1108">
        <v>432</v>
      </c>
      <c r="AR1108">
        <v>2903</v>
      </c>
      <c r="AS1108">
        <v>1255525</v>
      </c>
      <c r="AT1108">
        <v>7</v>
      </c>
      <c r="AU1108">
        <v>449</v>
      </c>
      <c r="AV1108">
        <v>2647</v>
      </c>
      <c r="AW1108">
        <v>1190078</v>
      </c>
      <c r="AY1108">
        <v>79</v>
      </c>
    </row>
    <row r="1109" spans="1:51" x14ac:dyDescent="0.2">
      <c r="A1109" s="12"/>
      <c r="AP1109">
        <v>10</v>
      </c>
      <c r="AQ1109">
        <v>348</v>
      </c>
      <c r="AR1109">
        <v>2833</v>
      </c>
      <c r="AS1109">
        <v>984067</v>
      </c>
      <c r="AT1109">
        <v>4</v>
      </c>
      <c r="AU1109">
        <v>354</v>
      </c>
      <c r="AV1109">
        <v>2825</v>
      </c>
      <c r="AW1109">
        <v>998625</v>
      </c>
    </row>
    <row r="1110" spans="1:51" x14ac:dyDescent="0.2">
      <c r="A1110" s="12"/>
      <c r="AP1110">
        <v>22</v>
      </c>
      <c r="AQ1110">
        <v>380</v>
      </c>
      <c r="AR1110">
        <v>2775</v>
      </c>
      <c r="AS1110">
        <v>1054934</v>
      </c>
      <c r="AT1110">
        <v>8</v>
      </c>
      <c r="AU1110">
        <v>381</v>
      </c>
      <c r="AV1110">
        <v>2530</v>
      </c>
      <c r="AW1110">
        <v>963330</v>
      </c>
      <c r="AY1110">
        <v>42</v>
      </c>
    </row>
    <row r="1111" spans="1:51" x14ac:dyDescent="0.2">
      <c r="A1111" s="12">
        <v>42451</v>
      </c>
      <c r="B1111">
        <v>3</v>
      </c>
      <c r="C1111">
        <v>86</v>
      </c>
      <c r="D1111">
        <v>3150</v>
      </c>
      <c r="E1111">
        <v>270900</v>
      </c>
      <c r="F1111">
        <v>5</v>
      </c>
      <c r="G1111">
        <v>140</v>
      </c>
      <c r="H1111">
        <v>3150</v>
      </c>
      <c r="I1111">
        <v>441933</v>
      </c>
      <c r="J1111">
        <v>8</v>
      </c>
      <c r="K1111">
        <v>169</v>
      </c>
      <c r="L1111">
        <v>3033</v>
      </c>
      <c r="M1111">
        <v>512667</v>
      </c>
      <c r="N1111">
        <v>29</v>
      </c>
      <c r="O1111">
        <v>200</v>
      </c>
      <c r="P1111">
        <v>2896</v>
      </c>
      <c r="Q1111">
        <v>579774</v>
      </c>
      <c r="R1111">
        <v>2</v>
      </c>
      <c r="S1111">
        <v>238</v>
      </c>
      <c r="T1111">
        <v>2800</v>
      </c>
      <c r="U1111">
        <v>667500</v>
      </c>
      <c r="V1111">
        <v>3</v>
      </c>
      <c r="W1111">
        <v>258</v>
      </c>
      <c r="X1111">
        <v>2910</v>
      </c>
      <c r="Y1111">
        <v>751550</v>
      </c>
      <c r="Z1111">
        <v>7</v>
      </c>
      <c r="AA1111">
        <v>295</v>
      </c>
      <c r="AB1111">
        <v>2873</v>
      </c>
      <c r="AC1111">
        <v>847507</v>
      </c>
      <c r="AD1111">
        <v>2</v>
      </c>
      <c r="AE1111">
        <v>350</v>
      </c>
      <c r="AF1111">
        <v>3075</v>
      </c>
      <c r="AG1111">
        <v>1076175</v>
      </c>
      <c r="AH1111">
        <v>2</v>
      </c>
      <c r="AI1111">
        <v>384</v>
      </c>
      <c r="AJ1111">
        <v>3190</v>
      </c>
      <c r="AK1111">
        <v>1225320</v>
      </c>
      <c r="AL1111">
        <v>3</v>
      </c>
      <c r="AM1111">
        <v>425</v>
      </c>
      <c r="AN1111">
        <v>3447</v>
      </c>
      <c r="AO1111">
        <v>1464167</v>
      </c>
      <c r="AP1111">
        <v>37</v>
      </c>
      <c r="AQ1111">
        <v>455</v>
      </c>
      <c r="AR1111">
        <v>3025</v>
      </c>
      <c r="AS1111">
        <v>1374015</v>
      </c>
      <c r="AT1111">
        <v>2</v>
      </c>
      <c r="AU1111">
        <v>439</v>
      </c>
      <c r="AV1111">
        <v>2750</v>
      </c>
      <c r="AW1111">
        <v>1208700</v>
      </c>
    </row>
    <row r="1112" spans="1:51" x14ac:dyDescent="0.2">
      <c r="A1112" s="12"/>
      <c r="AP1112">
        <v>11</v>
      </c>
      <c r="AQ1112">
        <v>377</v>
      </c>
      <c r="AR1112">
        <v>2756</v>
      </c>
      <c r="AS1112">
        <v>1042473</v>
      </c>
      <c r="AT1112">
        <v>5</v>
      </c>
      <c r="AU1112">
        <v>344</v>
      </c>
      <c r="AV1112">
        <v>2750</v>
      </c>
      <c r="AW1112">
        <v>943900</v>
      </c>
    </row>
    <row r="1113" spans="1:51" x14ac:dyDescent="0.2">
      <c r="A1113" s="12">
        <v>42458</v>
      </c>
      <c r="B1113">
        <v>15</v>
      </c>
      <c r="C1113">
        <v>118</v>
      </c>
      <c r="D1113">
        <v>3175</v>
      </c>
      <c r="E1113">
        <v>373288</v>
      </c>
      <c r="F1113">
        <v>14</v>
      </c>
      <c r="G1113">
        <v>139</v>
      </c>
      <c r="H1113">
        <v>3075</v>
      </c>
      <c r="I1113">
        <v>428338</v>
      </c>
      <c r="J1113">
        <v>1</v>
      </c>
      <c r="K1113">
        <v>164</v>
      </c>
      <c r="L1113">
        <v>2850</v>
      </c>
      <c r="M1113">
        <v>467400</v>
      </c>
      <c r="N1113">
        <v>17</v>
      </c>
      <c r="O1113">
        <v>206</v>
      </c>
      <c r="P1113">
        <v>3010</v>
      </c>
      <c r="Q1113">
        <v>621290</v>
      </c>
      <c r="R1113">
        <v>17</v>
      </c>
      <c r="S1113">
        <v>238</v>
      </c>
      <c r="T1113">
        <v>3028</v>
      </c>
      <c r="U1113">
        <v>720158</v>
      </c>
      <c r="V1113">
        <v>2</v>
      </c>
      <c r="W1113">
        <v>272</v>
      </c>
      <c r="X1113">
        <v>2960</v>
      </c>
      <c r="Y1113">
        <v>805120</v>
      </c>
      <c r="Z1113">
        <v>2</v>
      </c>
      <c r="AA1113">
        <v>310</v>
      </c>
      <c r="AB1113">
        <v>3080</v>
      </c>
      <c r="AC1113">
        <v>954800</v>
      </c>
      <c r="AD1113">
        <v>16</v>
      </c>
      <c r="AE1113">
        <v>350</v>
      </c>
      <c r="AF1113">
        <v>2820</v>
      </c>
      <c r="AG1113">
        <v>986711</v>
      </c>
      <c r="AH1113">
        <v>4</v>
      </c>
      <c r="AI1113">
        <v>373</v>
      </c>
      <c r="AJ1113">
        <v>3205</v>
      </c>
      <c r="AK1113">
        <v>1196120</v>
      </c>
      <c r="AP1113">
        <v>16</v>
      </c>
      <c r="AQ1113">
        <v>350</v>
      </c>
      <c r="AR1113">
        <v>2820</v>
      </c>
      <c r="AS1113">
        <v>986711</v>
      </c>
      <c r="AT1113">
        <v>1</v>
      </c>
      <c r="AU1113">
        <v>356</v>
      </c>
      <c r="AV1113">
        <v>2550</v>
      </c>
      <c r="AW1113">
        <v>907800</v>
      </c>
      <c r="AY1113">
        <v>60</v>
      </c>
    </row>
    <row r="1114" spans="1:51" x14ac:dyDescent="0.2">
      <c r="A1114" s="12"/>
      <c r="AP1114">
        <v>1</v>
      </c>
      <c r="AQ1114">
        <v>303</v>
      </c>
      <c r="AR1114">
        <v>2400</v>
      </c>
      <c r="AS1114">
        <v>727200</v>
      </c>
      <c r="AT1114">
        <v>1</v>
      </c>
      <c r="AU1114">
        <v>399</v>
      </c>
      <c r="AV1114">
        <v>2200</v>
      </c>
      <c r="AW1114">
        <v>877800</v>
      </c>
    </row>
    <row r="1115" spans="1:51" x14ac:dyDescent="0.2">
      <c r="A1115" s="12"/>
      <c r="AP1115">
        <v>24</v>
      </c>
      <c r="AQ1115">
        <v>381</v>
      </c>
      <c r="AR1115">
        <v>2949</v>
      </c>
      <c r="AS1115">
        <v>1125734</v>
      </c>
      <c r="AT1115">
        <v>7</v>
      </c>
      <c r="AU1115">
        <v>451</v>
      </c>
      <c r="AV1115">
        <v>2630</v>
      </c>
      <c r="AW1115">
        <v>1181540</v>
      </c>
    </row>
    <row r="1116" spans="1:51" x14ac:dyDescent="0.2">
      <c r="A1116" s="12"/>
      <c r="AP1116">
        <v>24</v>
      </c>
      <c r="AQ1116">
        <v>440</v>
      </c>
      <c r="AR1116">
        <v>3013</v>
      </c>
      <c r="AS1116">
        <v>1328170</v>
      </c>
    </row>
    <row r="1118" spans="1:51" x14ac:dyDescent="0.2">
      <c r="A1118" s="112">
        <v>42465</v>
      </c>
      <c r="B1118" s="65">
        <v>5</v>
      </c>
      <c r="C1118" s="65">
        <v>120</v>
      </c>
      <c r="D1118" s="65">
        <v>3200</v>
      </c>
      <c r="E1118" s="65">
        <v>388680</v>
      </c>
      <c r="F1118" s="65">
        <v>9</v>
      </c>
      <c r="G1118" s="65">
        <v>144</v>
      </c>
      <c r="H1118" s="65">
        <v>3038</v>
      </c>
      <c r="I1118" s="65">
        <v>436189</v>
      </c>
      <c r="J1118" s="65">
        <v>19</v>
      </c>
      <c r="K1118" s="65">
        <v>171</v>
      </c>
      <c r="L1118" s="65">
        <v>3067</v>
      </c>
      <c r="M1118" s="65">
        <v>537363</v>
      </c>
      <c r="N1118" s="65">
        <v>34</v>
      </c>
      <c r="O1118" s="65">
        <v>198</v>
      </c>
      <c r="P1118" s="65">
        <v>3217</v>
      </c>
      <c r="Q1118" s="65">
        <v>640529</v>
      </c>
      <c r="R1118" s="65"/>
      <c r="S1118" s="65"/>
      <c r="T1118" s="65"/>
      <c r="U1118" s="65"/>
      <c r="V1118" s="65">
        <v>11</v>
      </c>
      <c r="W1118" s="65">
        <v>266</v>
      </c>
      <c r="X1118" s="65">
        <v>2973</v>
      </c>
      <c r="Y1118" s="65">
        <v>816096</v>
      </c>
      <c r="Z1118" s="65">
        <v>18</v>
      </c>
      <c r="AA1118" s="65">
        <v>306</v>
      </c>
      <c r="AB1118" s="65">
        <v>2968</v>
      </c>
      <c r="AC1118" s="65">
        <v>938778</v>
      </c>
      <c r="AD1118" s="65">
        <v>6</v>
      </c>
      <c r="AE1118" s="65">
        <v>335</v>
      </c>
      <c r="AF1118" s="65">
        <v>3035</v>
      </c>
      <c r="AG1118" s="65">
        <v>1009700</v>
      </c>
      <c r="AH1118" s="65">
        <v>5</v>
      </c>
      <c r="AI1118" s="65">
        <v>387</v>
      </c>
      <c r="AJ1118" s="65">
        <v>3310</v>
      </c>
      <c r="AK1118" s="65">
        <v>1280188</v>
      </c>
      <c r="AL1118" s="65">
        <v>2</v>
      </c>
      <c r="AM1118" s="65">
        <v>407</v>
      </c>
      <c r="AN1118" s="65">
        <v>3450</v>
      </c>
      <c r="AO1118" s="65">
        <v>1404170</v>
      </c>
      <c r="AP1118" s="65">
        <v>46</v>
      </c>
      <c r="AQ1118" s="65">
        <v>381</v>
      </c>
      <c r="AR1118" s="65">
        <v>2692</v>
      </c>
      <c r="AS1118" s="65">
        <v>1042950</v>
      </c>
      <c r="AT1118" s="65">
        <v>6</v>
      </c>
      <c r="AU1118" s="65">
        <v>450</v>
      </c>
      <c r="AV1118" s="65">
        <v>2618</v>
      </c>
      <c r="AW1118" s="65">
        <v>1178252</v>
      </c>
    </row>
    <row r="1119" spans="1:51" x14ac:dyDescent="0.2">
      <c r="A1119" s="112">
        <v>42471</v>
      </c>
      <c r="B1119" s="65">
        <v>25</v>
      </c>
      <c r="C1119" s="65">
        <v>117</v>
      </c>
      <c r="D1119" s="65">
        <v>3228</v>
      </c>
      <c r="E1119" s="65">
        <v>384208</v>
      </c>
      <c r="F1119" s="65">
        <v>9</v>
      </c>
      <c r="G1119" s="65">
        <v>140</v>
      </c>
      <c r="H1119" s="65">
        <v>3060</v>
      </c>
      <c r="I1119" s="65">
        <v>432076</v>
      </c>
      <c r="J1119" s="65">
        <v>24</v>
      </c>
      <c r="K1119" s="65">
        <v>169</v>
      </c>
      <c r="L1119" s="65">
        <v>3220</v>
      </c>
      <c r="M1119" s="65">
        <v>541747</v>
      </c>
      <c r="N1119" s="65">
        <v>18</v>
      </c>
      <c r="O1119" s="65">
        <v>210</v>
      </c>
      <c r="P1119" s="65">
        <v>3158</v>
      </c>
      <c r="Q1119" s="65">
        <v>669243</v>
      </c>
      <c r="R1119" s="65">
        <v>11</v>
      </c>
      <c r="S1119" s="65">
        <v>233</v>
      </c>
      <c r="T1119" s="65">
        <v>3082</v>
      </c>
      <c r="U1119" s="65">
        <v>714989</v>
      </c>
      <c r="V1119" s="65">
        <v>2</v>
      </c>
      <c r="W1119" s="65">
        <v>268</v>
      </c>
      <c r="X1119" s="65">
        <v>2900</v>
      </c>
      <c r="Y1119" s="65">
        <v>777200</v>
      </c>
      <c r="Z1119" s="65">
        <v>5</v>
      </c>
      <c r="AA1119" s="65">
        <v>295</v>
      </c>
      <c r="AB1119" s="65">
        <v>3085</v>
      </c>
      <c r="AC1119" s="65">
        <v>918338</v>
      </c>
      <c r="AD1119" s="65">
        <v>1</v>
      </c>
      <c r="AE1119" s="65">
        <v>337</v>
      </c>
      <c r="AF1119" s="65">
        <v>3220</v>
      </c>
      <c r="AG1119" s="65">
        <v>1085040</v>
      </c>
      <c r="AH1119" s="65"/>
      <c r="AI1119" s="65"/>
      <c r="AJ1119" s="65"/>
      <c r="AK1119" s="65"/>
      <c r="AL1119" s="65">
        <v>1</v>
      </c>
      <c r="AM1119" s="65">
        <v>412</v>
      </c>
      <c r="AN1119" s="65">
        <v>3140</v>
      </c>
      <c r="AO1119" s="65">
        <v>1293680</v>
      </c>
      <c r="AP1119" s="65">
        <v>40</v>
      </c>
      <c r="AQ1119" s="65">
        <v>392</v>
      </c>
      <c r="AR1119" s="65">
        <v>2942</v>
      </c>
      <c r="AS1119" s="65">
        <v>1149724</v>
      </c>
      <c r="AT1119" s="65">
        <v>10</v>
      </c>
      <c r="AU1119" s="65">
        <v>396</v>
      </c>
      <c r="AV1119" s="65">
        <v>2694</v>
      </c>
      <c r="AW1119" s="65">
        <v>1117167</v>
      </c>
    </row>
    <row r="1120" spans="1:51" x14ac:dyDescent="0.2">
      <c r="A1120" s="112">
        <v>42478</v>
      </c>
      <c r="B1120" s="65">
        <v>7</v>
      </c>
      <c r="C1120" s="65">
        <v>110</v>
      </c>
      <c r="D1120" s="65">
        <v>3043</v>
      </c>
      <c r="E1120" s="65">
        <v>340849</v>
      </c>
      <c r="F1120" s="65">
        <v>7</v>
      </c>
      <c r="G1120" s="65">
        <v>143</v>
      </c>
      <c r="H1120" s="65">
        <v>3102</v>
      </c>
      <c r="I1120" s="65">
        <v>443683</v>
      </c>
      <c r="J1120" s="65">
        <v>19</v>
      </c>
      <c r="K1120" s="65">
        <v>167</v>
      </c>
      <c r="L1120" s="65">
        <v>3050</v>
      </c>
      <c r="M1120" s="65">
        <v>514612</v>
      </c>
      <c r="N1120" s="65">
        <v>16</v>
      </c>
      <c r="O1120" s="65">
        <v>217</v>
      </c>
      <c r="P1120" s="65">
        <v>3161</v>
      </c>
      <c r="Q1120" s="65">
        <v>732470</v>
      </c>
      <c r="R1120" s="65">
        <v>12</v>
      </c>
      <c r="S1120" s="65">
        <v>233</v>
      </c>
      <c r="T1120" s="65">
        <v>3105</v>
      </c>
      <c r="U1120" s="65">
        <v>725850</v>
      </c>
      <c r="V1120" s="65">
        <v>13</v>
      </c>
      <c r="W1120" s="65">
        <v>255</v>
      </c>
      <c r="X1120" s="65">
        <v>3057</v>
      </c>
      <c r="Y1120" s="65">
        <v>795108</v>
      </c>
      <c r="Z1120" s="65">
        <v>3</v>
      </c>
      <c r="AA1120" s="65">
        <v>295</v>
      </c>
      <c r="AB1120" s="65">
        <v>3127</v>
      </c>
      <c r="AC1120" s="65">
        <v>923240</v>
      </c>
      <c r="AD1120" s="65">
        <v>3</v>
      </c>
      <c r="AE1120" s="65">
        <v>338</v>
      </c>
      <c r="AF1120" s="65">
        <v>3180</v>
      </c>
      <c r="AG1120" s="65">
        <v>1073633</v>
      </c>
      <c r="AH1120" s="65">
        <v>5</v>
      </c>
      <c r="AI1120" s="65">
        <v>370</v>
      </c>
      <c r="AJ1120" s="65">
        <v>3365</v>
      </c>
      <c r="AK1120" s="65">
        <v>1252124</v>
      </c>
      <c r="AL1120" s="65">
        <v>4</v>
      </c>
      <c r="AM1120" s="65">
        <v>473</v>
      </c>
      <c r="AN1120" s="65">
        <v>3625</v>
      </c>
      <c r="AO1120" s="65">
        <v>1252124</v>
      </c>
      <c r="AP1120" s="65">
        <v>62</v>
      </c>
      <c r="AQ1120" s="65">
        <v>359</v>
      </c>
      <c r="AR1120" s="65">
        <v>2956</v>
      </c>
      <c r="AS1120" s="65">
        <v>1043222</v>
      </c>
      <c r="AT1120" s="65">
        <v>24</v>
      </c>
      <c r="AU1120" s="65">
        <v>452</v>
      </c>
      <c r="AV1120" s="65">
        <v>2831</v>
      </c>
      <c r="AW1120" s="65">
        <v>1319994</v>
      </c>
    </row>
    <row r="1121" spans="1:51" x14ac:dyDescent="0.2">
      <c r="A1121" s="112">
        <v>42485</v>
      </c>
      <c r="B1121" s="65">
        <v>41</v>
      </c>
      <c r="C1121" s="65">
        <v>113</v>
      </c>
      <c r="D1121" s="65">
        <v>3300</v>
      </c>
      <c r="E1121" s="65">
        <v>404414</v>
      </c>
      <c r="F1121" s="65">
        <v>27</v>
      </c>
      <c r="G1121" s="65">
        <v>144</v>
      </c>
      <c r="H1121" s="65">
        <v>3354</v>
      </c>
      <c r="I1121" s="65">
        <v>485220</v>
      </c>
      <c r="J1121" s="65">
        <v>29</v>
      </c>
      <c r="K1121" s="65">
        <v>166</v>
      </c>
      <c r="L1121" s="65">
        <v>3289</v>
      </c>
      <c r="M1121" s="65">
        <v>553154</v>
      </c>
      <c r="N1121" s="65">
        <v>44</v>
      </c>
      <c r="O1121" s="65">
        <v>197</v>
      </c>
      <c r="P1121" s="65">
        <v>3147</v>
      </c>
      <c r="Q1121" s="65">
        <v>636516</v>
      </c>
      <c r="R1121" s="65">
        <v>23</v>
      </c>
      <c r="S1121" s="65">
        <v>236</v>
      </c>
      <c r="T1121" s="65">
        <v>3208</v>
      </c>
      <c r="U1121" s="65">
        <v>774583</v>
      </c>
      <c r="V1121" s="65">
        <v>16</v>
      </c>
      <c r="W1121" s="65">
        <v>266</v>
      </c>
      <c r="X1121" s="65">
        <v>3264</v>
      </c>
      <c r="Y1121" s="65">
        <v>882113</v>
      </c>
      <c r="Z1121" s="65">
        <v>8</v>
      </c>
      <c r="AA1121" s="65">
        <v>301</v>
      </c>
      <c r="AB1121" s="65">
        <v>3022</v>
      </c>
      <c r="AC1121" s="65">
        <v>913330</v>
      </c>
      <c r="AD1121" s="65"/>
      <c r="AE1121" s="65"/>
      <c r="AF1121" s="65"/>
      <c r="AG1121" s="65"/>
      <c r="AH1121" s="65"/>
      <c r="AI1121" s="65"/>
      <c r="AJ1121" s="65"/>
      <c r="AK1121" s="65"/>
      <c r="AL1121" s="65">
        <v>1</v>
      </c>
      <c r="AM1121" s="65">
        <v>430</v>
      </c>
      <c r="AN1121" s="65">
        <v>3760</v>
      </c>
      <c r="AO1121" s="65">
        <v>1616800</v>
      </c>
      <c r="AP1121" s="65">
        <v>39</v>
      </c>
      <c r="AQ1121" s="65">
        <v>370</v>
      </c>
      <c r="AR1121" s="65">
        <v>3069</v>
      </c>
      <c r="AS1121" s="65">
        <v>1136468</v>
      </c>
      <c r="AT1121" s="65">
        <v>15</v>
      </c>
      <c r="AU1121" s="65">
        <v>518</v>
      </c>
      <c r="AV1121" s="65">
        <v>2980</v>
      </c>
      <c r="AW1121" s="65">
        <v>1657444</v>
      </c>
    </row>
    <row r="1122" spans="1:51" x14ac:dyDescent="0.2">
      <c r="A1122" s="12">
        <v>42465</v>
      </c>
      <c r="B1122">
        <v>19</v>
      </c>
      <c r="C1122">
        <v>126</v>
      </c>
      <c r="D1122">
        <v>3100</v>
      </c>
      <c r="E1122">
        <v>392062</v>
      </c>
      <c r="F1122">
        <v>3</v>
      </c>
      <c r="G1122">
        <v>136</v>
      </c>
      <c r="H1122">
        <v>2975</v>
      </c>
      <c r="I1122">
        <v>405825</v>
      </c>
      <c r="J1122">
        <v>8</v>
      </c>
      <c r="K1122">
        <v>174</v>
      </c>
      <c r="L1122">
        <v>2900</v>
      </c>
      <c r="M1122">
        <v>503567</v>
      </c>
      <c r="N1122">
        <v>20</v>
      </c>
      <c r="O1122">
        <v>197</v>
      </c>
      <c r="P1122">
        <v>2884</v>
      </c>
      <c r="Q1122">
        <v>569452</v>
      </c>
      <c r="R1122">
        <v>8</v>
      </c>
      <c r="S1122">
        <v>174</v>
      </c>
      <c r="T1122">
        <v>2900</v>
      </c>
      <c r="U1122">
        <v>503567</v>
      </c>
      <c r="V1122">
        <v>14</v>
      </c>
      <c r="W1122">
        <v>258</v>
      </c>
      <c r="X1122">
        <v>2963</v>
      </c>
      <c r="Y1122">
        <v>764627</v>
      </c>
      <c r="Z1122">
        <v>22</v>
      </c>
      <c r="AA1122">
        <v>304</v>
      </c>
      <c r="AB1122">
        <v>2961</v>
      </c>
      <c r="AC1122">
        <v>889717</v>
      </c>
      <c r="AD1122">
        <v>6</v>
      </c>
      <c r="AE1122">
        <v>343</v>
      </c>
      <c r="AF1122">
        <v>2986</v>
      </c>
      <c r="AG1122">
        <v>1025266</v>
      </c>
      <c r="AH1122">
        <v>5</v>
      </c>
      <c r="AI1122">
        <v>386</v>
      </c>
      <c r="AJ1122">
        <v>3150</v>
      </c>
      <c r="AK1122">
        <v>1214700</v>
      </c>
      <c r="AL1122">
        <v>3</v>
      </c>
      <c r="AM1122">
        <v>430</v>
      </c>
      <c r="AN1122">
        <v>3207</v>
      </c>
      <c r="AO1122">
        <v>1380147</v>
      </c>
      <c r="AP1122">
        <v>34</v>
      </c>
      <c r="AQ1122">
        <v>462</v>
      </c>
      <c r="AR1122">
        <v>2968</v>
      </c>
      <c r="AS1122">
        <v>1373365</v>
      </c>
      <c r="AT1122">
        <v>5</v>
      </c>
      <c r="AU1122">
        <v>470</v>
      </c>
      <c r="AV1122">
        <v>2580</v>
      </c>
      <c r="AW1122">
        <v>1213910</v>
      </c>
      <c r="AY1122">
        <v>75</v>
      </c>
    </row>
    <row r="1123" spans="1:51" x14ac:dyDescent="0.2">
      <c r="AP1123">
        <v>19</v>
      </c>
      <c r="AQ1123">
        <v>343</v>
      </c>
      <c r="AR1123">
        <v>2820</v>
      </c>
      <c r="AS1123">
        <v>967741</v>
      </c>
      <c r="AT1123">
        <v>4</v>
      </c>
      <c r="AU1123">
        <v>380</v>
      </c>
      <c r="AV1123">
        <v>2630</v>
      </c>
      <c r="AW1123">
        <v>1000530</v>
      </c>
    </row>
    <row r="1124" spans="1:51" x14ac:dyDescent="0.2">
      <c r="A1124" s="12"/>
      <c r="AP1124">
        <v>2</v>
      </c>
      <c r="AQ1124">
        <v>302</v>
      </c>
      <c r="AR1124">
        <v>2590</v>
      </c>
      <c r="AS1124">
        <v>780950</v>
      </c>
    </row>
    <row r="1125" spans="1:51" x14ac:dyDescent="0.2">
      <c r="A1125" s="12"/>
      <c r="AP1125">
        <v>20</v>
      </c>
      <c r="AQ1125">
        <v>382</v>
      </c>
      <c r="AR1125">
        <v>2654</v>
      </c>
      <c r="AS1125">
        <v>1013663</v>
      </c>
    </row>
    <row r="1126" spans="1:51" x14ac:dyDescent="0.2">
      <c r="A1126" s="12">
        <v>42472</v>
      </c>
      <c r="B1126">
        <v>8</v>
      </c>
      <c r="C1126">
        <v>102</v>
      </c>
      <c r="D1126">
        <v>3075</v>
      </c>
      <c r="E1126">
        <v>312925</v>
      </c>
      <c r="F1126">
        <v>6</v>
      </c>
      <c r="G1126">
        <v>145</v>
      </c>
      <c r="H1126">
        <v>3050</v>
      </c>
      <c r="I1126">
        <v>441083</v>
      </c>
      <c r="J1126">
        <v>11</v>
      </c>
      <c r="K1126">
        <v>172</v>
      </c>
      <c r="L1126">
        <v>3000</v>
      </c>
      <c r="M1126">
        <v>514250</v>
      </c>
      <c r="N1126">
        <v>26</v>
      </c>
      <c r="O1126">
        <v>193</v>
      </c>
      <c r="P1126">
        <v>2995</v>
      </c>
      <c r="Q1126">
        <v>578851</v>
      </c>
      <c r="R1126">
        <v>2</v>
      </c>
      <c r="S1126">
        <v>234</v>
      </c>
      <c r="T1126">
        <v>3045</v>
      </c>
      <c r="U1126">
        <v>712535</v>
      </c>
      <c r="V1126">
        <v>16</v>
      </c>
      <c r="W1126">
        <v>269</v>
      </c>
      <c r="X1126">
        <v>2978</v>
      </c>
      <c r="Y1126">
        <v>799842</v>
      </c>
      <c r="Z1126">
        <v>9</v>
      </c>
      <c r="AA1126">
        <v>299</v>
      </c>
      <c r="AB1126">
        <v>3094</v>
      </c>
      <c r="AC1126">
        <v>925062</v>
      </c>
      <c r="AD1126">
        <v>3</v>
      </c>
      <c r="AE1126">
        <v>332</v>
      </c>
      <c r="AF1126">
        <v>3075</v>
      </c>
      <c r="AG1126">
        <v>1022375</v>
      </c>
      <c r="AH1126">
        <v>5</v>
      </c>
      <c r="AI1126">
        <v>382</v>
      </c>
      <c r="AJ1126">
        <v>3208</v>
      </c>
      <c r="AK1126">
        <v>1227224</v>
      </c>
      <c r="AL1126">
        <v>1</v>
      </c>
      <c r="AM1126">
        <v>447</v>
      </c>
      <c r="AN1126">
        <v>3600</v>
      </c>
      <c r="AO1126">
        <v>1609200</v>
      </c>
      <c r="AP1126">
        <v>21</v>
      </c>
      <c r="AQ1126">
        <v>446</v>
      </c>
      <c r="AR1126">
        <v>3029</v>
      </c>
      <c r="AS1126">
        <v>1353596</v>
      </c>
      <c r="AT1126">
        <v>3</v>
      </c>
      <c r="AU1126">
        <v>434</v>
      </c>
      <c r="AV1126">
        <v>2550</v>
      </c>
      <c r="AW1126">
        <f>AV1126*AU1126</f>
        <v>1106700</v>
      </c>
      <c r="AY1126">
        <v>48</v>
      </c>
    </row>
    <row r="1127" spans="1:51" x14ac:dyDescent="0.2">
      <c r="A1127" s="12"/>
      <c r="AP1127">
        <v>5</v>
      </c>
      <c r="AQ1127">
        <v>348</v>
      </c>
      <c r="AR1127">
        <v>2692</v>
      </c>
      <c r="AS1127">
        <v>933556</v>
      </c>
      <c r="AT1127">
        <v>6</v>
      </c>
      <c r="AU1127">
        <v>394</v>
      </c>
      <c r="AV1127">
        <v>3450</v>
      </c>
      <c r="AW1127">
        <v>1359300</v>
      </c>
    </row>
    <row r="1128" spans="1:51" x14ac:dyDescent="0.2">
      <c r="A1128" s="12"/>
      <c r="AP1128">
        <v>1</v>
      </c>
      <c r="AQ1128">
        <v>318</v>
      </c>
      <c r="AR1128">
        <v>2800</v>
      </c>
      <c r="AS1128">
        <v>890400</v>
      </c>
    </row>
    <row r="1129" spans="1:51" x14ac:dyDescent="0.2">
      <c r="A1129" s="12"/>
      <c r="AP1129">
        <v>19</v>
      </c>
      <c r="AQ1129">
        <v>385</v>
      </c>
      <c r="AR1129">
        <v>2935</v>
      </c>
      <c r="AS1129">
        <v>1130031</v>
      </c>
    </row>
    <row r="1130" spans="1:51" x14ac:dyDescent="0.2">
      <c r="A1130" s="12">
        <v>42479</v>
      </c>
      <c r="B1130">
        <v>22</v>
      </c>
      <c r="C1130">
        <v>122</v>
      </c>
      <c r="D1130">
        <v>3163</v>
      </c>
      <c r="E1130">
        <v>386043</v>
      </c>
      <c r="F1130">
        <v>23</v>
      </c>
      <c r="G1130">
        <v>146</v>
      </c>
      <c r="H1130">
        <v>3070</v>
      </c>
      <c r="I1130">
        <v>448560</v>
      </c>
      <c r="J1130">
        <v>10</v>
      </c>
      <c r="K1130">
        <v>154</v>
      </c>
      <c r="L1130">
        <v>3130</v>
      </c>
      <c r="M1130">
        <v>482180</v>
      </c>
      <c r="N1130">
        <v>28</v>
      </c>
      <c r="O1130">
        <v>197</v>
      </c>
      <c r="P1130">
        <v>2917</v>
      </c>
      <c r="Q1130">
        <v>676133</v>
      </c>
      <c r="R1130">
        <v>6</v>
      </c>
      <c r="S1130">
        <v>236</v>
      </c>
      <c r="T1130">
        <v>3040</v>
      </c>
      <c r="U1130">
        <v>717440</v>
      </c>
      <c r="V1130">
        <v>11</v>
      </c>
      <c r="W1130">
        <v>268</v>
      </c>
      <c r="X1130">
        <v>3000</v>
      </c>
      <c r="Y1130">
        <v>804880</v>
      </c>
      <c r="Z1130">
        <v>10</v>
      </c>
      <c r="AA1130">
        <v>297</v>
      </c>
      <c r="AB1130">
        <v>2980</v>
      </c>
      <c r="AC1130">
        <v>885508</v>
      </c>
      <c r="AD1130">
        <v>1</v>
      </c>
      <c r="AE1130">
        <v>324</v>
      </c>
      <c r="AF1130">
        <v>2880</v>
      </c>
      <c r="AG1130">
        <v>933120</v>
      </c>
      <c r="AH1130">
        <v>2</v>
      </c>
      <c r="AI1130">
        <v>374</v>
      </c>
      <c r="AJ1130">
        <v>3560</v>
      </c>
      <c r="AK1130">
        <v>1329210</v>
      </c>
      <c r="AL1130">
        <v>2</v>
      </c>
      <c r="AM1130">
        <v>414</v>
      </c>
      <c r="AN1130">
        <v>3620</v>
      </c>
      <c r="AO1130">
        <v>1500700</v>
      </c>
      <c r="AP1130">
        <v>6</v>
      </c>
      <c r="AQ1130">
        <v>444</v>
      </c>
      <c r="AR1130">
        <v>3077</v>
      </c>
      <c r="AS1130">
        <v>1366443</v>
      </c>
      <c r="AT1130">
        <v>24</v>
      </c>
      <c r="AU1130">
        <v>441</v>
      </c>
      <c r="AV1130">
        <v>2780</v>
      </c>
      <c r="AW1130">
        <v>1225898</v>
      </c>
      <c r="AY1130">
        <v>51</v>
      </c>
    </row>
    <row r="1131" spans="1:51" x14ac:dyDescent="0.2">
      <c r="A1131" s="12"/>
      <c r="AP1131">
        <v>7</v>
      </c>
      <c r="AQ1131">
        <v>347</v>
      </c>
      <c r="AR1131">
        <v>2963</v>
      </c>
      <c r="AS1131">
        <v>1027111</v>
      </c>
      <c r="AT1131">
        <v>2</v>
      </c>
      <c r="AU1131">
        <v>377</v>
      </c>
      <c r="AV1131">
        <v>2750</v>
      </c>
      <c r="AW1131">
        <v>1036150</v>
      </c>
    </row>
    <row r="1132" spans="1:51" x14ac:dyDescent="0.2">
      <c r="A1132" s="12"/>
      <c r="AP1132">
        <v>10</v>
      </c>
      <c r="AQ1132">
        <v>380</v>
      </c>
      <c r="AR1132">
        <v>2825</v>
      </c>
      <c r="AS1132">
        <v>1075358</v>
      </c>
    </row>
    <row r="1133" spans="1:51" x14ac:dyDescent="0.2">
      <c r="A1133" s="12">
        <v>42486</v>
      </c>
      <c r="B1133">
        <v>4</v>
      </c>
      <c r="C1133">
        <v>102</v>
      </c>
      <c r="D1133">
        <v>3375</v>
      </c>
      <c r="E1133">
        <v>345525</v>
      </c>
      <c r="J1133">
        <v>5</v>
      </c>
      <c r="K1133">
        <v>160</v>
      </c>
      <c r="L1133">
        <v>3117</v>
      </c>
      <c r="M1133">
        <v>497817</v>
      </c>
      <c r="N1133">
        <v>18</v>
      </c>
      <c r="O1133">
        <v>202</v>
      </c>
      <c r="P1133">
        <v>3215</v>
      </c>
      <c r="Q1133">
        <v>648697</v>
      </c>
      <c r="R1133">
        <v>4</v>
      </c>
      <c r="S1133">
        <v>242</v>
      </c>
      <c r="T1133">
        <v>3280</v>
      </c>
      <c r="U1133">
        <v>792120</v>
      </c>
      <c r="V1133">
        <v>2</v>
      </c>
      <c r="W1133">
        <v>274</v>
      </c>
      <c r="X1133">
        <v>3260</v>
      </c>
      <c r="Y1133">
        <v>893240</v>
      </c>
      <c r="Z1133">
        <v>12</v>
      </c>
      <c r="AA1133">
        <v>311</v>
      </c>
      <c r="AB1133">
        <v>3275</v>
      </c>
      <c r="AC1133">
        <v>1017225</v>
      </c>
      <c r="AD1133">
        <v>10</v>
      </c>
      <c r="AE1133">
        <v>344</v>
      </c>
      <c r="AF1133">
        <v>3452</v>
      </c>
      <c r="AG1133">
        <v>1190000</v>
      </c>
      <c r="AH1133">
        <v>25</v>
      </c>
      <c r="AI1133">
        <v>381</v>
      </c>
      <c r="AJ1133">
        <v>3434</v>
      </c>
      <c r="AK1133">
        <v>1309050</v>
      </c>
      <c r="AL1133">
        <v>2</v>
      </c>
      <c r="AM1133">
        <v>432</v>
      </c>
      <c r="AN1133">
        <v>3450</v>
      </c>
      <c r="AO1133">
        <v>1490200</v>
      </c>
      <c r="AP1133">
        <v>27</v>
      </c>
      <c r="AQ1133">
        <v>433</v>
      </c>
      <c r="AR1133">
        <v>3193</v>
      </c>
      <c r="AS1133">
        <v>1385207</v>
      </c>
      <c r="AT1133">
        <v>2</v>
      </c>
      <c r="AU1133">
        <v>416</v>
      </c>
      <c r="AV1133">
        <v>2760</v>
      </c>
      <c r="AW1133">
        <v>1148120</v>
      </c>
      <c r="AY1133">
        <v>74</v>
      </c>
    </row>
    <row r="1134" spans="1:51" x14ac:dyDescent="0.2">
      <c r="A1134" s="12"/>
      <c r="AP1134">
        <v>5</v>
      </c>
      <c r="AQ1134">
        <v>339</v>
      </c>
      <c r="AR1134">
        <v>3286</v>
      </c>
      <c r="AS1134">
        <v>1115124</v>
      </c>
      <c r="AT1134">
        <v>1</v>
      </c>
      <c r="AU1134">
        <v>349</v>
      </c>
      <c r="AV1134">
        <v>2800</v>
      </c>
      <c r="AW1134">
        <v>977200</v>
      </c>
    </row>
    <row r="1135" spans="1:51" x14ac:dyDescent="0.2">
      <c r="A1135" s="12"/>
      <c r="AP1135">
        <v>2</v>
      </c>
      <c r="AQ1135">
        <v>311</v>
      </c>
      <c r="AR1135">
        <v>2950</v>
      </c>
      <c r="AS1135">
        <v>917450</v>
      </c>
      <c r="AT1135">
        <v>3</v>
      </c>
      <c r="AU1135">
        <v>380</v>
      </c>
      <c r="AV1135">
        <v>2400</v>
      </c>
      <c r="AW1135">
        <v>912000</v>
      </c>
    </row>
    <row r="1137" spans="1:51" x14ac:dyDescent="0.2">
      <c r="A1137" s="12">
        <v>42493</v>
      </c>
      <c r="B1137">
        <v>19</v>
      </c>
      <c r="C1137">
        <v>107</v>
      </c>
      <c r="D1137">
        <v>3421</v>
      </c>
      <c r="E1137">
        <v>364557</v>
      </c>
      <c r="F1137">
        <v>3</v>
      </c>
      <c r="G1137">
        <v>142</v>
      </c>
      <c r="H1137">
        <v>3300</v>
      </c>
      <c r="I1137">
        <v>469000</v>
      </c>
      <c r="J1137">
        <v>17</v>
      </c>
      <c r="K1137">
        <v>163</v>
      </c>
      <c r="L1137">
        <v>3218</v>
      </c>
      <c r="M1137">
        <v>523974</v>
      </c>
      <c r="N1137">
        <v>13</v>
      </c>
      <c r="O1137">
        <v>202</v>
      </c>
      <c r="P1137">
        <v>3092</v>
      </c>
      <c r="Q1137">
        <v>626225</v>
      </c>
      <c r="R1137">
        <v>7</v>
      </c>
      <c r="S1137">
        <v>229</v>
      </c>
      <c r="T1137">
        <v>3083</v>
      </c>
      <c r="U1137">
        <v>704683</v>
      </c>
      <c r="V1137">
        <v>9</v>
      </c>
      <c r="W1137">
        <v>266</v>
      </c>
      <c r="X1137">
        <v>3250</v>
      </c>
      <c r="Y1137">
        <v>864000</v>
      </c>
      <c r="Z1137">
        <v>2</v>
      </c>
      <c r="AA1137">
        <v>296</v>
      </c>
      <c r="AB1137">
        <v>3400</v>
      </c>
      <c r="AC1137">
        <v>1006400</v>
      </c>
      <c r="AD1137">
        <v>1</v>
      </c>
      <c r="AE1137">
        <v>340</v>
      </c>
      <c r="AF1137">
        <v>3480</v>
      </c>
      <c r="AG1137">
        <v>1183200</v>
      </c>
      <c r="AP1137">
        <v>9</v>
      </c>
      <c r="AQ1137">
        <v>339</v>
      </c>
      <c r="AR1137">
        <v>3007</v>
      </c>
      <c r="AS1137">
        <v>1019297</v>
      </c>
      <c r="AT1137">
        <v>2</v>
      </c>
      <c r="AU1137">
        <v>343</v>
      </c>
      <c r="AV1137">
        <v>2985</v>
      </c>
      <c r="AW1137">
        <v>1025340</v>
      </c>
      <c r="AY1137">
        <v>23</v>
      </c>
    </row>
    <row r="1138" spans="1:51" x14ac:dyDescent="0.2">
      <c r="A1138" s="12"/>
      <c r="AP1138">
        <v>1</v>
      </c>
      <c r="AQ1138">
        <v>316</v>
      </c>
      <c r="AR1138">
        <v>3320</v>
      </c>
      <c r="AS1138">
        <v>1049120</v>
      </c>
      <c r="AT1138">
        <v>5</v>
      </c>
      <c r="AU1138">
        <v>298</v>
      </c>
      <c r="AV1138">
        <v>3220</v>
      </c>
      <c r="AW1138">
        <v>958456</v>
      </c>
    </row>
    <row r="1139" spans="1:51" x14ac:dyDescent="0.2">
      <c r="A1139" s="12"/>
      <c r="AP1139">
        <v>10</v>
      </c>
      <c r="AQ1139">
        <v>377</v>
      </c>
      <c r="AR1139">
        <v>3110</v>
      </c>
      <c r="AS1139">
        <v>1173254</v>
      </c>
      <c r="AT1139">
        <v>1</v>
      </c>
      <c r="AU1139">
        <v>397</v>
      </c>
      <c r="AV1139">
        <v>2400</v>
      </c>
      <c r="AW1139">
        <v>952800</v>
      </c>
    </row>
    <row r="1140" spans="1:51" x14ac:dyDescent="0.2">
      <c r="A1140" s="12"/>
      <c r="AP1140">
        <v>9</v>
      </c>
      <c r="AQ1140">
        <v>440</v>
      </c>
      <c r="AR1140">
        <v>3531</v>
      </c>
      <c r="AS1140">
        <v>1555123</v>
      </c>
      <c r="AT1140">
        <v>4</v>
      </c>
      <c r="AU1140">
        <v>436</v>
      </c>
      <c r="AV1140">
        <v>2992</v>
      </c>
      <c r="AW1140">
        <v>1304132</v>
      </c>
    </row>
    <row r="1141" spans="1:51" x14ac:dyDescent="0.2">
      <c r="A1141" s="12">
        <v>42500</v>
      </c>
      <c r="B1141">
        <v>14</v>
      </c>
      <c r="C1141">
        <v>126</v>
      </c>
      <c r="D1141">
        <v>3475</v>
      </c>
      <c r="E1141">
        <v>439525</v>
      </c>
      <c r="F1141">
        <v>9</v>
      </c>
      <c r="G1141">
        <v>134</v>
      </c>
      <c r="H1141">
        <v>3533</v>
      </c>
      <c r="I1141">
        <v>472117</v>
      </c>
      <c r="J1141">
        <v>29</v>
      </c>
      <c r="K1141">
        <v>161</v>
      </c>
      <c r="L1141">
        <v>3300</v>
      </c>
      <c r="M1141">
        <v>531900</v>
      </c>
      <c r="N1141">
        <v>10</v>
      </c>
      <c r="O1141">
        <v>198</v>
      </c>
      <c r="P1141">
        <v>3295</v>
      </c>
      <c r="Q1141">
        <v>653152</v>
      </c>
      <c r="R1141">
        <v>13</v>
      </c>
      <c r="S1141">
        <v>235</v>
      </c>
      <c r="T1141">
        <v>3250</v>
      </c>
      <c r="U1141">
        <v>764850</v>
      </c>
      <c r="V1141">
        <v>9</v>
      </c>
      <c r="W1141">
        <v>268</v>
      </c>
      <c r="X1141">
        <v>3250</v>
      </c>
      <c r="Y1141">
        <v>870083</v>
      </c>
      <c r="Z1141">
        <v>8</v>
      </c>
      <c r="AA1141">
        <v>299</v>
      </c>
      <c r="AB1141">
        <v>3356</v>
      </c>
      <c r="AC1141">
        <v>1001854</v>
      </c>
      <c r="AD1141">
        <v>14</v>
      </c>
      <c r="AE1141">
        <v>343</v>
      </c>
      <c r="AF1141">
        <v>3769</v>
      </c>
      <c r="AG1141">
        <v>1292971</v>
      </c>
      <c r="AH1141">
        <v>5</v>
      </c>
      <c r="AI1141">
        <v>370</v>
      </c>
      <c r="AJ1141">
        <v>3862</v>
      </c>
      <c r="AK1141">
        <v>1428838</v>
      </c>
      <c r="AL1141">
        <v>2</v>
      </c>
      <c r="AM1141">
        <v>416</v>
      </c>
      <c r="AN1141">
        <v>4000</v>
      </c>
      <c r="AO1141">
        <v>1664350</v>
      </c>
      <c r="AP1141">
        <v>9</v>
      </c>
      <c r="AQ1141">
        <v>349</v>
      </c>
      <c r="AR1141">
        <v>3448</v>
      </c>
      <c r="AS1141">
        <v>1203790</v>
      </c>
      <c r="AT1141">
        <v>4</v>
      </c>
      <c r="AU1141">
        <v>334</v>
      </c>
      <c r="AV1141">
        <v>3500</v>
      </c>
      <c r="AW1141">
        <v>1166875</v>
      </c>
      <c r="AY1141">
        <v>25</v>
      </c>
    </row>
    <row r="1142" spans="1:51" x14ac:dyDescent="0.2">
      <c r="A1142" s="12"/>
      <c r="AP1142">
        <v>7</v>
      </c>
      <c r="AQ1142">
        <v>310</v>
      </c>
      <c r="AR1142">
        <v>3278</v>
      </c>
      <c r="AS1142">
        <v>1016925</v>
      </c>
    </row>
    <row r="1143" spans="1:51" x14ac:dyDescent="0.2">
      <c r="A1143" s="12"/>
      <c r="AP1143">
        <v>9</v>
      </c>
      <c r="AQ1143">
        <v>382</v>
      </c>
      <c r="AR1143">
        <v>3446</v>
      </c>
      <c r="AS1143">
        <v>1317288</v>
      </c>
    </row>
    <row r="1144" spans="1:51" x14ac:dyDescent="0.2">
      <c r="A1144" s="12"/>
      <c r="AP1144">
        <v>6</v>
      </c>
      <c r="AQ1144">
        <v>425</v>
      </c>
      <c r="AR1144">
        <v>3485</v>
      </c>
      <c r="AS1144">
        <v>1481123</v>
      </c>
    </row>
    <row r="1145" spans="1:51" x14ac:dyDescent="0.2">
      <c r="A1145" s="12">
        <v>42507</v>
      </c>
      <c r="B1145">
        <v>6</v>
      </c>
      <c r="C1145">
        <v>110</v>
      </c>
      <c r="D1145">
        <v>3662</v>
      </c>
      <c r="E1145">
        <v>404650</v>
      </c>
      <c r="F1145">
        <v>13</v>
      </c>
      <c r="G1145">
        <v>142</v>
      </c>
      <c r="H1145">
        <v>3467</v>
      </c>
      <c r="I1145">
        <v>493333</v>
      </c>
      <c r="J1145">
        <v>13</v>
      </c>
      <c r="K1145">
        <v>164</v>
      </c>
      <c r="L1145">
        <v>3180</v>
      </c>
      <c r="M1145">
        <v>522410</v>
      </c>
      <c r="N1145">
        <v>41</v>
      </c>
      <c r="O1145">
        <v>200</v>
      </c>
      <c r="P1145">
        <v>3526</v>
      </c>
      <c r="Q1145">
        <v>705723</v>
      </c>
      <c r="R1145">
        <v>4</v>
      </c>
      <c r="S1145">
        <v>232</v>
      </c>
      <c r="T1145">
        <v>3527</v>
      </c>
      <c r="U1145">
        <v>816627</v>
      </c>
      <c r="V1145">
        <v>3</v>
      </c>
      <c r="W1145">
        <v>264</v>
      </c>
      <c r="X1145">
        <v>3475</v>
      </c>
      <c r="Y1145">
        <v>918000</v>
      </c>
      <c r="Z1145">
        <v>7</v>
      </c>
      <c r="AA1145">
        <v>300</v>
      </c>
      <c r="AB1145">
        <v>3616</v>
      </c>
      <c r="AC1145">
        <v>1083950</v>
      </c>
      <c r="AD1145">
        <v>15</v>
      </c>
      <c r="AE1145">
        <v>346</v>
      </c>
      <c r="AF1145">
        <v>3926</v>
      </c>
      <c r="AG1145">
        <v>1360356</v>
      </c>
      <c r="AL1145">
        <v>5</v>
      </c>
      <c r="AM1145">
        <v>422</v>
      </c>
      <c r="AN1145">
        <v>3850</v>
      </c>
      <c r="AO1145">
        <v>1624400</v>
      </c>
      <c r="AP1145">
        <v>5</v>
      </c>
      <c r="AQ1145">
        <v>268</v>
      </c>
      <c r="AR1145">
        <v>3300</v>
      </c>
      <c r="AS1145">
        <v>886025</v>
      </c>
      <c r="AT1145">
        <v>10</v>
      </c>
      <c r="AU1145">
        <v>346</v>
      </c>
      <c r="AV1145">
        <v>3450</v>
      </c>
      <c r="AW1145">
        <v>1194642</v>
      </c>
      <c r="AY1145">
        <v>58</v>
      </c>
    </row>
    <row r="1146" spans="1:51" x14ac:dyDescent="0.2">
      <c r="A1146" s="12"/>
      <c r="AP1146">
        <v>10</v>
      </c>
      <c r="AQ1146">
        <v>346</v>
      </c>
      <c r="AR1146">
        <v>3329</v>
      </c>
      <c r="AS1146">
        <v>1153128</v>
      </c>
      <c r="AT1146">
        <v>1</v>
      </c>
      <c r="AU1146">
        <v>384</v>
      </c>
      <c r="AV1146">
        <v>3600</v>
      </c>
      <c r="AW1146">
        <v>1382400</v>
      </c>
    </row>
    <row r="1147" spans="1:51" x14ac:dyDescent="0.2">
      <c r="A1147" s="12"/>
      <c r="AP1147">
        <v>2</v>
      </c>
      <c r="AQ1147">
        <v>292</v>
      </c>
      <c r="AR1147">
        <v>3550</v>
      </c>
      <c r="AS1147">
        <v>1036100</v>
      </c>
      <c r="AT1147">
        <v>8</v>
      </c>
      <c r="AU1147">
        <v>548</v>
      </c>
      <c r="AV1147">
        <v>3417</v>
      </c>
      <c r="AW1147">
        <v>1872050</v>
      </c>
    </row>
    <row r="1148" spans="1:51" x14ac:dyDescent="0.2">
      <c r="A1148" s="12"/>
      <c r="AP1148">
        <v>11</v>
      </c>
      <c r="AQ1148">
        <v>383</v>
      </c>
      <c r="AR1148">
        <v>3363</v>
      </c>
      <c r="AS1148">
        <v>1291115</v>
      </c>
    </row>
    <row r="1149" spans="1:51" x14ac:dyDescent="0.2">
      <c r="A1149" s="12"/>
      <c r="AP1149">
        <v>18</v>
      </c>
      <c r="AQ1149">
        <v>436</v>
      </c>
      <c r="AR1149">
        <v>3443</v>
      </c>
      <c r="AS1149">
        <v>1506434</v>
      </c>
    </row>
    <row r="1150" spans="1:51" x14ac:dyDescent="0.2">
      <c r="A1150" s="12">
        <v>42514</v>
      </c>
      <c r="B1150">
        <v>10</v>
      </c>
      <c r="C1150">
        <v>108</v>
      </c>
      <c r="D1150">
        <v>3675</v>
      </c>
      <c r="E1150">
        <v>396217</v>
      </c>
      <c r="F1150">
        <v>33</v>
      </c>
      <c r="G1150">
        <v>138</v>
      </c>
      <c r="H1150">
        <v>3700</v>
      </c>
      <c r="I1150">
        <v>512288</v>
      </c>
      <c r="J1150">
        <v>17</v>
      </c>
      <c r="K1150">
        <v>162</v>
      </c>
      <c r="L1150">
        <v>3383</v>
      </c>
      <c r="M1150">
        <v>549167</v>
      </c>
      <c r="N1150">
        <v>38</v>
      </c>
      <c r="O1150">
        <v>195</v>
      </c>
      <c r="P1150">
        <v>3462</v>
      </c>
      <c r="Q1150">
        <v>677641</v>
      </c>
      <c r="R1150">
        <v>7</v>
      </c>
      <c r="S1150">
        <v>231</v>
      </c>
      <c r="T1150">
        <v>3195</v>
      </c>
      <c r="U1150">
        <v>738540</v>
      </c>
      <c r="V1150">
        <v>22</v>
      </c>
      <c r="W1150">
        <v>264</v>
      </c>
      <c r="X1150">
        <v>3420</v>
      </c>
      <c r="Y1150">
        <v>900388</v>
      </c>
      <c r="Z1150">
        <v>17</v>
      </c>
      <c r="AA1150">
        <v>303</v>
      </c>
      <c r="AB1150">
        <v>3430</v>
      </c>
      <c r="AC1150">
        <v>1039269</v>
      </c>
      <c r="AD1150">
        <v>5</v>
      </c>
      <c r="AE1150">
        <v>331</v>
      </c>
      <c r="AF1150">
        <v>3547</v>
      </c>
      <c r="AG1150">
        <v>1172993</v>
      </c>
      <c r="AH1150">
        <v>1</v>
      </c>
      <c r="AI1150">
        <v>384</v>
      </c>
      <c r="AJ1150">
        <v>3900</v>
      </c>
      <c r="AK1150">
        <v>1497600</v>
      </c>
      <c r="AL1150">
        <v>4</v>
      </c>
      <c r="AM1150">
        <v>458</v>
      </c>
      <c r="AN1150">
        <v>3825</v>
      </c>
      <c r="AO1150">
        <v>1754000</v>
      </c>
      <c r="AP1150">
        <v>37</v>
      </c>
      <c r="AQ1150">
        <v>346</v>
      </c>
      <c r="AR1150">
        <v>3177</v>
      </c>
      <c r="AS1150">
        <v>1100421</v>
      </c>
      <c r="AT1150">
        <v>3</v>
      </c>
      <c r="AU1150">
        <v>350</v>
      </c>
      <c r="AV1150">
        <v>3550</v>
      </c>
      <c r="AW1150">
        <v>1242767</v>
      </c>
      <c r="AY1150">
        <v>99</v>
      </c>
    </row>
    <row r="1151" spans="1:51" x14ac:dyDescent="0.2">
      <c r="A1151" s="12"/>
      <c r="AP1151">
        <v>7</v>
      </c>
      <c r="AQ1151">
        <v>303</v>
      </c>
      <c r="AR1151">
        <v>3187</v>
      </c>
      <c r="AS1151">
        <v>968560</v>
      </c>
      <c r="AT1151">
        <v>3</v>
      </c>
      <c r="AU1151">
        <v>302</v>
      </c>
      <c r="AV1151">
        <v>3140</v>
      </c>
      <c r="AW1151">
        <v>950480</v>
      </c>
    </row>
    <row r="1152" spans="1:51" x14ac:dyDescent="0.2">
      <c r="A1152" s="12"/>
      <c r="AP1152">
        <v>14</v>
      </c>
      <c r="AQ1152">
        <v>375</v>
      </c>
      <c r="AR1152">
        <v>3367</v>
      </c>
      <c r="AS1152">
        <v>1260122</v>
      </c>
      <c r="AT1152">
        <v>9</v>
      </c>
      <c r="AU1152">
        <v>380</v>
      </c>
      <c r="AV1152">
        <v>3392</v>
      </c>
      <c r="AW1152">
        <v>1290172</v>
      </c>
    </row>
    <row r="1153" spans="1:51" x14ac:dyDescent="0.2">
      <c r="A1153" s="12"/>
      <c r="AP1153">
        <v>18</v>
      </c>
      <c r="AQ1153">
        <v>439</v>
      </c>
      <c r="AR1153">
        <v>3437</v>
      </c>
      <c r="AS1153">
        <v>1514628</v>
      </c>
      <c r="AT1153">
        <v>10</v>
      </c>
      <c r="AU1153">
        <v>421</v>
      </c>
      <c r="AV1153">
        <v>3330</v>
      </c>
      <c r="AW1153">
        <v>1400327</v>
      </c>
    </row>
    <row r="1154" spans="1:51" x14ac:dyDescent="0.2">
      <c r="A1154" s="12">
        <v>42521</v>
      </c>
      <c r="B1154">
        <v>9</v>
      </c>
      <c r="C1154">
        <v>111</v>
      </c>
      <c r="D1154">
        <v>3800</v>
      </c>
      <c r="E1154">
        <v>422663</v>
      </c>
      <c r="F1154">
        <v>7</v>
      </c>
      <c r="G1154">
        <v>128</v>
      </c>
      <c r="H1154">
        <v>3800</v>
      </c>
      <c r="I1154">
        <v>524400</v>
      </c>
      <c r="J1154">
        <v>15</v>
      </c>
      <c r="K1154">
        <v>165</v>
      </c>
      <c r="L1154">
        <v>3600</v>
      </c>
      <c r="M1154">
        <v>592288</v>
      </c>
      <c r="N1154">
        <v>53</v>
      </c>
      <c r="O1154">
        <v>197</v>
      </c>
      <c r="P1154">
        <v>3573</v>
      </c>
      <c r="Q1154">
        <v>704762</v>
      </c>
      <c r="R1154">
        <v>4</v>
      </c>
      <c r="S1154">
        <v>230</v>
      </c>
      <c r="T1154">
        <v>3290</v>
      </c>
      <c r="U1154">
        <v>755827</v>
      </c>
      <c r="V1154">
        <v>5</v>
      </c>
      <c r="W1154">
        <v>261</v>
      </c>
      <c r="X1154">
        <v>3320</v>
      </c>
      <c r="Y1154">
        <v>866320</v>
      </c>
      <c r="Z1154">
        <v>17</v>
      </c>
      <c r="AA1154">
        <v>298</v>
      </c>
      <c r="AB1154">
        <v>3444</v>
      </c>
      <c r="AC1154">
        <v>1025772</v>
      </c>
      <c r="AD1154">
        <v>13</v>
      </c>
      <c r="AE1154">
        <v>335</v>
      </c>
      <c r="AF1154">
        <v>3622</v>
      </c>
      <c r="AG1154">
        <v>1211178</v>
      </c>
      <c r="AH1154">
        <v>3</v>
      </c>
      <c r="AI1154">
        <v>371</v>
      </c>
      <c r="AJ1154">
        <v>4000</v>
      </c>
      <c r="AK1154">
        <v>1485467</v>
      </c>
      <c r="AL1154">
        <v>2</v>
      </c>
      <c r="AM1154">
        <v>447</v>
      </c>
      <c r="AN1154">
        <v>3925</v>
      </c>
      <c r="AO1154">
        <v>1754175</v>
      </c>
      <c r="AP1154">
        <v>2</v>
      </c>
      <c r="AQ1154">
        <v>276</v>
      </c>
      <c r="AR1154">
        <v>2950</v>
      </c>
      <c r="AS1154">
        <v>814200</v>
      </c>
      <c r="AT1154">
        <v>4</v>
      </c>
      <c r="AU1154">
        <v>338</v>
      </c>
      <c r="AV1154">
        <v>3183</v>
      </c>
      <c r="AW1154">
        <v>1075750</v>
      </c>
      <c r="AX1154">
        <v>6</v>
      </c>
      <c r="AY1154">
        <v>156</v>
      </c>
    </row>
    <row r="1155" spans="1:51" x14ac:dyDescent="0.2">
      <c r="A1155" s="12"/>
      <c r="AP1155">
        <v>15</v>
      </c>
      <c r="AQ1155">
        <v>340</v>
      </c>
      <c r="AR1155">
        <v>3352</v>
      </c>
      <c r="AS1155">
        <v>1138750</v>
      </c>
      <c r="AT1155">
        <v>2</v>
      </c>
      <c r="AU1155">
        <v>300</v>
      </c>
      <c r="AV1155">
        <v>3150</v>
      </c>
      <c r="AW1155">
        <v>948500</v>
      </c>
    </row>
    <row r="1156" spans="1:51" x14ac:dyDescent="0.2">
      <c r="A1156" s="12"/>
      <c r="AP1156">
        <v>26</v>
      </c>
      <c r="AQ1156">
        <v>379</v>
      </c>
      <c r="AR1156">
        <v>3314</v>
      </c>
      <c r="AS1156">
        <v>1258912</v>
      </c>
      <c r="AT1156">
        <v>6</v>
      </c>
      <c r="AU1156">
        <v>377</v>
      </c>
      <c r="AV1156">
        <v>3010</v>
      </c>
      <c r="AW1156">
        <v>1132340</v>
      </c>
    </row>
    <row r="1157" spans="1:51" x14ac:dyDescent="0.2">
      <c r="A1157" s="12"/>
      <c r="AP1157">
        <v>13</v>
      </c>
      <c r="AQ1157">
        <v>435</v>
      </c>
      <c r="AR1157">
        <v>3488</v>
      </c>
      <c r="AS1157">
        <v>1523370</v>
      </c>
      <c r="AT1157">
        <v>5</v>
      </c>
      <c r="AU1157">
        <v>457</v>
      </c>
      <c r="AV1157">
        <v>3370</v>
      </c>
      <c r="AW1157">
        <v>1538200</v>
      </c>
    </row>
    <row r="1158" spans="1:51" x14ac:dyDescent="0.2">
      <c r="A1158" s="112">
        <v>42492</v>
      </c>
      <c r="B1158" s="65">
        <v>4</v>
      </c>
      <c r="C1158" s="65">
        <v>105</v>
      </c>
      <c r="D1158" s="65">
        <v>3650</v>
      </c>
      <c r="E1158" s="65">
        <v>378888</v>
      </c>
      <c r="F1158" s="65">
        <v>15</v>
      </c>
      <c r="G1158" s="65">
        <v>140</v>
      </c>
      <c r="H1158" s="65">
        <v>3384</v>
      </c>
      <c r="I1158" s="65">
        <v>477600</v>
      </c>
      <c r="J1158" s="65">
        <v>13</v>
      </c>
      <c r="K1158" s="65">
        <v>169</v>
      </c>
      <c r="L1158" s="65">
        <v>3288</v>
      </c>
      <c r="M1158" s="65">
        <v>553368</v>
      </c>
      <c r="N1158" s="65">
        <v>29</v>
      </c>
      <c r="O1158" s="65">
        <v>205</v>
      </c>
      <c r="P1158" s="65">
        <v>3234</v>
      </c>
      <c r="Q1158" s="65">
        <v>675784</v>
      </c>
      <c r="R1158" s="65">
        <v>9</v>
      </c>
      <c r="S1158" s="65">
        <v>241</v>
      </c>
      <c r="T1158" s="65">
        <v>3208</v>
      </c>
      <c r="U1158" s="65">
        <v>785908</v>
      </c>
      <c r="V1158" s="65">
        <v>6</v>
      </c>
      <c r="W1158" s="65">
        <v>262</v>
      </c>
      <c r="X1158" s="65">
        <v>3313</v>
      </c>
      <c r="Y1158" s="65">
        <v>858330</v>
      </c>
      <c r="Z1158" s="65">
        <v>7</v>
      </c>
      <c r="AA1158" s="65">
        <v>297</v>
      </c>
      <c r="AB1158" s="65">
        <v>3194</v>
      </c>
      <c r="AC1158" s="65">
        <v>958639</v>
      </c>
      <c r="AD1158" s="65">
        <v>15</v>
      </c>
      <c r="AE1158" s="65">
        <v>333</v>
      </c>
      <c r="AF1158" s="65">
        <v>3324</v>
      </c>
      <c r="AG1158" s="65">
        <v>1116117</v>
      </c>
      <c r="AH1158" s="65">
        <v>3</v>
      </c>
      <c r="AI1158" s="65">
        <v>378</v>
      </c>
      <c r="AJ1158" s="65">
        <v>3593</v>
      </c>
      <c r="AK1158" s="65">
        <v>1359753</v>
      </c>
      <c r="AL1158" s="65">
        <v>2</v>
      </c>
      <c r="AM1158" s="65">
        <v>414</v>
      </c>
      <c r="AN1158" s="65">
        <v>3345</v>
      </c>
      <c r="AO1158" s="65">
        <v>1383015</v>
      </c>
      <c r="AP1158" s="65">
        <v>54</v>
      </c>
      <c r="AQ1158" s="65">
        <v>357</v>
      </c>
      <c r="AR1158" s="65">
        <v>3023</v>
      </c>
      <c r="AS1158" s="65">
        <v>1065842</v>
      </c>
      <c r="AT1158" s="65">
        <v>14</v>
      </c>
      <c r="AU1158" s="65">
        <v>386</v>
      </c>
      <c r="AV1158" s="65">
        <v>3188</v>
      </c>
      <c r="AW1158" s="65">
        <v>1227520</v>
      </c>
      <c r="AY1158" s="65">
        <v>3</v>
      </c>
    </row>
    <row r="1159" spans="1:51" x14ac:dyDescent="0.2">
      <c r="A1159" s="112">
        <v>42499</v>
      </c>
      <c r="B1159" s="65">
        <v>29</v>
      </c>
      <c r="C1159" s="65">
        <v>112</v>
      </c>
      <c r="D1159" s="65">
        <v>3497</v>
      </c>
      <c r="E1159" s="65">
        <v>393456</v>
      </c>
      <c r="F1159" s="65">
        <v>1</v>
      </c>
      <c r="G1159" s="65">
        <v>149</v>
      </c>
      <c r="H1159" s="65">
        <v>3100</v>
      </c>
      <c r="I1159" s="65">
        <v>461900</v>
      </c>
      <c r="J1159" s="65">
        <v>9</v>
      </c>
      <c r="K1159" s="65">
        <v>160</v>
      </c>
      <c r="L1159" s="65">
        <v>3263</v>
      </c>
      <c r="M1159" s="65">
        <v>540028</v>
      </c>
      <c r="N1159" s="65">
        <v>18</v>
      </c>
      <c r="O1159" s="65">
        <v>201</v>
      </c>
      <c r="P1159" s="65">
        <v>3245</v>
      </c>
      <c r="Q1159" s="65">
        <v>666179</v>
      </c>
      <c r="R1159" s="65">
        <v>2</v>
      </c>
      <c r="S1159" s="65">
        <v>244</v>
      </c>
      <c r="T1159" s="65">
        <v>3350</v>
      </c>
      <c r="U1159" s="65">
        <v>818750</v>
      </c>
      <c r="V1159" s="65">
        <v>12</v>
      </c>
      <c r="W1159" s="65">
        <v>264</v>
      </c>
      <c r="X1159" s="65">
        <v>3605</v>
      </c>
      <c r="Y1159" s="65">
        <v>955613</v>
      </c>
      <c r="Z1159" s="65">
        <v>5</v>
      </c>
      <c r="AA1159" s="65">
        <v>287</v>
      </c>
      <c r="AB1159" s="65">
        <v>3607</v>
      </c>
      <c r="AC1159" s="65">
        <v>1035484</v>
      </c>
      <c r="AD1159" s="65">
        <v>3</v>
      </c>
      <c r="AE1159" s="65">
        <v>341</v>
      </c>
      <c r="AF1159" s="65">
        <v>3633</v>
      </c>
      <c r="AG1159" s="65">
        <v>1240587</v>
      </c>
      <c r="AH1159" s="65"/>
      <c r="AI1159" s="65"/>
      <c r="AJ1159" s="65"/>
      <c r="AK1159" s="65"/>
      <c r="AL1159" s="65"/>
      <c r="AM1159" s="65"/>
      <c r="AN1159" s="65"/>
      <c r="AO1159" s="65"/>
      <c r="AP1159" s="65">
        <v>61</v>
      </c>
      <c r="AQ1159" s="65">
        <v>355</v>
      </c>
      <c r="AR1159" s="65">
        <v>3523</v>
      </c>
      <c r="AS1159" s="65">
        <v>1253327</v>
      </c>
      <c r="AT1159" s="65">
        <v>7</v>
      </c>
      <c r="AU1159" s="65">
        <v>397</v>
      </c>
      <c r="AV1159" s="65">
        <v>3313</v>
      </c>
      <c r="AW1159" s="65">
        <v>1320960</v>
      </c>
      <c r="AY1159" s="65">
        <v>1</v>
      </c>
    </row>
    <row r="1160" spans="1:51" x14ac:dyDescent="0.2">
      <c r="A1160" s="112">
        <v>42506</v>
      </c>
      <c r="B1160" s="65">
        <v>30</v>
      </c>
      <c r="C1160" s="65">
        <v>124</v>
      </c>
      <c r="D1160" s="65">
        <v>3546</v>
      </c>
      <c r="E1160" s="65">
        <v>449592</v>
      </c>
      <c r="F1160" s="65">
        <v>5</v>
      </c>
      <c r="G1160" s="65">
        <v>134</v>
      </c>
      <c r="H1160" s="65">
        <v>3453</v>
      </c>
      <c r="I1160" s="65">
        <v>462956</v>
      </c>
      <c r="J1160" s="65">
        <v>5</v>
      </c>
      <c r="K1160" s="65">
        <v>160</v>
      </c>
      <c r="L1160" s="65">
        <v>3600</v>
      </c>
      <c r="M1160" s="65">
        <v>577440</v>
      </c>
      <c r="N1160" s="65">
        <v>46</v>
      </c>
      <c r="O1160" s="65">
        <v>192</v>
      </c>
      <c r="P1160" s="65">
        <v>3343</v>
      </c>
      <c r="Q1160" s="65">
        <v>653194</v>
      </c>
      <c r="R1160" s="65">
        <v>41</v>
      </c>
      <c r="S1160" s="65">
        <v>229</v>
      </c>
      <c r="T1160" s="65">
        <v>3346</v>
      </c>
      <c r="U1160" s="65">
        <v>778323</v>
      </c>
      <c r="V1160" s="65">
        <v>20</v>
      </c>
      <c r="W1160" s="65">
        <v>268</v>
      </c>
      <c r="X1160" s="65">
        <v>3571</v>
      </c>
      <c r="Y1160" s="65">
        <v>968528</v>
      </c>
      <c r="Z1160" s="65">
        <v>18</v>
      </c>
      <c r="AA1160" s="65">
        <v>302</v>
      </c>
      <c r="AB1160" s="65">
        <v>3609</v>
      </c>
      <c r="AC1160" s="65">
        <v>1077976</v>
      </c>
      <c r="AD1160" s="65">
        <v>4</v>
      </c>
      <c r="AE1160" s="65">
        <v>340</v>
      </c>
      <c r="AF1160" s="65">
        <v>3660</v>
      </c>
      <c r="AG1160" s="65">
        <v>1243970</v>
      </c>
      <c r="AH1160" s="65">
        <v>3</v>
      </c>
      <c r="AI1160" s="65">
        <v>389</v>
      </c>
      <c r="AJ1160" s="65">
        <v>3760</v>
      </c>
      <c r="AK1160" s="65">
        <v>1432960</v>
      </c>
      <c r="AL1160" s="65"/>
      <c r="AM1160" s="65"/>
      <c r="AN1160" s="65"/>
      <c r="AO1160" s="65"/>
      <c r="AP1160" s="65">
        <v>80</v>
      </c>
      <c r="AQ1160" s="65">
        <v>351</v>
      </c>
      <c r="AR1160" s="65">
        <v>3207</v>
      </c>
      <c r="AS1160" s="65">
        <v>1099116</v>
      </c>
      <c r="AT1160" s="65">
        <v>42</v>
      </c>
      <c r="AU1160" s="65">
        <v>415</v>
      </c>
      <c r="AV1160" s="65">
        <v>3294</v>
      </c>
      <c r="AW1160" s="65">
        <v>1362336</v>
      </c>
    </row>
    <row r="1161" spans="1:51" x14ac:dyDescent="0.2">
      <c r="A1161" s="112">
        <v>42513</v>
      </c>
      <c r="B1161" s="65">
        <v>21</v>
      </c>
      <c r="C1161" s="65">
        <v>119</v>
      </c>
      <c r="D1161" s="65">
        <v>3854</v>
      </c>
      <c r="E1161" s="65">
        <v>478115</v>
      </c>
      <c r="F1161" s="65">
        <v>18</v>
      </c>
      <c r="G1161" s="65">
        <v>141</v>
      </c>
      <c r="H1161" s="65">
        <v>3730</v>
      </c>
      <c r="I1161" s="65">
        <v>520134</v>
      </c>
      <c r="J1161" s="65">
        <v>8</v>
      </c>
      <c r="K1161" s="65">
        <v>160</v>
      </c>
      <c r="L1161" s="65">
        <v>3675</v>
      </c>
      <c r="M1161" s="65">
        <v>593731</v>
      </c>
      <c r="N1161" s="65">
        <v>42</v>
      </c>
      <c r="O1161" s="65">
        <v>200</v>
      </c>
      <c r="P1161" s="65">
        <v>3614</v>
      </c>
      <c r="Q1161" s="65">
        <v>752888</v>
      </c>
      <c r="R1161" s="65">
        <v>5</v>
      </c>
      <c r="S1161" s="65">
        <v>236</v>
      </c>
      <c r="T1161" s="65">
        <v>3442</v>
      </c>
      <c r="U1161" s="65">
        <v>812782</v>
      </c>
      <c r="V1161" s="65">
        <v>4</v>
      </c>
      <c r="W1161" s="65">
        <v>261</v>
      </c>
      <c r="X1161" s="65">
        <v>3503</v>
      </c>
      <c r="Y1161" s="65">
        <v>923550</v>
      </c>
      <c r="Z1161" s="65">
        <v>4</v>
      </c>
      <c r="AA1161" s="65">
        <v>288</v>
      </c>
      <c r="AB1161" s="65">
        <v>3343</v>
      </c>
      <c r="AC1161" s="65">
        <v>967400</v>
      </c>
      <c r="AD1161" s="65">
        <v>3</v>
      </c>
      <c r="AE1161" s="65">
        <v>338</v>
      </c>
      <c r="AF1161" s="65">
        <v>3687</v>
      </c>
      <c r="AG1161" s="65">
        <v>1245820</v>
      </c>
      <c r="AH1161" s="65">
        <v>2</v>
      </c>
      <c r="AI1161" s="65">
        <v>392</v>
      </c>
      <c r="AJ1161" s="65">
        <v>3860</v>
      </c>
      <c r="AK1161" s="65">
        <v>1515050</v>
      </c>
      <c r="AL1161" s="65"/>
      <c r="AM1161" s="65"/>
      <c r="AN1161" s="65"/>
      <c r="AO1161" s="65"/>
      <c r="AP1161" s="65">
        <v>46</v>
      </c>
      <c r="AQ1161" s="65">
        <v>356</v>
      </c>
      <c r="AR1161" s="65">
        <v>3382</v>
      </c>
      <c r="AS1161" s="65">
        <v>1203508</v>
      </c>
      <c r="AT1161" s="65">
        <v>12</v>
      </c>
      <c r="AU1161" s="65">
        <v>421</v>
      </c>
      <c r="AV1161" s="65">
        <v>3426</v>
      </c>
      <c r="AW1161" s="65">
        <v>1442603</v>
      </c>
      <c r="AY1161" s="65">
        <v>3</v>
      </c>
    </row>
    <row r="1162" spans="1:51" x14ac:dyDescent="0.2">
      <c r="A1162" s="62">
        <v>42520</v>
      </c>
      <c r="B1162" s="65">
        <v>17</v>
      </c>
      <c r="C1162" s="65">
        <v>124</v>
      </c>
      <c r="D1162" s="65">
        <v>3700</v>
      </c>
      <c r="E1162" s="65">
        <v>471296</v>
      </c>
      <c r="F1162" s="65">
        <v>9</v>
      </c>
      <c r="G1162" s="65">
        <v>146</v>
      </c>
      <c r="H1162" s="65">
        <v>3833</v>
      </c>
      <c r="I1162" s="65">
        <v>575722</v>
      </c>
      <c r="J1162" s="65">
        <v>30</v>
      </c>
      <c r="K1162" s="65">
        <v>167</v>
      </c>
      <c r="L1162" s="65">
        <v>3870</v>
      </c>
      <c r="M1162" s="65">
        <v>630023</v>
      </c>
      <c r="N1162" s="65">
        <v>30</v>
      </c>
      <c r="O1162" s="65">
        <v>195</v>
      </c>
      <c r="P1162" s="65">
        <v>3598</v>
      </c>
      <c r="Q1162" s="65">
        <v>724911</v>
      </c>
      <c r="R1162" s="65">
        <v>14</v>
      </c>
      <c r="S1162" s="65">
        <v>235</v>
      </c>
      <c r="T1162" s="65">
        <v>3458</v>
      </c>
      <c r="U1162" s="65">
        <v>810919</v>
      </c>
      <c r="V1162" s="65">
        <v>19</v>
      </c>
      <c r="W1162" s="65">
        <v>260</v>
      </c>
      <c r="X1162" s="65">
        <v>3537</v>
      </c>
      <c r="Y1162" s="65">
        <v>927341</v>
      </c>
      <c r="Z1162" s="65">
        <v>11</v>
      </c>
      <c r="AA1162" s="65">
        <v>288</v>
      </c>
      <c r="AB1162" s="65">
        <v>3437</v>
      </c>
      <c r="AC1162" s="65">
        <v>988537</v>
      </c>
      <c r="AH1162" s="65">
        <v>11</v>
      </c>
      <c r="AI1162" s="65">
        <v>386</v>
      </c>
      <c r="AJ1162" s="65">
        <v>4500</v>
      </c>
      <c r="AK1162" s="65">
        <v>1896545</v>
      </c>
      <c r="AP1162" s="65">
        <v>43</v>
      </c>
      <c r="AQ1162" s="65">
        <v>370</v>
      </c>
      <c r="AR1162" s="65">
        <v>3506</v>
      </c>
      <c r="AS1162" s="65">
        <v>1290805</v>
      </c>
      <c r="AT1162" s="65">
        <v>3</v>
      </c>
      <c r="AU1162" s="65">
        <v>398</v>
      </c>
      <c r="AV1162" s="65">
        <v>3500</v>
      </c>
      <c r="AW1162" s="65">
        <v>1376260</v>
      </c>
    </row>
    <row r="1164" spans="1:51" x14ac:dyDescent="0.2">
      <c r="A1164" s="112">
        <v>42527</v>
      </c>
      <c r="B1164" s="65">
        <v>19</v>
      </c>
      <c r="C1164" s="65">
        <v>112</v>
      </c>
      <c r="D1164" s="65">
        <v>3863</v>
      </c>
      <c r="E1164" s="65">
        <v>433504</v>
      </c>
      <c r="F1164" s="65">
        <v>23</v>
      </c>
      <c r="G1164" s="65">
        <v>135</v>
      </c>
      <c r="H1164" s="65">
        <v>3721</v>
      </c>
      <c r="I1164" s="65">
        <v>507250</v>
      </c>
      <c r="J1164" s="65">
        <v>30</v>
      </c>
      <c r="K1164" s="65">
        <v>171</v>
      </c>
      <c r="L1164" s="65">
        <v>3648</v>
      </c>
      <c r="M1164" s="65">
        <v>629973</v>
      </c>
      <c r="N1164" s="65">
        <v>25</v>
      </c>
      <c r="O1164" s="65">
        <v>199</v>
      </c>
      <c r="P1164" s="65">
        <v>3617</v>
      </c>
      <c r="Q1164" s="65">
        <v>729833</v>
      </c>
      <c r="R1164" s="65">
        <v>43</v>
      </c>
      <c r="S1164" s="65">
        <v>232</v>
      </c>
      <c r="T1164" s="65">
        <v>3665</v>
      </c>
      <c r="U1164" s="65">
        <v>859476</v>
      </c>
      <c r="V1164" s="65">
        <v>10</v>
      </c>
      <c r="W1164" s="65">
        <v>268</v>
      </c>
      <c r="X1164" s="65">
        <v>3623</v>
      </c>
      <c r="Y1164" s="65">
        <v>975992</v>
      </c>
      <c r="Z1164" s="65">
        <v>9</v>
      </c>
      <c r="AA1164" s="65">
        <v>301</v>
      </c>
      <c r="AB1164" s="65">
        <v>3639</v>
      </c>
      <c r="AC1164" s="65">
        <v>1095043</v>
      </c>
      <c r="AD1164" s="65">
        <v>11</v>
      </c>
      <c r="AE1164" s="65">
        <v>346</v>
      </c>
      <c r="AF1164" s="65">
        <v>3912</v>
      </c>
      <c r="AG1164" s="65">
        <v>1311937</v>
      </c>
      <c r="AH1164" s="65">
        <v>1</v>
      </c>
      <c r="AI1164" s="65">
        <v>370</v>
      </c>
      <c r="AJ1164" s="65">
        <v>3750</v>
      </c>
      <c r="AK1164" s="65">
        <v>1387500</v>
      </c>
      <c r="AL1164" s="65">
        <v>1</v>
      </c>
      <c r="AM1164" s="65">
        <v>413</v>
      </c>
      <c r="AN1164" s="65">
        <v>3900</v>
      </c>
      <c r="AO1164" s="65">
        <v>1610700</v>
      </c>
      <c r="AP1164" s="65">
        <v>73</v>
      </c>
      <c r="AQ1164" s="65">
        <v>371</v>
      </c>
      <c r="AR1164" s="65">
        <v>3435</v>
      </c>
      <c r="AS1164" s="65">
        <v>1278070</v>
      </c>
      <c r="AT1164" s="65">
        <v>9</v>
      </c>
      <c r="AU1164" s="65">
        <v>383</v>
      </c>
      <c r="AV1164" s="65">
        <v>3458</v>
      </c>
      <c r="AW1164" s="65">
        <v>1317198</v>
      </c>
    </row>
    <row r="1165" spans="1:51" x14ac:dyDescent="0.2">
      <c r="A1165" s="112">
        <v>42534</v>
      </c>
      <c r="B1165" s="65">
        <v>7</v>
      </c>
      <c r="C1165" s="65">
        <v>116</v>
      </c>
      <c r="D1165" s="65">
        <v>3725</v>
      </c>
      <c r="E1165" s="65">
        <v>432643</v>
      </c>
      <c r="F1165" s="65">
        <v>10</v>
      </c>
      <c r="G1165" s="65">
        <v>149</v>
      </c>
      <c r="H1165" s="65">
        <v>3650</v>
      </c>
      <c r="I1165" s="65">
        <v>544215</v>
      </c>
      <c r="J1165" s="65">
        <v>47</v>
      </c>
      <c r="K1165" s="65">
        <v>171</v>
      </c>
      <c r="L1165" s="65">
        <v>4255</v>
      </c>
      <c r="M1165" s="65">
        <v>660181</v>
      </c>
      <c r="N1165" s="65">
        <v>34</v>
      </c>
      <c r="O1165" s="65">
        <v>205</v>
      </c>
      <c r="P1165" s="65">
        <v>3660</v>
      </c>
      <c r="Q1165" s="65">
        <v>758148</v>
      </c>
      <c r="R1165" s="65">
        <v>14</v>
      </c>
      <c r="S1165" s="65">
        <v>229</v>
      </c>
      <c r="T1165" s="65">
        <v>3596</v>
      </c>
      <c r="U1165" s="65">
        <v>833111</v>
      </c>
      <c r="V1165" s="65">
        <v>16</v>
      </c>
      <c r="W1165" s="65">
        <v>260</v>
      </c>
      <c r="X1165" s="65">
        <v>3735</v>
      </c>
      <c r="Y1165" s="65">
        <v>993482</v>
      </c>
      <c r="Z1165" s="65">
        <v>4</v>
      </c>
      <c r="AA1165" s="65">
        <v>294</v>
      </c>
      <c r="AB1165" s="65">
        <v>3612</v>
      </c>
      <c r="AC1165" s="65">
        <v>1060350</v>
      </c>
      <c r="AD1165" s="65">
        <v>2</v>
      </c>
      <c r="AE1165" s="65">
        <v>331</v>
      </c>
      <c r="AF1165" s="65">
        <v>3685</v>
      </c>
      <c r="AG1165" s="65">
        <v>1220085</v>
      </c>
      <c r="AH1165" s="65">
        <v>1</v>
      </c>
      <c r="AI1165" s="65">
        <v>361</v>
      </c>
      <c r="AJ1165" s="65">
        <v>3740</v>
      </c>
      <c r="AK1165" s="65">
        <v>1350140</v>
      </c>
      <c r="AL1165" s="65">
        <v>2</v>
      </c>
      <c r="AM1165" s="65">
        <v>545</v>
      </c>
      <c r="AN1165" s="65">
        <v>4125</v>
      </c>
      <c r="AO1165" s="65">
        <v>2249100</v>
      </c>
      <c r="AP1165" s="65">
        <v>55</v>
      </c>
      <c r="AQ1165" s="65">
        <v>365</v>
      </c>
      <c r="AR1165" s="65">
        <v>3389</v>
      </c>
      <c r="AS1165" s="65">
        <v>1256647</v>
      </c>
      <c r="AT1165" s="65">
        <v>16</v>
      </c>
      <c r="AU1165" s="65">
        <v>395</v>
      </c>
      <c r="AV1165" s="65">
        <v>3352</v>
      </c>
      <c r="AW1165" s="65">
        <v>1345138</v>
      </c>
    </row>
    <row r="1166" spans="1:51" x14ac:dyDescent="0.2">
      <c r="A1166" s="112">
        <v>42541</v>
      </c>
      <c r="B1166" s="65">
        <v>9</v>
      </c>
      <c r="C1166" s="65">
        <v>121</v>
      </c>
      <c r="D1166" s="65">
        <v>3783</v>
      </c>
      <c r="E1166" s="65">
        <v>475156</v>
      </c>
      <c r="F1166" s="65">
        <v>18</v>
      </c>
      <c r="G1166" s="65">
        <v>141</v>
      </c>
      <c r="H1166" s="65">
        <v>3875</v>
      </c>
      <c r="I1166" s="65">
        <v>575408</v>
      </c>
      <c r="J1166" s="65">
        <v>22</v>
      </c>
      <c r="K1166" s="65">
        <v>166</v>
      </c>
      <c r="L1166" s="65">
        <v>3442</v>
      </c>
      <c r="M1166" s="65">
        <v>600712</v>
      </c>
      <c r="N1166" s="65">
        <v>41</v>
      </c>
      <c r="O1166" s="65">
        <v>203</v>
      </c>
      <c r="P1166" s="65">
        <v>3582</v>
      </c>
      <c r="Q1166" s="65">
        <v>751822</v>
      </c>
      <c r="R1166" s="65">
        <v>51</v>
      </c>
      <c r="S1166" s="65">
        <v>240</v>
      </c>
      <c r="T1166" s="65">
        <v>3465</v>
      </c>
      <c r="U1166" s="65">
        <v>831461</v>
      </c>
      <c r="V1166" s="65">
        <v>27</v>
      </c>
      <c r="W1166" s="65">
        <v>265</v>
      </c>
      <c r="X1166" s="65">
        <v>3631</v>
      </c>
      <c r="Y1166" s="65">
        <v>935335</v>
      </c>
      <c r="Z1166" s="65">
        <v>40</v>
      </c>
      <c r="AA1166" s="65">
        <v>294</v>
      </c>
      <c r="AB1166" s="65">
        <v>3536</v>
      </c>
      <c r="AC1166" s="65">
        <v>1052070</v>
      </c>
      <c r="AD1166" s="65">
        <v>8</v>
      </c>
      <c r="AE1166" s="65">
        <v>340</v>
      </c>
      <c r="AF1166" s="65">
        <v>3612</v>
      </c>
      <c r="AG1166" s="65">
        <v>1221960</v>
      </c>
      <c r="AH1166" s="65">
        <v>13</v>
      </c>
      <c r="AI1166" s="65">
        <v>376</v>
      </c>
      <c r="AJ1166" s="65">
        <v>3800</v>
      </c>
      <c r="AK1166" s="65">
        <v>1384059</v>
      </c>
      <c r="AL1166" s="65">
        <v>2</v>
      </c>
      <c r="AM1166" s="65">
        <v>402</v>
      </c>
      <c r="AN1166" s="65">
        <v>3560</v>
      </c>
      <c r="AO1166" s="65">
        <v>1432830</v>
      </c>
      <c r="AP1166" s="65">
        <v>60</v>
      </c>
      <c r="AQ1166" s="65">
        <v>387</v>
      </c>
      <c r="AR1166" s="65">
        <v>3275</v>
      </c>
      <c r="AS1166" s="65">
        <v>1272076</v>
      </c>
      <c r="AT1166" s="65">
        <v>10</v>
      </c>
      <c r="AU1166" s="65">
        <v>436</v>
      </c>
      <c r="AV1166" s="65">
        <v>3425</v>
      </c>
      <c r="AW1166" s="65">
        <v>1486340</v>
      </c>
      <c r="AY1166" s="65">
        <v>3</v>
      </c>
    </row>
    <row r="1167" spans="1:51" x14ac:dyDescent="0.2">
      <c r="A1167" s="112">
        <v>42548</v>
      </c>
      <c r="B1167" s="65">
        <v>33</v>
      </c>
      <c r="C1167" s="65">
        <v>103</v>
      </c>
      <c r="D1167" s="65">
        <v>4152</v>
      </c>
      <c r="E1167" s="65">
        <v>426423</v>
      </c>
      <c r="F1167" s="65">
        <v>13</v>
      </c>
      <c r="G1167" s="65">
        <v>136</v>
      </c>
      <c r="H1167" s="65">
        <v>4008</v>
      </c>
      <c r="I1167" s="65">
        <v>533989</v>
      </c>
      <c r="J1167" s="65">
        <v>17</v>
      </c>
      <c r="K1167" s="65">
        <v>169</v>
      </c>
      <c r="L1167" s="65">
        <v>3576</v>
      </c>
      <c r="M1167" s="65">
        <v>635526</v>
      </c>
      <c r="N1167" s="65">
        <v>21</v>
      </c>
      <c r="O1167" s="65">
        <v>209</v>
      </c>
      <c r="P1167" s="65">
        <v>3579</v>
      </c>
      <c r="Q1167" s="65">
        <v>747730</v>
      </c>
      <c r="R1167" s="65">
        <v>2</v>
      </c>
      <c r="S1167" s="65">
        <v>230</v>
      </c>
      <c r="T1167" s="65">
        <v>3336</v>
      </c>
      <c r="U1167" s="65">
        <v>768200</v>
      </c>
      <c r="V1167" s="65">
        <v>3</v>
      </c>
      <c r="W1167" s="65">
        <v>269</v>
      </c>
      <c r="X1167" s="65">
        <v>3587</v>
      </c>
      <c r="Y1167" s="65">
        <v>963447</v>
      </c>
      <c r="Z1167" s="65">
        <v>19</v>
      </c>
      <c r="AA1167" s="65">
        <v>300</v>
      </c>
      <c r="AB1167" s="65">
        <v>3568</v>
      </c>
      <c r="AC1167" s="65">
        <v>1106761</v>
      </c>
      <c r="AD1167" s="65">
        <v>20</v>
      </c>
      <c r="AE1167" s="65">
        <v>337</v>
      </c>
      <c r="AF1167" s="65">
        <v>3729</v>
      </c>
      <c r="AG1167" s="65">
        <v>1229611</v>
      </c>
      <c r="AH1167" s="65">
        <v>7</v>
      </c>
      <c r="AI1167" s="65">
        <v>381</v>
      </c>
      <c r="AJ1167" s="65">
        <v>3617</v>
      </c>
      <c r="AK1167" s="65">
        <v>1378993</v>
      </c>
      <c r="AL1167" s="65"/>
      <c r="AM1167" s="65"/>
      <c r="AN1167" s="65"/>
      <c r="AO1167" s="65"/>
      <c r="AP1167" s="65">
        <v>114</v>
      </c>
      <c r="AQ1167" s="65">
        <v>363</v>
      </c>
      <c r="AR1167" s="65">
        <v>3209</v>
      </c>
      <c r="AS1167" s="65">
        <v>1174471</v>
      </c>
      <c r="AT1167" s="65">
        <v>22</v>
      </c>
      <c r="AU1167" s="65">
        <v>434</v>
      </c>
      <c r="AV1167" s="65">
        <v>3264</v>
      </c>
      <c r="AW1167" s="65">
        <v>1401797</v>
      </c>
    </row>
    <row r="1168" spans="1:51" x14ac:dyDescent="0.2">
      <c r="A1168" s="129">
        <v>42528</v>
      </c>
      <c r="B1168" s="130">
        <v>21</v>
      </c>
      <c r="C1168" s="130">
        <v>103</v>
      </c>
      <c r="D1168" s="130">
        <v>3636</v>
      </c>
      <c r="E1168" s="130">
        <v>375493</v>
      </c>
      <c r="F1168" s="130">
        <v>23</v>
      </c>
      <c r="G1168" s="130">
        <v>138</v>
      </c>
      <c r="H1168" s="130">
        <v>3644</v>
      </c>
      <c r="I1168" s="130">
        <v>504128</v>
      </c>
      <c r="J1168" s="130">
        <v>49</v>
      </c>
      <c r="K1168" s="130">
        <v>162</v>
      </c>
      <c r="L1168" s="130">
        <v>3494</v>
      </c>
      <c r="M1168" s="130">
        <v>567605</v>
      </c>
      <c r="N1168" s="130">
        <v>46</v>
      </c>
      <c r="O1168" s="130">
        <v>203</v>
      </c>
      <c r="P1168" s="130">
        <v>3450</v>
      </c>
      <c r="Q1168" s="130">
        <v>699264</v>
      </c>
      <c r="R1168" s="130">
        <v>37</v>
      </c>
      <c r="S1168" s="130">
        <v>231</v>
      </c>
      <c r="T1168" s="130">
        <v>3488</v>
      </c>
      <c r="U1168" s="130">
        <v>805981</v>
      </c>
      <c r="V1168" s="130">
        <v>34</v>
      </c>
      <c r="W1168" s="130">
        <v>260</v>
      </c>
      <c r="X1168" s="130">
        <v>3498</v>
      </c>
      <c r="Y1168" s="130">
        <v>909670</v>
      </c>
      <c r="Z1168" s="130">
        <v>7</v>
      </c>
      <c r="AA1168" s="130">
        <v>300</v>
      </c>
      <c r="AB1168" s="130">
        <v>3539</v>
      </c>
      <c r="AC1168" s="130">
        <v>1061947</v>
      </c>
      <c r="AD1168" s="130">
        <v>9</v>
      </c>
      <c r="AE1168" s="130">
        <v>342</v>
      </c>
      <c r="AF1168" s="130">
        <v>3658</v>
      </c>
      <c r="AG1168" s="130">
        <v>1249925</v>
      </c>
      <c r="AH1168" s="130">
        <v>4</v>
      </c>
      <c r="AI1168" s="130">
        <v>380</v>
      </c>
      <c r="AJ1168" s="130">
        <v>3730</v>
      </c>
      <c r="AK1168" s="130">
        <v>1417950</v>
      </c>
      <c r="AL1168" s="130">
        <v>5</v>
      </c>
      <c r="AM1168" s="130">
        <v>416</v>
      </c>
      <c r="AN1168" s="130">
        <v>3760</v>
      </c>
      <c r="AO1168" s="130">
        <v>1565720</v>
      </c>
      <c r="AP1168" s="130">
        <v>48</v>
      </c>
      <c r="AQ1168" s="130">
        <v>375</v>
      </c>
      <c r="AR1168" s="130">
        <v>3238</v>
      </c>
      <c r="AS1168" s="130">
        <v>1213130</v>
      </c>
      <c r="AT1168" s="130">
        <v>12</v>
      </c>
      <c r="AU1168" s="130">
        <v>332</v>
      </c>
      <c r="AV1168" s="130">
        <v>3580</v>
      </c>
      <c r="AW1168" s="130">
        <v>1188390</v>
      </c>
      <c r="AX1168" s="131">
        <v>4</v>
      </c>
      <c r="AY1168" s="130">
        <v>122</v>
      </c>
    </row>
    <row r="1169" spans="1:51" x14ac:dyDescent="0.2">
      <c r="A1169" s="129"/>
      <c r="B1169" s="130"/>
      <c r="C1169" s="130"/>
      <c r="D1169" s="130"/>
      <c r="E1169" s="130"/>
      <c r="F1169" s="130"/>
      <c r="G1169" s="130"/>
      <c r="H1169" s="130"/>
      <c r="I1169" s="130"/>
      <c r="J1169" s="130"/>
      <c r="K1169" s="130"/>
      <c r="L1169" s="130"/>
      <c r="M1169" s="130"/>
      <c r="N1169" s="130"/>
      <c r="O1169" s="130"/>
      <c r="P1169" s="130"/>
      <c r="Q1169" s="130"/>
      <c r="R1169" s="130"/>
      <c r="S1169" s="130"/>
      <c r="T1169" s="130"/>
      <c r="U1169" s="130"/>
      <c r="V1169" s="130"/>
      <c r="W1169" s="130"/>
      <c r="X1169" s="130"/>
      <c r="Y1169" s="130"/>
      <c r="Z1169" s="130"/>
      <c r="AA1169" s="130"/>
      <c r="AB1169" s="130"/>
      <c r="AC1169" s="130"/>
      <c r="AD1169" s="130"/>
      <c r="AE1169" s="130"/>
      <c r="AF1169" s="130"/>
      <c r="AG1169" s="130"/>
      <c r="AH1169" s="130"/>
      <c r="AI1169" s="130"/>
      <c r="AJ1169" s="130"/>
      <c r="AK1169" s="130"/>
      <c r="AL1169" s="130"/>
      <c r="AM1169" s="130"/>
      <c r="AN1169" s="130"/>
      <c r="AO1169" s="130"/>
      <c r="AP1169" s="130">
        <v>15</v>
      </c>
      <c r="AQ1169" s="130">
        <v>349</v>
      </c>
      <c r="AR1169" s="130">
        <v>3325</v>
      </c>
      <c r="AS1169" s="130">
        <v>1161144</v>
      </c>
      <c r="AT1169" s="130">
        <v>8</v>
      </c>
      <c r="AU1169" s="130">
        <v>383</v>
      </c>
      <c r="AV1169" s="130">
        <v>3683</v>
      </c>
      <c r="AW1169" s="130">
        <v>1413483</v>
      </c>
      <c r="AY1169" s="130"/>
    </row>
    <row r="1170" spans="1:51" x14ac:dyDescent="0.2">
      <c r="A1170" s="129"/>
      <c r="B1170" s="130"/>
      <c r="C1170" s="130"/>
      <c r="D1170" s="130"/>
      <c r="E1170" s="130"/>
      <c r="F1170" s="130"/>
      <c r="G1170" s="130"/>
      <c r="H1170" s="130"/>
      <c r="I1170" s="130"/>
      <c r="J1170" s="130"/>
      <c r="K1170" s="130"/>
      <c r="L1170" s="130"/>
      <c r="M1170" s="130"/>
      <c r="N1170" s="130"/>
      <c r="O1170" s="130"/>
      <c r="P1170" s="130"/>
      <c r="Q1170" s="130"/>
      <c r="R1170" s="130"/>
      <c r="S1170" s="130"/>
      <c r="T1170" s="130"/>
      <c r="U1170" s="130"/>
      <c r="V1170" s="130"/>
      <c r="W1170" s="130"/>
      <c r="X1170" s="130"/>
      <c r="Y1170" s="130"/>
      <c r="Z1170" s="130"/>
      <c r="AA1170" s="130"/>
      <c r="AB1170" s="130"/>
      <c r="AC1170" s="130"/>
      <c r="AD1170" s="130"/>
      <c r="AE1170" s="130"/>
      <c r="AF1170" s="130"/>
      <c r="AG1170" s="130"/>
      <c r="AH1170" s="130"/>
      <c r="AI1170" s="130"/>
      <c r="AJ1170" s="130"/>
      <c r="AK1170" s="130"/>
      <c r="AL1170" s="130"/>
      <c r="AM1170" s="130"/>
      <c r="AN1170" s="130"/>
      <c r="AO1170" s="130"/>
      <c r="AP1170" s="130">
        <v>37</v>
      </c>
      <c r="AQ1170" s="130">
        <v>442</v>
      </c>
      <c r="AR1170" s="130">
        <v>3522</v>
      </c>
      <c r="AS1170" s="130">
        <v>1556546</v>
      </c>
      <c r="AT1170" s="130">
        <v>9</v>
      </c>
      <c r="AU1170" s="130">
        <v>432</v>
      </c>
      <c r="AV1170" s="130">
        <v>3450</v>
      </c>
      <c r="AW1170" s="130">
        <v>1488825</v>
      </c>
      <c r="AY1170" s="130"/>
    </row>
    <row r="1171" spans="1:51" x14ac:dyDescent="0.2">
      <c r="A1171" s="129">
        <v>42535</v>
      </c>
      <c r="B1171" s="130">
        <v>20</v>
      </c>
      <c r="C1171" s="130">
        <v>120</v>
      </c>
      <c r="D1171" s="130">
        <v>3800</v>
      </c>
      <c r="E1171" s="130">
        <v>457240</v>
      </c>
      <c r="F1171" s="130">
        <v>27</v>
      </c>
      <c r="G1171" s="130">
        <v>138</v>
      </c>
      <c r="H1171" s="130">
        <v>3686</v>
      </c>
      <c r="I1171" s="130">
        <v>507893</v>
      </c>
      <c r="J1171" s="130">
        <v>27</v>
      </c>
      <c r="K1171" s="130">
        <v>164</v>
      </c>
      <c r="L1171" s="130">
        <v>3506</v>
      </c>
      <c r="M1171" s="130">
        <v>575317</v>
      </c>
      <c r="N1171" s="130">
        <v>55</v>
      </c>
      <c r="O1171" s="130">
        <v>202</v>
      </c>
      <c r="P1171" s="130">
        <v>3334</v>
      </c>
      <c r="Q1171" s="130">
        <v>574280</v>
      </c>
      <c r="R1171" s="130">
        <v>5</v>
      </c>
      <c r="S1171" s="130">
        <v>237</v>
      </c>
      <c r="T1171" s="130">
        <v>3475</v>
      </c>
      <c r="U1171" s="130">
        <v>823650</v>
      </c>
      <c r="V1171" s="130">
        <v>9</v>
      </c>
      <c r="W1171" s="130">
        <v>267</v>
      </c>
      <c r="X1171" s="130">
        <v>3385</v>
      </c>
      <c r="Y1171" s="130">
        <v>902048</v>
      </c>
      <c r="Z1171" s="130">
        <v>14</v>
      </c>
      <c r="AA1171" s="130">
        <v>303</v>
      </c>
      <c r="AB1171" s="130">
        <v>3492</v>
      </c>
      <c r="AC1171" s="130">
        <v>1060248</v>
      </c>
      <c r="AD1171" s="130">
        <v>7</v>
      </c>
      <c r="AE1171" s="130">
        <v>333</v>
      </c>
      <c r="AF1171" s="130">
        <v>3398</v>
      </c>
      <c r="AG1171" s="130">
        <v>1131240</v>
      </c>
      <c r="AH1171" s="130">
        <v>4</v>
      </c>
      <c r="AI1171" s="130">
        <v>368</v>
      </c>
      <c r="AJ1171" s="130">
        <v>3377</v>
      </c>
      <c r="AK1171" s="130">
        <v>1240880</v>
      </c>
      <c r="AL1171" s="130">
        <v>1</v>
      </c>
      <c r="AM1171" s="130">
        <v>404</v>
      </c>
      <c r="AN1171" s="130">
        <v>3600</v>
      </c>
      <c r="AO1171" s="130">
        <v>1454400</v>
      </c>
      <c r="AP1171" s="130">
        <v>4</v>
      </c>
      <c r="AQ1171" s="130">
        <v>458</v>
      </c>
      <c r="AR1171" s="130">
        <v>3380</v>
      </c>
      <c r="AS1171" s="130">
        <v>1545878</v>
      </c>
      <c r="AT1171" s="130">
        <v>3</v>
      </c>
      <c r="AU1171" s="130">
        <v>346</v>
      </c>
      <c r="AV1171" s="130">
        <v>3475</v>
      </c>
      <c r="AW1171" s="130">
        <v>1201900</v>
      </c>
      <c r="AY1171" s="130">
        <v>100</v>
      </c>
    </row>
    <row r="1172" spans="1:51" x14ac:dyDescent="0.2">
      <c r="A1172" s="129"/>
      <c r="B1172" s="130"/>
      <c r="C1172" s="130"/>
      <c r="D1172" s="130"/>
      <c r="E1172" s="130"/>
      <c r="F1172" s="130"/>
      <c r="G1172" s="130"/>
      <c r="H1172" s="130"/>
      <c r="I1172" s="130"/>
      <c r="J1172" s="130"/>
      <c r="K1172" s="130"/>
      <c r="L1172" s="130"/>
      <c r="M1172" s="130"/>
      <c r="N1172" s="130"/>
      <c r="O1172" s="130"/>
      <c r="P1172" s="130"/>
      <c r="Q1172" s="130"/>
      <c r="R1172" s="130"/>
      <c r="S1172" s="130"/>
      <c r="T1172" s="130"/>
      <c r="U1172" s="130"/>
      <c r="V1172" s="130"/>
      <c r="W1172" s="130"/>
      <c r="X1172" s="130"/>
      <c r="Y1172" s="130"/>
      <c r="Z1172" s="130"/>
      <c r="AA1172" s="130"/>
      <c r="AB1172" s="130"/>
      <c r="AC1172" s="130"/>
      <c r="AD1172" s="130"/>
      <c r="AE1172" s="130"/>
      <c r="AF1172" s="130"/>
      <c r="AG1172" s="130"/>
      <c r="AH1172" s="130"/>
      <c r="AI1172" s="130"/>
      <c r="AJ1172" s="130"/>
      <c r="AK1172" s="130"/>
      <c r="AL1172" s="130"/>
      <c r="AM1172" s="130"/>
      <c r="AN1172" s="130"/>
      <c r="AO1172" s="130"/>
      <c r="AP1172" s="130">
        <v>10</v>
      </c>
      <c r="AQ1172" s="130">
        <v>345</v>
      </c>
      <c r="AR1172" s="130">
        <v>3416</v>
      </c>
      <c r="AS1172" s="130">
        <v>1178625</v>
      </c>
      <c r="AT1172" s="130">
        <v>15</v>
      </c>
      <c r="AU1172" s="130">
        <v>380</v>
      </c>
      <c r="AV1172" s="130">
        <v>3305</v>
      </c>
      <c r="AW1172" s="130">
        <v>1255955</v>
      </c>
      <c r="AY1172" s="130"/>
    </row>
    <row r="1173" spans="1:51" x14ac:dyDescent="0.2">
      <c r="A1173" s="129"/>
      <c r="B1173" s="130"/>
      <c r="C1173" s="130"/>
      <c r="D1173" s="130"/>
      <c r="E1173" s="130"/>
      <c r="F1173" s="130"/>
      <c r="G1173" s="130"/>
      <c r="H1173" s="130"/>
      <c r="I1173" s="130"/>
      <c r="J1173" s="130"/>
      <c r="K1173" s="130"/>
      <c r="L1173" s="130"/>
      <c r="M1173" s="130"/>
      <c r="N1173" s="130"/>
      <c r="O1173" s="130"/>
      <c r="P1173" s="130"/>
      <c r="Q1173" s="130"/>
      <c r="R1173" s="130"/>
      <c r="S1173" s="130"/>
      <c r="T1173" s="130"/>
      <c r="U1173" s="130"/>
      <c r="V1173" s="130"/>
      <c r="W1173" s="130"/>
      <c r="X1173" s="130"/>
      <c r="Y1173" s="130"/>
      <c r="Z1173" s="130"/>
      <c r="AA1173" s="130"/>
      <c r="AB1173" s="130"/>
      <c r="AC1173" s="130"/>
      <c r="AD1173" s="130"/>
      <c r="AE1173" s="130"/>
      <c r="AF1173" s="130"/>
      <c r="AG1173" s="130"/>
      <c r="AH1173" s="130"/>
      <c r="AI1173" s="130"/>
      <c r="AJ1173" s="130"/>
      <c r="AK1173" s="130"/>
      <c r="AL1173" s="130"/>
      <c r="AM1173" s="130"/>
      <c r="AN1173" s="130"/>
      <c r="AO1173" s="130"/>
      <c r="AP1173" s="130">
        <v>3</v>
      </c>
      <c r="AQ1173" s="130">
        <v>307</v>
      </c>
      <c r="AR1173" s="130">
        <v>3150</v>
      </c>
      <c r="AS1173" s="130">
        <v>968417</v>
      </c>
      <c r="AT1173" s="130">
        <v>19</v>
      </c>
      <c r="AU1173" s="130">
        <v>437</v>
      </c>
      <c r="AV1173" s="130">
        <v>3232</v>
      </c>
      <c r="AW1173" s="130">
        <v>1410777</v>
      </c>
      <c r="AY1173" s="130"/>
    </row>
    <row r="1174" spans="1:51" x14ac:dyDescent="0.2">
      <c r="A1174" s="129"/>
      <c r="B1174" s="130"/>
      <c r="C1174" s="130"/>
      <c r="D1174" s="130"/>
      <c r="E1174" s="130"/>
      <c r="F1174" s="130"/>
      <c r="G1174" s="130"/>
      <c r="H1174" s="130"/>
      <c r="I1174" s="130"/>
      <c r="J1174" s="130"/>
      <c r="K1174" s="130"/>
      <c r="L1174" s="130"/>
      <c r="M1174" s="130"/>
      <c r="N1174" s="130"/>
      <c r="O1174" s="130"/>
      <c r="P1174" s="130"/>
      <c r="Q1174" s="130"/>
      <c r="R1174" s="130"/>
      <c r="S1174" s="130"/>
      <c r="T1174" s="130"/>
      <c r="U1174" s="130"/>
      <c r="V1174" s="130"/>
      <c r="W1174" s="130"/>
      <c r="X1174" s="130"/>
      <c r="Y1174" s="130"/>
      <c r="Z1174" s="130"/>
      <c r="AA1174" s="130"/>
      <c r="AB1174" s="130"/>
      <c r="AC1174" s="130"/>
      <c r="AD1174" s="130"/>
      <c r="AE1174" s="130"/>
      <c r="AF1174" s="130"/>
      <c r="AG1174" s="130"/>
      <c r="AH1174" s="130"/>
      <c r="AI1174" s="130"/>
      <c r="AJ1174" s="130"/>
      <c r="AK1174" s="130"/>
      <c r="AL1174" s="130"/>
      <c r="AM1174" s="130"/>
      <c r="AN1174" s="130"/>
      <c r="AO1174" s="130"/>
      <c r="AP1174" s="130">
        <v>18</v>
      </c>
      <c r="AQ1174" s="130">
        <v>379</v>
      </c>
      <c r="AR1174" s="130">
        <v>2971</v>
      </c>
      <c r="AS1174" s="130">
        <v>1126103</v>
      </c>
      <c r="AT1174" s="130"/>
      <c r="AU1174" s="130"/>
      <c r="AV1174" s="130"/>
      <c r="AW1174" s="130"/>
      <c r="AY1174" s="130"/>
    </row>
    <row r="1175" spans="1:51" x14ac:dyDescent="0.2">
      <c r="A1175" s="129">
        <v>42543</v>
      </c>
      <c r="B1175" s="130">
        <v>32</v>
      </c>
      <c r="C1175" s="130">
        <v>108</v>
      </c>
      <c r="D1175" s="130">
        <v>3910</v>
      </c>
      <c r="E1175" s="130">
        <v>421620</v>
      </c>
      <c r="F1175" s="130">
        <v>2</v>
      </c>
      <c r="G1175" s="130">
        <v>138</v>
      </c>
      <c r="H1175" s="130">
        <v>3500</v>
      </c>
      <c r="I1175" s="130">
        <v>483000</v>
      </c>
      <c r="J1175" s="130">
        <v>21</v>
      </c>
      <c r="K1175" s="130">
        <v>168</v>
      </c>
      <c r="L1175" s="130">
        <v>3516</v>
      </c>
      <c r="M1175" s="130">
        <v>589477</v>
      </c>
      <c r="N1175" s="130">
        <v>31</v>
      </c>
      <c r="O1175" s="130">
        <v>196</v>
      </c>
      <c r="P1175" s="130">
        <v>3394</v>
      </c>
      <c r="Q1175" s="130">
        <v>664672</v>
      </c>
      <c r="R1175" s="130">
        <v>5</v>
      </c>
      <c r="S1175" s="130">
        <v>233</v>
      </c>
      <c r="T1175" s="130">
        <v>3370</v>
      </c>
      <c r="U1175" s="130">
        <v>785960</v>
      </c>
      <c r="V1175" s="130">
        <v>7</v>
      </c>
      <c r="W1175" s="130">
        <v>257</v>
      </c>
      <c r="X1175" s="130">
        <v>3220</v>
      </c>
      <c r="Y1175" s="130">
        <v>827460</v>
      </c>
      <c r="Z1175" s="130">
        <v>16</v>
      </c>
      <c r="AA1175" s="130">
        <v>297</v>
      </c>
      <c r="AB1175" s="130">
        <v>3330</v>
      </c>
      <c r="AC1175" s="130">
        <v>990956</v>
      </c>
      <c r="AD1175" s="130">
        <v>13</v>
      </c>
      <c r="AE1175" s="130">
        <v>341</v>
      </c>
      <c r="AF1175" s="130">
        <v>3381</v>
      </c>
      <c r="AG1175" s="130">
        <v>1153562</v>
      </c>
      <c r="AH1175" s="130">
        <v>5</v>
      </c>
      <c r="AI1175" s="130">
        <v>380</v>
      </c>
      <c r="AJ1175" s="130">
        <v>3637</v>
      </c>
      <c r="AK1175" s="130">
        <v>1382907</v>
      </c>
      <c r="AL1175" s="130">
        <v>4</v>
      </c>
      <c r="AM1175" s="130">
        <v>406</v>
      </c>
      <c r="AN1175" s="130">
        <v>3500</v>
      </c>
      <c r="AO1175" s="130">
        <v>1419733</v>
      </c>
      <c r="AP1175" s="130">
        <v>25</v>
      </c>
      <c r="AQ1175" s="130">
        <v>343</v>
      </c>
      <c r="AR1175" s="130">
        <v>3109</v>
      </c>
      <c r="AS1175" s="130">
        <v>1067772</v>
      </c>
      <c r="AT1175" s="130">
        <v>6</v>
      </c>
      <c r="AU1175" s="130">
        <v>341</v>
      </c>
      <c r="AV1175" s="130">
        <v>3388</v>
      </c>
      <c r="AW1175" s="130">
        <v>1156575</v>
      </c>
      <c r="AY1175" s="130">
        <v>137</v>
      </c>
    </row>
    <row r="1176" spans="1:51" x14ac:dyDescent="0.2">
      <c r="A1176" s="129"/>
      <c r="B1176" s="130"/>
      <c r="C1176" s="130"/>
      <c r="D1176" s="130"/>
      <c r="E1176" s="130"/>
      <c r="F1176" s="130"/>
      <c r="G1176" s="130"/>
      <c r="H1176" s="130"/>
      <c r="I1176" s="130"/>
      <c r="J1176" s="130"/>
      <c r="K1176" s="130"/>
      <c r="L1176" s="130"/>
      <c r="M1176" s="130"/>
      <c r="N1176" s="130"/>
      <c r="O1176" s="130"/>
      <c r="P1176" s="130"/>
      <c r="Q1176" s="130"/>
      <c r="R1176" s="130"/>
      <c r="S1176" s="130"/>
      <c r="T1176" s="130"/>
      <c r="U1176" s="130"/>
      <c r="V1176" s="130"/>
      <c r="W1176" s="130"/>
      <c r="X1176" s="130"/>
      <c r="Y1176" s="130"/>
      <c r="Z1176" s="130"/>
      <c r="AA1176" s="130"/>
      <c r="AB1176" s="130"/>
      <c r="AC1176" s="130"/>
      <c r="AD1176" s="130"/>
      <c r="AE1176" s="130"/>
      <c r="AF1176" s="130"/>
      <c r="AG1176" s="130"/>
      <c r="AH1176" s="130"/>
      <c r="AI1176" s="130"/>
      <c r="AJ1176" s="130"/>
      <c r="AK1176" s="130"/>
      <c r="AL1176" s="130"/>
      <c r="AM1176" s="130"/>
      <c r="AN1176" s="130"/>
      <c r="AO1176" s="130"/>
      <c r="AP1176" s="130">
        <v>3</v>
      </c>
      <c r="AQ1176" s="130">
        <v>298</v>
      </c>
      <c r="AR1176" s="130">
        <v>2965</v>
      </c>
      <c r="AS1176" s="130">
        <v>885630</v>
      </c>
      <c r="AT1176" s="130">
        <v>11</v>
      </c>
      <c r="AU1176" s="130">
        <v>370</v>
      </c>
      <c r="AV1176" s="130">
        <v>3288</v>
      </c>
      <c r="AW1176" s="130">
        <v>1217625</v>
      </c>
      <c r="AY1176" s="130"/>
    </row>
    <row r="1177" spans="1:51" x14ac:dyDescent="0.2">
      <c r="A1177" s="129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30"/>
      <c r="L1177" s="130"/>
      <c r="M1177" s="130"/>
      <c r="N1177" s="130"/>
      <c r="O1177" s="130"/>
      <c r="P1177" s="130"/>
      <c r="Q1177" s="130"/>
      <c r="R1177" s="130"/>
      <c r="S1177" s="130"/>
      <c r="T1177" s="130"/>
      <c r="U1177" s="130"/>
      <c r="V1177" s="130"/>
      <c r="W1177" s="130"/>
      <c r="X1177" s="130"/>
      <c r="Y1177" s="130"/>
      <c r="Z1177" s="130"/>
      <c r="AA1177" s="130"/>
      <c r="AB1177" s="130"/>
      <c r="AC1177" s="130"/>
      <c r="AD1177" s="130"/>
      <c r="AE1177" s="130"/>
      <c r="AF1177" s="130"/>
      <c r="AG1177" s="130"/>
      <c r="AH1177" s="130"/>
      <c r="AI1177" s="130"/>
      <c r="AJ1177" s="130"/>
      <c r="AK1177" s="130"/>
      <c r="AL1177" s="130"/>
      <c r="AM1177" s="130"/>
      <c r="AN1177" s="130"/>
      <c r="AO1177" s="130"/>
      <c r="AP1177" s="130">
        <v>31</v>
      </c>
      <c r="AQ1177" s="130">
        <v>376</v>
      </c>
      <c r="AR1177" s="130">
        <v>3121</v>
      </c>
      <c r="AS1177" s="130">
        <v>1174064</v>
      </c>
      <c r="AT1177" s="130">
        <v>3</v>
      </c>
      <c r="AU1177" s="130">
        <v>422</v>
      </c>
      <c r="AV1177" s="130">
        <v>3217</v>
      </c>
      <c r="AW1177" s="130">
        <v>1358717</v>
      </c>
      <c r="AY1177" s="130"/>
    </row>
    <row r="1178" spans="1:51" x14ac:dyDescent="0.2">
      <c r="A1178" s="129"/>
      <c r="B1178" s="130"/>
      <c r="C1178" s="130"/>
      <c r="D1178" s="130"/>
      <c r="E1178" s="130"/>
      <c r="F1178" s="130"/>
      <c r="G1178" s="130"/>
      <c r="H1178" s="130"/>
      <c r="I1178" s="130"/>
      <c r="J1178" s="130"/>
      <c r="K1178" s="130"/>
      <c r="L1178" s="130"/>
      <c r="M1178" s="130"/>
      <c r="N1178" s="130"/>
      <c r="O1178" s="130"/>
      <c r="P1178" s="130"/>
      <c r="Q1178" s="130"/>
      <c r="R1178" s="130"/>
      <c r="S1178" s="130"/>
      <c r="T1178" s="130"/>
      <c r="U1178" s="130"/>
      <c r="V1178" s="130"/>
      <c r="W1178" s="130"/>
      <c r="X1178" s="130"/>
      <c r="Y1178" s="130"/>
      <c r="Z1178" s="130"/>
      <c r="AA1178" s="130"/>
      <c r="AB1178" s="130"/>
      <c r="AC1178" s="130"/>
      <c r="AD1178" s="130"/>
      <c r="AE1178" s="130"/>
      <c r="AF1178" s="130"/>
      <c r="AG1178" s="130"/>
      <c r="AH1178" s="130"/>
      <c r="AI1178" s="130"/>
      <c r="AJ1178" s="130"/>
      <c r="AK1178" s="130"/>
      <c r="AL1178" s="130"/>
      <c r="AM1178" s="130"/>
      <c r="AN1178" s="130"/>
      <c r="AO1178" s="130"/>
      <c r="AP1178" s="130">
        <v>16</v>
      </c>
      <c r="AQ1178" s="130">
        <v>431</v>
      </c>
      <c r="AR1178" s="130">
        <v>3189</v>
      </c>
      <c r="AS1178" s="130">
        <v>1375435</v>
      </c>
      <c r="AT1178" s="130"/>
      <c r="AU1178" s="130"/>
      <c r="AV1178" s="130"/>
      <c r="AW1178" s="130"/>
      <c r="AY1178" s="130"/>
    </row>
    <row r="1179" spans="1:51" x14ac:dyDescent="0.2">
      <c r="A1179" s="129">
        <v>42549</v>
      </c>
      <c r="B1179" s="130">
        <v>31</v>
      </c>
      <c r="C1179" s="130">
        <v>99</v>
      </c>
      <c r="D1179" s="130">
        <v>3805</v>
      </c>
      <c r="E1179" s="130">
        <v>377650</v>
      </c>
      <c r="F1179" s="130">
        <v>14</v>
      </c>
      <c r="G1179" s="130">
        <v>144</v>
      </c>
      <c r="H1179" s="130">
        <v>3833</v>
      </c>
      <c r="I1179" s="130">
        <v>550283</v>
      </c>
      <c r="J1179" s="130">
        <v>37</v>
      </c>
      <c r="K1179" s="130">
        <v>161</v>
      </c>
      <c r="L1179" s="130">
        <v>3743</v>
      </c>
      <c r="M1179" s="130">
        <v>601157</v>
      </c>
      <c r="N1179" s="130">
        <v>22</v>
      </c>
      <c r="O1179" s="130">
        <v>202</v>
      </c>
      <c r="P1179" s="130">
        <v>3377</v>
      </c>
      <c r="Q1179" s="130">
        <v>683417</v>
      </c>
      <c r="R1179" s="130">
        <v>4</v>
      </c>
      <c r="S1179" s="130">
        <v>228</v>
      </c>
      <c r="T1179" s="130">
        <v>3480</v>
      </c>
      <c r="U1179" s="130">
        <v>793440</v>
      </c>
      <c r="V1179" s="130">
        <v>3</v>
      </c>
      <c r="W1179" s="130">
        <v>264</v>
      </c>
      <c r="X1179" s="130">
        <v>3400</v>
      </c>
      <c r="Y1179" s="130">
        <v>895900</v>
      </c>
      <c r="Z1179" s="130">
        <v>35</v>
      </c>
      <c r="AA1179" s="130">
        <v>300</v>
      </c>
      <c r="AB1179" s="130">
        <v>3497</v>
      </c>
      <c r="AC1179" s="130">
        <v>1047387</v>
      </c>
      <c r="AD1179" s="130">
        <v>9</v>
      </c>
      <c r="AE1179" s="130">
        <v>335</v>
      </c>
      <c r="AF1179" s="130">
        <v>3526</v>
      </c>
      <c r="AG1179" s="130">
        <v>1180626</v>
      </c>
      <c r="AH1179" s="130">
        <v>2</v>
      </c>
      <c r="AI1179" s="130">
        <v>378</v>
      </c>
      <c r="AJ1179" s="130">
        <v>3525</v>
      </c>
      <c r="AK1179" s="130">
        <v>1335525</v>
      </c>
      <c r="AL1179" s="130">
        <v>3</v>
      </c>
      <c r="AM1179" s="130">
        <v>445</v>
      </c>
      <c r="AN1179" s="130">
        <v>3530</v>
      </c>
      <c r="AO1179" s="130">
        <v>1573113</v>
      </c>
      <c r="AP1179" s="130">
        <v>23</v>
      </c>
      <c r="AQ1179" s="130">
        <v>431</v>
      </c>
      <c r="AR1179" s="130">
        <v>3282</v>
      </c>
      <c r="AS1179" s="130">
        <v>1413304</v>
      </c>
      <c r="AT1179" s="130">
        <v>9</v>
      </c>
      <c r="AU1179" s="130">
        <v>460</v>
      </c>
      <c r="AV1179" s="130">
        <v>3314</v>
      </c>
      <c r="AW1179" s="130">
        <v>1523886</v>
      </c>
      <c r="AX1179" s="131">
        <v>2</v>
      </c>
      <c r="AY1179" s="130">
        <v>119</v>
      </c>
    </row>
    <row r="1180" spans="1:51" x14ac:dyDescent="0.2">
      <c r="A1180" s="129"/>
      <c r="B1180" s="130"/>
      <c r="C1180" s="130"/>
      <c r="D1180" s="130"/>
      <c r="E1180" s="130"/>
      <c r="F1180" s="130"/>
      <c r="G1180" s="130"/>
      <c r="H1180" s="130"/>
      <c r="I1180" s="130"/>
      <c r="J1180" s="130"/>
      <c r="K1180" s="130"/>
      <c r="L1180" s="130"/>
      <c r="M1180" s="130"/>
      <c r="N1180" s="130"/>
      <c r="O1180" s="130"/>
      <c r="P1180" s="130"/>
      <c r="Q1180" s="130"/>
      <c r="R1180" s="130"/>
      <c r="S1180" s="130"/>
      <c r="T1180" s="130"/>
      <c r="U1180" s="130"/>
      <c r="V1180" s="130"/>
      <c r="W1180" s="130"/>
      <c r="X1180" s="130"/>
      <c r="Y1180" s="130"/>
      <c r="Z1180" s="130"/>
      <c r="AA1180" s="130"/>
      <c r="AB1180" s="130"/>
      <c r="AC1180" s="130"/>
      <c r="AD1180" s="130"/>
      <c r="AE1180" s="130"/>
      <c r="AF1180" s="130"/>
      <c r="AG1180" s="130"/>
      <c r="AH1180" s="130"/>
      <c r="AI1180" s="130"/>
      <c r="AJ1180" s="130"/>
      <c r="AK1180" s="130"/>
      <c r="AL1180" s="130"/>
      <c r="AM1180" s="130"/>
      <c r="AN1180" s="130"/>
      <c r="AO1180" s="130"/>
      <c r="AP1180" s="130">
        <v>32</v>
      </c>
      <c r="AQ1180" s="130">
        <v>378</v>
      </c>
      <c r="AR1180" s="130">
        <v>3092</v>
      </c>
      <c r="AS1180" s="130">
        <v>1170697</v>
      </c>
      <c r="AT1180" s="130">
        <v>5</v>
      </c>
      <c r="AU1180" s="130">
        <v>372</v>
      </c>
      <c r="AV1180" s="130">
        <v>3662</v>
      </c>
      <c r="AW1180" s="130">
        <v>1361325</v>
      </c>
    </row>
    <row r="1181" spans="1:51" x14ac:dyDescent="0.2">
      <c r="A1181" s="129"/>
      <c r="B1181" s="130"/>
      <c r="C1181" s="130"/>
      <c r="D1181" s="130"/>
      <c r="E1181" s="130"/>
      <c r="F1181" s="130"/>
      <c r="G1181" s="130"/>
      <c r="H1181" s="130"/>
      <c r="I1181" s="130"/>
      <c r="J1181" s="130"/>
      <c r="K1181" s="130"/>
      <c r="L1181" s="130"/>
      <c r="M1181" s="130"/>
      <c r="N1181" s="130"/>
      <c r="O1181" s="130"/>
      <c r="P1181" s="130"/>
      <c r="Q1181" s="130"/>
      <c r="R1181" s="130"/>
      <c r="S1181" s="130"/>
      <c r="T1181" s="130"/>
      <c r="U1181" s="130"/>
      <c r="V1181" s="130"/>
      <c r="W1181" s="130"/>
      <c r="X1181" s="130"/>
      <c r="Y1181" s="130"/>
      <c r="Z1181" s="130"/>
      <c r="AA1181" s="130"/>
      <c r="AB1181" s="130"/>
      <c r="AC1181" s="130"/>
      <c r="AD1181" s="130"/>
      <c r="AE1181" s="130"/>
      <c r="AF1181" s="130"/>
      <c r="AG1181" s="130"/>
      <c r="AH1181" s="130"/>
      <c r="AI1181" s="130"/>
      <c r="AJ1181" s="130"/>
      <c r="AK1181" s="130"/>
      <c r="AL1181" s="130"/>
      <c r="AM1181" s="130"/>
      <c r="AN1181" s="130"/>
      <c r="AO1181" s="130"/>
      <c r="AP1181" s="130">
        <v>7</v>
      </c>
      <c r="AQ1181" s="130">
        <v>300</v>
      </c>
      <c r="AR1181" s="130">
        <v>3345</v>
      </c>
      <c r="AS1181" s="130">
        <v>1005732</v>
      </c>
      <c r="AT1181" s="130">
        <v>1</v>
      </c>
      <c r="AU1181" s="130">
        <v>353</v>
      </c>
      <c r="AV1181" s="130">
        <v>3450</v>
      </c>
      <c r="AW1181" s="130">
        <v>1217850</v>
      </c>
    </row>
    <row r="1182" spans="1:51" x14ac:dyDescent="0.2">
      <c r="A1182" s="129"/>
      <c r="B1182" s="130"/>
      <c r="C1182" s="130"/>
      <c r="D1182" s="130"/>
      <c r="E1182" s="130"/>
      <c r="F1182" s="130"/>
      <c r="G1182" s="130"/>
      <c r="H1182" s="130"/>
      <c r="I1182" s="130"/>
      <c r="J1182" s="130"/>
      <c r="K1182" s="130"/>
      <c r="L1182" s="130"/>
      <c r="M1182" s="130"/>
      <c r="N1182" s="130"/>
      <c r="O1182" s="130"/>
      <c r="P1182" s="130"/>
      <c r="Q1182" s="130"/>
      <c r="R1182" s="130"/>
      <c r="S1182" s="130"/>
      <c r="T1182" s="130"/>
      <c r="U1182" s="130"/>
      <c r="V1182" s="130"/>
      <c r="W1182" s="130"/>
      <c r="X1182" s="130"/>
      <c r="Y1182" s="130"/>
      <c r="Z1182" s="130"/>
      <c r="AA1182" s="130"/>
      <c r="AB1182" s="130"/>
      <c r="AC1182" s="130"/>
      <c r="AD1182" s="130"/>
      <c r="AE1182" s="130"/>
      <c r="AF1182" s="130"/>
      <c r="AG1182" s="130"/>
      <c r="AH1182" s="130"/>
      <c r="AI1182" s="130"/>
      <c r="AJ1182" s="130"/>
      <c r="AK1182" s="130"/>
      <c r="AL1182" s="130"/>
      <c r="AM1182" s="130"/>
      <c r="AN1182" s="130"/>
      <c r="AO1182" s="130"/>
      <c r="AP1182" s="130">
        <v>26</v>
      </c>
      <c r="AQ1182" s="130">
        <v>346</v>
      </c>
      <c r="AR1182" s="130">
        <v>3085</v>
      </c>
      <c r="AS1182" s="130">
        <v>1068925</v>
      </c>
      <c r="AT1182" s="130"/>
      <c r="AU1182" s="130"/>
      <c r="AV1182" s="130"/>
      <c r="AW1182" s="130"/>
    </row>
    <row r="1184" spans="1:51" x14ac:dyDescent="0.2">
      <c r="A1184" s="12">
        <v>42556</v>
      </c>
      <c r="B1184">
        <v>13</v>
      </c>
      <c r="C1184">
        <v>121</v>
      </c>
      <c r="D1184">
        <v>3775</v>
      </c>
      <c r="E1184">
        <v>544158</v>
      </c>
      <c r="F1184">
        <v>3</v>
      </c>
      <c r="G1184">
        <v>144</v>
      </c>
      <c r="H1184">
        <v>3600</v>
      </c>
      <c r="I1184">
        <v>518000</v>
      </c>
      <c r="J1184">
        <v>41</v>
      </c>
      <c r="K1184">
        <v>160</v>
      </c>
      <c r="L1184">
        <v>3584</v>
      </c>
      <c r="M1184">
        <v>571457</v>
      </c>
      <c r="N1184">
        <v>2</v>
      </c>
      <c r="O1184">
        <v>200</v>
      </c>
      <c r="P1184">
        <v>3325</v>
      </c>
      <c r="Q1184">
        <v>666800</v>
      </c>
      <c r="R1184">
        <v>4</v>
      </c>
      <c r="S1184">
        <v>233</v>
      </c>
      <c r="T1184">
        <v>3425</v>
      </c>
      <c r="U1184">
        <v>797750</v>
      </c>
      <c r="V1184">
        <v>4</v>
      </c>
      <c r="W1184">
        <v>270</v>
      </c>
      <c r="X1184">
        <v>3515</v>
      </c>
      <c r="Y1184">
        <v>947590</v>
      </c>
      <c r="Z1184">
        <v>25</v>
      </c>
      <c r="AA1184">
        <v>296</v>
      </c>
      <c r="AB1184">
        <v>3492</v>
      </c>
      <c r="AC1184">
        <v>1036784</v>
      </c>
      <c r="AD1184">
        <v>5</v>
      </c>
      <c r="AE1184">
        <v>343</v>
      </c>
      <c r="AF1184">
        <v>3447</v>
      </c>
      <c r="AG1184">
        <v>1180053</v>
      </c>
      <c r="AH1184">
        <v>2</v>
      </c>
      <c r="AI1184">
        <v>382</v>
      </c>
      <c r="AJ1184">
        <v>3635</v>
      </c>
      <c r="AK1184">
        <v>1390155</v>
      </c>
      <c r="AL1184">
        <v>4</v>
      </c>
      <c r="AM1184">
        <v>414</v>
      </c>
      <c r="AN1184">
        <v>3632</v>
      </c>
      <c r="AO1184">
        <v>1503732</v>
      </c>
      <c r="AP1184">
        <v>11</v>
      </c>
      <c r="AQ1184">
        <v>469</v>
      </c>
      <c r="AR1184">
        <v>3143</v>
      </c>
      <c r="AS1184">
        <v>1465940</v>
      </c>
      <c r="AT1184">
        <v>9</v>
      </c>
      <c r="AU1184">
        <v>439</v>
      </c>
      <c r="AV1184">
        <v>3106</v>
      </c>
      <c r="AW1184">
        <v>1361304</v>
      </c>
      <c r="AY1184">
        <v>119</v>
      </c>
    </row>
    <row r="1185" spans="1:51" x14ac:dyDescent="0.2">
      <c r="A1185" s="12"/>
      <c r="AP1185">
        <v>9</v>
      </c>
      <c r="AQ1185">
        <v>381</v>
      </c>
      <c r="AR1185">
        <v>3119</v>
      </c>
      <c r="AS1185">
        <v>1188794</v>
      </c>
      <c r="AT1185">
        <v>2</v>
      </c>
      <c r="AU1185">
        <v>366</v>
      </c>
      <c r="AV1185">
        <v>3565</v>
      </c>
      <c r="AW1185">
        <v>13302490</v>
      </c>
    </row>
    <row r="1186" spans="1:51" x14ac:dyDescent="0.2">
      <c r="A1186" s="12"/>
      <c r="AP1186">
        <v>7</v>
      </c>
      <c r="AQ1186">
        <v>333</v>
      </c>
      <c r="AR1186">
        <v>3293</v>
      </c>
      <c r="AS1186">
        <v>1096183</v>
      </c>
      <c r="AT1186">
        <v>3</v>
      </c>
      <c r="AU1186">
        <v>350</v>
      </c>
      <c r="AV1186">
        <v>3527</v>
      </c>
      <c r="AW1186">
        <v>1233197</v>
      </c>
    </row>
    <row r="1187" spans="1:51" x14ac:dyDescent="0.2">
      <c r="A1187" s="12"/>
      <c r="AT1187">
        <v>4</v>
      </c>
      <c r="AU1187">
        <v>278</v>
      </c>
      <c r="AV1187">
        <v>3250</v>
      </c>
      <c r="AW1187">
        <v>903500</v>
      </c>
    </row>
    <row r="1188" spans="1:51" x14ac:dyDescent="0.2">
      <c r="A1188" s="12">
        <v>42563</v>
      </c>
      <c r="B1188">
        <v>18</v>
      </c>
      <c r="C1188">
        <v>106</v>
      </c>
      <c r="D1188">
        <v>3533</v>
      </c>
      <c r="E1188">
        <v>376383</v>
      </c>
      <c r="F1188">
        <v>15</v>
      </c>
      <c r="G1188">
        <v>146</v>
      </c>
      <c r="H1188">
        <v>3400</v>
      </c>
      <c r="I1188">
        <v>495736</v>
      </c>
      <c r="J1188">
        <v>29</v>
      </c>
      <c r="K1188">
        <v>168</v>
      </c>
      <c r="L1188">
        <v>3361</v>
      </c>
      <c r="M1188">
        <v>563828</v>
      </c>
      <c r="N1188">
        <v>17</v>
      </c>
      <c r="O1188">
        <v>206</v>
      </c>
      <c r="P1188">
        <v>3338</v>
      </c>
      <c r="Q1188">
        <v>688613</v>
      </c>
      <c r="R1188">
        <v>29</v>
      </c>
      <c r="S1188">
        <v>168</v>
      </c>
      <c r="T1188">
        <v>3361</v>
      </c>
      <c r="U1188">
        <v>563828</v>
      </c>
      <c r="V1188">
        <v>5</v>
      </c>
      <c r="W1188">
        <v>275</v>
      </c>
      <c r="X1188">
        <v>3358</v>
      </c>
      <c r="Y1188">
        <v>922495</v>
      </c>
      <c r="Z1188">
        <v>21</v>
      </c>
      <c r="AA1188">
        <v>306</v>
      </c>
      <c r="AB1188">
        <v>3446</v>
      </c>
      <c r="AC1188">
        <v>1054632</v>
      </c>
      <c r="AD1188">
        <v>15</v>
      </c>
      <c r="AE1188">
        <v>337</v>
      </c>
      <c r="AF1188">
        <v>3339</v>
      </c>
      <c r="AG1188">
        <v>1126757</v>
      </c>
      <c r="AH1188">
        <v>6</v>
      </c>
      <c r="AI1188">
        <v>384</v>
      </c>
      <c r="AJ1188">
        <v>3488</v>
      </c>
      <c r="AK1188">
        <v>1338700</v>
      </c>
      <c r="AP1188">
        <v>38</v>
      </c>
      <c r="AQ1188">
        <v>433</v>
      </c>
      <c r="AR1188">
        <v>3268</v>
      </c>
      <c r="AS1188">
        <v>1414180</v>
      </c>
      <c r="AT1188">
        <v>18</v>
      </c>
      <c r="AU1188">
        <v>446</v>
      </c>
      <c r="AV1188">
        <v>3230</v>
      </c>
      <c r="AW1188">
        <v>1432940</v>
      </c>
      <c r="AY1188">
        <v>129</v>
      </c>
    </row>
    <row r="1189" spans="1:51" x14ac:dyDescent="0.2">
      <c r="A1189" s="12"/>
      <c r="AP1189">
        <v>31</v>
      </c>
      <c r="AQ1189">
        <v>377</v>
      </c>
      <c r="AR1189">
        <v>3085</v>
      </c>
      <c r="AS1189">
        <v>1166841</v>
      </c>
      <c r="AT1189">
        <v>12</v>
      </c>
      <c r="AU1189">
        <v>381</v>
      </c>
      <c r="AV1189">
        <v>3307</v>
      </c>
      <c r="AW1189">
        <v>1260536</v>
      </c>
    </row>
    <row r="1190" spans="1:51" x14ac:dyDescent="0.2">
      <c r="A1190" s="12"/>
      <c r="AP1190">
        <v>17</v>
      </c>
      <c r="AQ1190">
        <v>343</v>
      </c>
      <c r="AR1190">
        <v>3038</v>
      </c>
      <c r="AS1190">
        <v>1041575</v>
      </c>
      <c r="AT1190">
        <v>2</v>
      </c>
      <c r="AU1190">
        <v>340</v>
      </c>
      <c r="AV1190">
        <v>3625</v>
      </c>
      <c r="AW1190">
        <v>1233900</v>
      </c>
    </row>
    <row r="1191" spans="1:51" x14ac:dyDescent="0.2">
      <c r="A1191" s="12"/>
      <c r="AP1191">
        <v>3</v>
      </c>
      <c r="AQ1191">
        <v>271</v>
      </c>
      <c r="AR1191">
        <v>3385</v>
      </c>
      <c r="AS1191">
        <v>917090</v>
      </c>
    </row>
    <row r="1192" spans="1:51" x14ac:dyDescent="0.2">
      <c r="A1192" s="12">
        <v>42570</v>
      </c>
      <c r="B1192">
        <v>11</v>
      </c>
      <c r="C1192">
        <v>116</v>
      </c>
      <c r="D1192">
        <v>3775</v>
      </c>
      <c r="E1192">
        <v>435462</v>
      </c>
      <c r="F1192">
        <v>10</v>
      </c>
      <c r="G1192">
        <v>136</v>
      </c>
      <c r="H1192">
        <v>3762</v>
      </c>
      <c r="I1192">
        <v>510212</v>
      </c>
      <c r="J1192">
        <v>19</v>
      </c>
      <c r="K1192">
        <v>166</v>
      </c>
      <c r="L1192">
        <v>3423</v>
      </c>
      <c r="M1192">
        <v>566083</v>
      </c>
      <c r="N1192">
        <v>15</v>
      </c>
      <c r="O1192">
        <v>199</v>
      </c>
      <c r="P1192">
        <v>3386</v>
      </c>
      <c r="Q1192">
        <v>672644</v>
      </c>
      <c r="R1192">
        <v>13</v>
      </c>
      <c r="S1192">
        <v>232</v>
      </c>
      <c r="T1192">
        <v>3256</v>
      </c>
      <c r="U1192">
        <v>754056</v>
      </c>
      <c r="V1192">
        <v>3</v>
      </c>
      <c r="W1192">
        <v>263</v>
      </c>
      <c r="X1192">
        <v>3225</v>
      </c>
      <c r="Y1192">
        <v>847800</v>
      </c>
      <c r="Z1192">
        <v>5</v>
      </c>
      <c r="AA1192">
        <v>314</v>
      </c>
      <c r="AB1192">
        <v>3310</v>
      </c>
      <c r="AC1192">
        <v>1040533</v>
      </c>
      <c r="AD1192">
        <v>4</v>
      </c>
      <c r="AE1192">
        <v>346</v>
      </c>
      <c r="AF1192">
        <v>3293</v>
      </c>
      <c r="AG1192">
        <v>1138733</v>
      </c>
      <c r="AP1192">
        <v>19</v>
      </c>
      <c r="AQ1192">
        <v>433</v>
      </c>
      <c r="AR1192">
        <v>3117</v>
      </c>
      <c r="AS1192">
        <v>1354205</v>
      </c>
      <c r="AT1192">
        <v>21</v>
      </c>
      <c r="AU1192">
        <v>439</v>
      </c>
      <c r="AV1192">
        <v>3063</v>
      </c>
      <c r="AW1192">
        <v>1343813</v>
      </c>
      <c r="AY1192">
        <v>135</v>
      </c>
    </row>
    <row r="1193" spans="1:51" x14ac:dyDescent="0.2">
      <c r="A1193" s="12"/>
      <c r="AP1193">
        <v>24</v>
      </c>
      <c r="AQ1193">
        <v>382</v>
      </c>
      <c r="AR1193">
        <v>3062</v>
      </c>
      <c r="AS1193">
        <v>1171785</v>
      </c>
      <c r="AT1193">
        <v>9</v>
      </c>
      <c r="AU1193">
        <v>392</v>
      </c>
      <c r="AV1193">
        <v>3250</v>
      </c>
      <c r="AW1193">
        <v>1274067</v>
      </c>
    </row>
    <row r="1194" spans="1:51" x14ac:dyDescent="0.2">
      <c r="A1194" s="12"/>
      <c r="AP1194">
        <v>27</v>
      </c>
      <c r="AQ1194">
        <v>344</v>
      </c>
      <c r="AR1194">
        <v>3133</v>
      </c>
      <c r="AS1194">
        <v>1078131</v>
      </c>
      <c r="AT1194">
        <v>6</v>
      </c>
      <c r="AU1194">
        <v>351</v>
      </c>
      <c r="AV1194">
        <v>3183</v>
      </c>
      <c r="AW1194">
        <v>1117725</v>
      </c>
    </row>
    <row r="1195" spans="1:51" x14ac:dyDescent="0.2">
      <c r="A1195" s="12"/>
      <c r="AP1195">
        <v>5</v>
      </c>
      <c r="AQ1195">
        <v>288</v>
      </c>
      <c r="AR1195">
        <v>2990</v>
      </c>
      <c r="AS1195">
        <v>861060</v>
      </c>
    </row>
    <row r="1196" spans="1:51" x14ac:dyDescent="0.2">
      <c r="A1196" s="12">
        <v>42577</v>
      </c>
      <c r="B1196">
        <v>27</v>
      </c>
      <c r="C1196">
        <v>113</v>
      </c>
      <c r="D1196">
        <v>3912</v>
      </c>
      <c r="E1196">
        <v>441788</v>
      </c>
      <c r="F1196">
        <v>24</v>
      </c>
      <c r="G1196">
        <v>142</v>
      </c>
      <c r="H1196">
        <v>3890</v>
      </c>
      <c r="I1196">
        <v>554530</v>
      </c>
      <c r="J1196">
        <v>13</v>
      </c>
      <c r="K1196">
        <v>162</v>
      </c>
      <c r="L1196">
        <v>3683</v>
      </c>
      <c r="M1196">
        <v>597217</v>
      </c>
      <c r="N1196">
        <v>32</v>
      </c>
      <c r="O1196">
        <v>198</v>
      </c>
      <c r="P1196">
        <v>3498</v>
      </c>
      <c r="Q1196">
        <v>691611</v>
      </c>
      <c r="R1196">
        <v>8</v>
      </c>
      <c r="S1196">
        <v>239</v>
      </c>
      <c r="T1196">
        <v>3090</v>
      </c>
      <c r="U1196">
        <v>742470</v>
      </c>
      <c r="V1196">
        <v>3</v>
      </c>
      <c r="W1196">
        <v>269</v>
      </c>
      <c r="X1196">
        <v>3273</v>
      </c>
      <c r="Y1196">
        <v>881313</v>
      </c>
      <c r="Z1196">
        <v>5</v>
      </c>
      <c r="AA1196">
        <v>290</v>
      </c>
      <c r="AB1196">
        <v>3150</v>
      </c>
      <c r="AC1196">
        <v>913950</v>
      </c>
      <c r="AD1196">
        <v>8</v>
      </c>
      <c r="AE1196">
        <v>342</v>
      </c>
      <c r="AF1196">
        <v>3427</v>
      </c>
      <c r="AG1196">
        <v>1171693</v>
      </c>
      <c r="AH1196">
        <v>1</v>
      </c>
      <c r="AI1196">
        <v>361</v>
      </c>
      <c r="AJ1196">
        <v>3300</v>
      </c>
      <c r="AK1196">
        <v>1191300</v>
      </c>
      <c r="AL1196">
        <v>1</v>
      </c>
      <c r="AM1196">
        <v>418</v>
      </c>
      <c r="AN1196">
        <v>3480</v>
      </c>
      <c r="AO1196">
        <v>1454640</v>
      </c>
      <c r="AP1196">
        <v>52</v>
      </c>
      <c r="AQ1196">
        <v>450</v>
      </c>
      <c r="AR1196">
        <v>3254</v>
      </c>
      <c r="AS1196">
        <v>1469860</v>
      </c>
      <c r="AT1196">
        <v>12</v>
      </c>
      <c r="AU1196">
        <v>431</v>
      </c>
      <c r="AV1196">
        <v>3335</v>
      </c>
      <c r="AW1196">
        <v>1434698</v>
      </c>
      <c r="AY1196">
        <v>105</v>
      </c>
    </row>
    <row r="1197" spans="1:51" x14ac:dyDescent="0.2">
      <c r="A1197" s="12"/>
      <c r="AP1197">
        <v>48</v>
      </c>
      <c r="AQ1197">
        <v>380</v>
      </c>
      <c r="AR1197">
        <v>3166</v>
      </c>
      <c r="AS1197">
        <v>1204691</v>
      </c>
      <c r="AT1197">
        <v>9</v>
      </c>
      <c r="AU1197">
        <v>381</v>
      </c>
      <c r="AV1197">
        <v>3079</v>
      </c>
      <c r="AW1197">
        <v>1173734</v>
      </c>
    </row>
    <row r="1198" spans="1:51" x14ac:dyDescent="0.2">
      <c r="A1198" s="12"/>
      <c r="AP1198">
        <v>15</v>
      </c>
      <c r="AQ1198">
        <v>348</v>
      </c>
      <c r="AR1198">
        <v>3175</v>
      </c>
      <c r="AS1198">
        <v>1104347</v>
      </c>
      <c r="AT1198">
        <v>2</v>
      </c>
      <c r="AU1198">
        <v>345</v>
      </c>
      <c r="AV1198">
        <v>3400</v>
      </c>
      <c r="AW1198">
        <v>1173000</v>
      </c>
    </row>
    <row r="1199" spans="1:51" x14ac:dyDescent="0.2">
      <c r="A1199" s="112">
        <v>42555</v>
      </c>
      <c r="B1199">
        <v>21</v>
      </c>
      <c r="C1199">
        <v>125</v>
      </c>
      <c r="D1199">
        <v>3850</v>
      </c>
      <c r="E1199">
        <v>484426</v>
      </c>
      <c r="F1199">
        <v>12</v>
      </c>
      <c r="G1199">
        <v>142</v>
      </c>
      <c r="H1199">
        <v>3680</v>
      </c>
      <c r="I1199">
        <v>528850</v>
      </c>
      <c r="J1199">
        <v>12</v>
      </c>
      <c r="K1199">
        <v>164</v>
      </c>
      <c r="L1199">
        <v>3620</v>
      </c>
      <c r="M1199">
        <v>620530</v>
      </c>
      <c r="N1199">
        <v>38</v>
      </c>
      <c r="O1199">
        <v>196</v>
      </c>
      <c r="P1199">
        <v>3665</v>
      </c>
      <c r="Q1199">
        <v>730075</v>
      </c>
      <c r="R1199">
        <v>111</v>
      </c>
      <c r="S1199">
        <v>235</v>
      </c>
      <c r="T1199">
        <v>3659</v>
      </c>
      <c r="U1199">
        <v>879325</v>
      </c>
      <c r="V1199">
        <v>53</v>
      </c>
      <c r="W1199">
        <v>263</v>
      </c>
      <c r="X1199">
        <v>3551</v>
      </c>
      <c r="Y1199">
        <v>977926</v>
      </c>
      <c r="Z1199">
        <v>22</v>
      </c>
      <c r="AA1199">
        <v>292</v>
      </c>
      <c r="AB1199">
        <v>3680</v>
      </c>
      <c r="AC1199">
        <v>1073029</v>
      </c>
      <c r="AD1199">
        <v>10</v>
      </c>
      <c r="AE1199">
        <v>326</v>
      </c>
      <c r="AF1199">
        <v>3552</v>
      </c>
      <c r="AG1199">
        <v>1171926</v>
      </c>
      <c r="AH1199">
        <v>3</v>
      </c>
      <c r="AI1199">
        <v>380</v>
      </c>
      <c r="AJ1199">
        <v>3927</v>
      </c>
      <c r="AK1199">
        <v>1486820</v>
      </c>
      <c r="AP1199">
        <v>130</v>
      </c>
      <c r="AQ1199">
        <v>357</v>
      </c>
      <c r="AR1199">
        <v>3150</v>
      </c>
      <c r="AS1199">
        <v>1131426</v>
      </c>
      <c r="AT1199">
        <v>31</v>
      </c>
      <c r="AU1199">
        <v>416</v>
      </c>
      <c r="AV1199">
        <v>3168</v>
      </c>
      <c r="AW1199">
        <v>1310445</v>
      </c>
    </row>
    <row r="1200" spans="1:51" x14ac:dyDescent="0.2">
      <c r="A1200" s="112">
        <v>42562</v>
      </c>
      <c r="B1200">
        <v>7</v>
      </c>
      <c r="C1200">
        <v>105</v>
      </c>
      <c r="D1200">
        <v>3850</v>
      </c>
      <c r="E1200">
        <v>405350</v>
      </c>
      <c r="F1200">
        <v>23</v>
      </c>
      <c r="G1200">
        <v>143</v>
      </c>
      <c r="H1200">
        <v>3823</v>
      </c>
      <c r="I1200">
        <v>545320</v>
      </c>
      <c r="J1200">
        <v>44</v>
      </c>
      <c r="K1200">
        <v>167</v>
      </c>
      <c r="L1200">
        <v>3911</v>
      </c>
      <c r="M1200">
        <v>678389</v>
      </c>
      <c r="N1200">
        <v>30</v>
      </c>
      <c r="O1200">
        <v>193</v>
      </c>
      <c r="P1200">
        <v>3709</v>
      </c>
      <c r="Q1200">
        <v>708774</v>
      </c>
      <c r="R1200">
        <v>33</v>
      </c>
      <c r="S1200">
        <v>229</v>
      </c>
      <c r="T1200">
        <v>3668</v>
      </c>
      <c r="U1200">
        <v>846379</v>
      </c>
      <c r="V1200">
        <v>48</v>
      </c>
      <c r="W1200">
        <v>266</v>
      </c>
      <c r="X1200">
        <v>3708</v>
      </c>
      <c r="Y1200">
        <v>987341</v>
      </c>
      <c r="Z1200">
        <v>28</v>
      </c>
      <c r="AA1200">
        <v>289</v>
      </c>
      <c r="AB1200">
        <v>3484</v>
      </c>
      <c r="AC1200">
        <v>1033572</v>
      </c>
      <c r="AD1200">
        <v>9</v>
      </c>
      <c r="AE1200">
        <v>344</v>
      </c>
      <c r="AF1200">
        <v>3662</v>
      </c>
      <c r="AG1200">
        <v>1275472</v>
      </c>
      <c r="AH1200">
        <v>9</v>
      </c>
      <c r="AI1200">
        <v>368</v>
      </c>
      <c r="AJ1200">
        <v>3485</v>
      </c>
      <c r="AK1200">
        <v>1286938</v>
      </c>
      <c r="AP1200">
        <v>67</v>
      </c>
      <c r="AQ1200">
        <v>382</v>
      </c>
      <c r="AR1200">
        <v>3254</v>
      </c>
      <c r="AS1200">
        <v>1225306</v>
      </c>
      <c r="AT1200">
        <v>10</v>
      </c>
      <c r="AU1200">
        <v>412</v>
      </c>
      <c r="AV1200">
        <v>3240</v>
      </c>
      <c r="AW1200">
        <v>1371168</v>
      </c>
    </row>
    <row r="1201" spans="1:51" x14ac:dyDescent="0.2">
      <c r="A1201" s="112">
        <v>42569</v>
      </c>
      <c r="B1201">
        <v>10</v>
      </c>
      <c r="C1201">
        <v>122</v>
      </c>
      <c r="D1201">
        <v>3720</v>
      </c>
      <c r="E1201">
        <v>460714</v>
      </c>
      <c r="F1201">
        <v>16</v>
      </c>
      <c r="G1201">
        <v>139</v>
      </c>
      <c r="H1201">
        <v>3763</v>
      </c>
      <c r="I1201">
        <v>526924</v>
      </c>
      <c r="J1201">
        <v>40</v>
      </c>
      <c r="K1201">
        <v>168</v>
      </c>
      <c r="L1201">
        <v>3443</v>
      </c>
      <c r="M1201">
        <v>602342</v>
      </c>
      <c r="N1201">
        <v>39</v>
      </c>
      <c r="O1201">
        <v>199</v>
      </c>
      <c r="P1201">
        <v>3571</v>
      </c>
      <c r="Q1201">
        <v>716391</v>
      </c>
      <c r="R1201">
        <v>18</v>
      </c>
      <c r="S1201">
        <v>230</v>
      </c>
      <c r="T1201">
        <v>3516</v>
      </c>
      <c r="U1201">
        <v>827710</v>
      </c>
      <c r="V1201">
        <v>24</v>
      </c>
      <c r="W1201">
        <v>256</v>
      </c>
      <c r="X1201">
        <v>3597</v>
      </c>
      <c r="Y1201">
        <v>924671</v>
      </c>
      <c r="Z1201">
        <v>10</v>
      </c>
      <c r="AA1201">
        <v>298</v>
      </c>
      <c r="AB1201">
        <v>3543</v>
      </c>
      <c r="AC1201">
        <v>1064142</v>
      </c>
      <c r="AD1201">
        <v>11</v>
      </c>
      <c r="AE1201">
        <v>341</v>
      </c>
      <c r="AF1201">
        <v>3670</v>
      </c>
      <c r="AG1201">
        <v>1242288</v>
      </c>
      <c r="AH1201">
        <v>3</v>
      </c>
      <c r="AI1201">
        <v>385</v>
      </c>
      <c r="AJ1201">
        <v>3575</v>
      </c>
      <c r="AK1201">
        <v>1381183</v>
      </c>
      <c r="AL1201">
        <v>1</v>
      </c>
      <c r="AM1201">
        <v>434</v>
      </c>
      <c r="AN1201">
        <v>3300</v>
      </c>
      <c r="AO1201">
        <v>1462200</v>
      </c>
      <c r="AP1201">
        <v>86</v>
      </c>
      <c r="AQ1201">
        <v>360</v>
      </c>
      <c r="AR1201">
        <v>3102</v>
      </c>
      <c r="AS1201">
        <v>1140216</v>
      </c>
      <c r="AT1201">
        <v>57</v>
      </c>
      <c r="AU1201">
        <v>426</v>
      </c>
      <c r="AV1201">
        <v>3221</v>
      </c>
      <c r="AW1201">
        <v>1406080</v>
      </c>
    </row>
    <row r="1202" spans="1:51" x14ac:dyDescent="0.2">
      <c r="A1202" s="112">
        <v>42576</v>
      </c>
      <c r="B1202">
        <v>2</v>
      </c>
      <c r="C1202">
        <v>109</v>
      </c>
      <c r="D1202">
        <v>3860</v>
      </c>
      <c r="E1202">
        <v>420740</v>
      </c>
      <c r="F1202">
        <v>12</v>
      </c>
      <c r="G1202">
        <v>142</v>
      </c>
      <c r="H1202">
        <v>3835</v>
      </c>
      <c r="I1202">
        <v>545849</v>
      </c>
      <c r="J1202">
        <v>26</v>
      </c>
      <c r="K1202">
        <v>162</v>
      </c>
      <c r="L1202">
        <v>3724</v>
      </c>
      <c r="M1202">
        <v>610953</v>
      </c>
      <c r="N1202">
        <v>26</v>
      </c>
      <c r="O1202">
        <v>195</v>
      </c>
      <c r="P1202">
        <v>3668</v>
      </c>
      <c r="Q1202">
        <v>742538</v>
      </c>
      <c r="R1202">
        <v>6</v>
      </c>
      <c r="S1202">
        <v>230</v>
      </c>
      <c r="T1202">
        <v>3568</v>
      </c>
      <c r="U1202">
        <v>742538</v>
      </c>
      <c r="V1202">
        <v>4</v>
      </c>
      <c r="W1202">
        <v>269</v>
      </c>
      <c r="X1202">
        <v>3568</v>
      </c>
      <c r="Y1202">
        <v>958212</v>
      </c>
      <c r="Z1202">
        <v>10</v>
      </c>
      <c r="AA1202">
        <v>296</v>
      </c>
      <c r="AB1202">
        <v>3489</v>
      </c>
      <c r="AC1202">
        <v>1051050</v>
      </c>
      <c r="AD1202">
        <v>8</v>
      </c>
      <c r="AE1202">
        <v>338</v>
      </c>
      <c r="AF1202">
        <v>3472</v>
      </c>
      <c r="AG1202">
        <v>1173389</v>
      </c>
      <c r="AP1202">
        <v>84</v>
      </c>
      <c r="AQ1202">
        <v>369</v>
      </c>
      <c r="AR1202">
        <v>3153</v>
      </c>
      <c r="AS1202">
        <v>1159062</v>
      </c>
      <c r="AT1202">
        <v>30</v>
      </c>
      <c r="AU1202">
        <v>426</v>
      </c>
      <c r="AV1202">
        <v>3219</v>
      </c>
      <c r="AW1202">
        <v>1377971</v>
      </c>
    </row>
    <row r="1203" spans="1:51" x14ac:dyDescent="0.2">
      <c r="B1203" s="63"/>
      <c r="C1203" s="63"/>
      <c r="D1203" s="63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3"/>
      <c r="AV1203" s="63"/>
      <c r="AW1203" s="63"/>
      <c r="AX1203" s="63"/>
      <c r="AY1203" s="63"/>
    </row>
    <row r="1204" spans="1:51" x14ac:dyDescent="0.2">
      <c r="A1204" s="112">
        <v>42583</v>
      </c>
      <c r="B1204">
        <v>10</v>
      </c>
      <c r="C1204">
        <v>125</v>
      </c>
      <c r="D1204">
        <v>3910</v>
      </c>
      <c r="E1204">
        <v>490582</v>
      </c>
      <c r="F1204">
        <v>19</v>
      </c>
      <c r="G1204">
        <v>135</v>
      </c>
      <c r="H1204">
        <v>3747</v>
      </c>
      <c r="I1204">
        <v>523927</v>
      </c>
      <c r="J1204">
        <v>18</v>
      </c>
      <c r="K1204">
        <v>167</v>
      </c>
      <c r="L1204">
        <v>3600</v>
      </c>
      <c r="M1204">
        <v>617964</v>
      </c>
      <c r="N1204">
        <v>61</v>
      </c>
      <c r="O1204">
        <v>194</v>
      </c>
      <c r="P1204">
        <v>3601</v>
      </c>
      <c r="Q1204">
        <v>713008</v>
      </c>
      <c r="R1204">
        <v>27</v>
      </c>
      <c r="S1204">
        <v>230</v>
      </c>
      <c r="T1204">
        <v>3555</v>
      </c>
      <c r="U1204">
        <v>826774</v>
      </c>
      <c r="V1204">
        <v>9</v>
      </c>
      <c r="W1204">
        <v>264</v>
      </c>
      <c r="X1204">
        <v>3424</v>
      </c>
      <c r="Y1204">
        <v>911362</v>
      </c>
      <c r="Z1204">
        <v>25</v>
      </c>
      <c r="AA1204">
        <v>301</v>
      </c>
      <c r="AB1204">
        <v>3894</v>
      </c>
      <c r="AC1204">
        <v>1207718</v>
      </c>
      <c r="AD1204">
        <v>2</v>
      </c>
      <c r="AE1204">
        <v>334</v>
      </c>
      <c r="AF1204">
        <v>3490</v>
      </c>
      <c r="AG1204">
        <v>1163960</v>
      </c>
      <c r="AH1204">
        <v>1</v>
      </c>
      <c r="AI1204">
        <v>384</v>
      </c>
      <c r="AJ1204">
        <v>3520</v>
      </c>
      <c r="AK1204">
        <v>1351680</v>
      </c>
      <c r="AL1204">
        <v>5</v>
      </c>
      <c r="AM1204">
        <v>428</v>
      </c>
      <c r="AN1204">
        <v>3500</v>
      </c>
      <c r="AO1204">
        <v>1496600</v>
      </c>
      <c r="AP1204">
        <v>41</v>
      </c>
      <c r="AQ1204">
        <v>380</v>
      </c>
      <c r="AR1204">
        <v>3097</v>
      </c>
      <c r="AS1204">
        <v>1172471</v>
      </c>
      <c r="AT1204">
        <v>18</v>
      </c>
      <c r="AU1204">
        <v>480</v>
      </c>
      <c r="AV1204">
        <v>3073</v>
      </c>
      <c r="AW1204">
        <v>1525152</v>
      </c>
    </row>
    <row r="1205" spans="1:51" x14ac:dyDescent="0.2">
      <c r="A1205" s="112">
        <v>42590</v>
      </c>
      <c r="B1205">
        <v>3</v>
      </c>
      <c r="C1205">
        <v>120</v>
      </c>
      <c r="D1205">
        <v>3925</v>
      </c>
      <c r="E1205">
        <v>469483</v>
      </c>
      <c r="F1205">
        <v>20</v>
      </c>
      <c r="G1205">
        <v>136</v>
      </c>
      <c r="H1205">
        <v>3887</v>
      </c>
      <c r="I1205">
        <v>534742</v>
      </c>
      <c r="J1205">
        <v>7</v>
      </c>
      <c r="K1205">
        <v>167</v>
      </c>
      <c r="L1205">
        <v>3753</v>
      </c>
      <c r="M1205">
        <v>635063</v>
      </c>
      <c r="N1205">
        <v>3</v>
      </c>
      <c r="O1205">
        <v>213</v>
      </c>
      <c r="P1205">
        <v>3425</v>
      </c>
      <c r="Q1205">
        <v>741833</v>
      </c>
      <c r="R1205">
        <v>9</v>
      </c>
      <c r="S1205">
        <v>233</v>
      </c>
      <c r="T1205">
        <v>3427</v>
      </c>
      <c r="U1205">
        <v>773902</v>
      </c>
      <c r="V1205">
        <v>20</v>
      </c>
      <c r="W1205">
        <v>261</v>
      </c>
      <c r="X1205">
        <v>3665</v>
      </c>
      <c r="Y1205">
        <v>965988</v>
      </c>
      <c r="Z1205">
        <v>8</v>
      </c>
      <c r="AA1205">
        <v>293</v>
      </c>
      <c r="AB1205">
        <v>3530</v>
      </c>
      <c r="AC1205">
        <v>1080454</v>
      </c>
      <c r="AD1205">
        <v>6</v>
      </c>
      <c r="AE1205">
        <v>328</v>
      </c>
      <c r="AF1205">
        <v>3520</v>
      </c>
      <c r="AG1205">
        <v>1178520</v>
      </c>
      <c r="AH1205">
        <v>4</v>
      </c>
      <c r="AI1205">
        <v>388</v>
      </c>
      <c r="AJ1205">
        <v>3660</v>
      </c>
      <c r="AK1205">
        <v>1418100</v>
      </c>
      <c r="AP1205">
        <v>74</v>
      </c>
      <c r="AQ1205">
        <v>391</v>
      </c>
      <c r="AR1205">
        <v>3231</v>
      </c>
      <c r="AS1205">
        <v>1285198</v>
      </c>
      <c r="AT1205">
        <v>32</v>
      </c>
      <c r="AU1205">
        <v>469</v>
      </c>
      <c r="AV1205">
        <v>3196</v>
      </c>
      <c r="AW1205">
        <v>1468663</v>
      </c>
    </row>
    <row r="1206" spans="1:51" x14ac:dyDescent="0.2">
      <c r="A1206" s="112">
        <v>42597</v>
      </c>
      <c r="B1206">
        <v>15</v>
      </c>
      <c r="C1206">
        <v>107</v>
      </c>
      <c r="D1206">
        <v>3910</v>
      </c>
      <c r="E1206">
        <v>419128</v>
      </c>
      <c r="F1206">
        <v>18</v>
      </c>
      <c r="G1206">
        <v>134</v>
      </c>
      <c r="H1206">
        <v>4560</v>
      </c>
      <c r="I1206">
        <v>419128</v>
      </c>
      <c r="J1206">
        <v>23</v>
      </c>
      <c r="K1206">
        <v>160</v>
      </c>
      <c r="L1206">
        <v>3860</v>
      </c>
      <c r="M1206">
        <v>624241</v>
      </c>
      <c r="N1206">
        <v>18</v>
      </c>
      <c r="O1206">
        <v>200</v>
      </c>
      <c r="P1206">
        <v>3686</v>
      </c>
      <c r="Q1206">
        <v>743042</v>
      </c>
      <c r="R1206">
        <v>43</v>
      </c>
      <c r="S1206">
        <v>230</v>
      </c>
      <c r="T1206">
        <v>3923</v>
      </c>
      <c r="U1206">
        <v>942125</v>
      </c>
      <c r="V1206">
        <v>39</v>
      </c>
      <c r="W1206">
        <v>264</v>
      </c>
      <c r="X1206">
        <v>3697</v>
      </c>
      <c r="Y1206">
        <v>1006966</v>
      </c>
      <c r="Z1206">
        <v>25</v>
      </c>
      <c r="AA1206">
        <v>291</v>
      </c>
      <c r="AB1206">
        <v>3748</v>
      </c>
      <c r="AC1206">
        <v>1067494</v>
      </c>
      <c r="AD1206">
        <v>43</v>
      </c>
      <c r="AE1206">
        <v>335</v>
      </c>
      <c r="AF1206">
        <v>3675</v>
      </c>
      <c r="AG1206">
        <v>1243040</v>
      </c>
      <c r="AH1206">
        <v>52</v>
      </c>
      <c r="AI1206">
        <v>368</v>
      </c>
      <c r="AJ1206">
        <v>3773</v>
      </c>
      <c r="AK1206">
        <v>1331903</v>
      </c>
      <c r="AL1206">
        <v>3</v>
      </c>
      <c r="AM1206">
        <v>429</v>
      </c>
      <c r="AN1206">
        <v>3407</v>
      </c>
      <c r="AO1206">
        <v>1463253</v>
      </c>
      <c r="AP1206">
        <v>97</v>
      </c>
      <c r="AQ1206">
        <v>389</v>
      </c>
      <c r="AR1206">
        <v>3097</v>
      </c>
      <c r="AS1206">
        <v>1208883</v>
      </c>
      <c r="AT1206">
        <v>8</v>
      </c>
      <c r="AU1206">
        <v>441</v>
      </c>
      <c r="AV1206">
        <v>3365</v>
      </c>
      <c r="AW1206">
        <v>1494969</v>
      </c>
      <c r="AX1206">
        <v>1</v>
      </c>
    </row>
    <row r="1207" spans="1:51" x14ac:dyDescent="0.2">
      <c r="A1207" s="112">
        <v>42604</v>
      </c>
      <c r="B1207">
        <v>27</v>
      </c>
      <c r="C1207">
        <v>110</v>
      </c>
      <c r="D1207">
        <v>3892</v>
      </c>
      <c r="E1207">
        <v>439186</v>
      </c>
      <c r="F1207">
        <v>25</v>
      </c>
      <c r="G1207">
        <v>142</v>
      </c>
      <c r="H1207">
        <v>3955</v>
      </c>
      <c r="I1207">
        <v>559752</v>
      </c>
      <c r="J1207">
        <v>21</v>
      </c>
      <c r="K1207">
        <v>155</v>
      </c>
      <c r="L1207">
        <v>3900</v>
      </c>
      <c r="M1207">
        <v>602424</v>
      </c>
      <c r="N1207">
        <v>26</v>
      </c>
      <c r="O1207">
        <v>200</v>
      </c>
      <c r="P1207">
        <v>3734</v>
      </c>
      <c r="Q1207">
        <v>745772</v>
      </c>
      <c r="R1207">
        <v>27</v>
      </c>
      <c r="S1207">
        <v>232</v>
      </c>
      <c r="T1207">
        <v>3572</v>
      </c>
      <c r="U1207">
        <v>823770</v>
      </c>
      <c r="V1207">
        <v>41</v>
      </c>
      <c r="W1207">
        <v>271</v>
      </c>
      <c r="X1207">
        <v>3485</v>
      </c>
      <c r="Y1207">
        <v>952826</v>
      </c>
      <c r="Z1207">
        <v>24</v>
      </c>
      <c r="AA1207">
        <v>292</v>
      </c>
      <c r="AB1207">
        <v>3512</v>
      </c>
      <c r="AC1207">
        <v>1029037</v>
      </c>
      <c r="AD1207">
        <v>1</v>
      </c>
      <c r="AE1207">
        <v>349</v>
      </c>
      <c r="AF1207">
        <v>3200</v>
      </c>
      <c r="AG1207">
        <v>1116800</v>
      </c>
      <c r="AH1207">
        <v>14</v>
      </c>
      <c r="AI1207">
        <v>383</v>
      </c>
      <c r="AJ1207">
        <v>3254</v>
      </c>
      <c r="AK1207">
        <v>1270836</v>
      </c>
      <c r="AL1207">
        <v>2</v>
      </c>
      <c r="AM1207">
        <v>404</v>
      </c>
      <c r="AN1207">
        <v>3175</v>
      </c>
      <c r="AO1207">
        <v>1284850</v>
      </c>
      <c r="AP1207">
        <v>58</v>
      </c>
      <c r="AQ1207">
        <v>376</v>
      </c>
      <c r="AR1207">
        <v>3077</v>
      </c>
      <c r="AS1207">
        <v>1148138</v>
      </c>
      <c r="AT1207">
        <v>21</v>
      </c>
      <c r="AU1207">
        <v>441</v>
      </c>
      <c r="AV1207">
        <v>3244</v>
      </c>
      <c r="AW1207">
        <v>1413803</v>
      </c>
    </row>
    <row r="1208" spans="1:51" x14ac:dyDescent="0.2">
      <c r="A1208" s="112">
        <v>42611</v>
      </c>
      <c r="B1208">
        <v>12</v>
      </c>
      <c r="C1208">
        <v>113</v>
      </c>
      <c r="D1208">
        <v>4067</v>
      </c>
      <c r="E1208">
        <v>466992</v>
      </c>
      <c r="F1208">
        <v>5</v>
      </c>
      <c r="G1208">
        <v>144</v>
      </c>
      <c r="H1208">
        <v>4070</v>
      </c>
      <c r="I1208">
        <v>575784</v>
      </c>
      <c r="N1208">
        <v>13</v>
      </c>
      <c r="O1208">
        <v>207</v>
      </c>
      <c r="P1208">
        <v>3827</v>
      </c>
      <c r="Q1208">
        <v>856838</v>
      </c>
      <c r="R1208">
        <v>32</v>
      </c>
      <c r="S1208">
        <v>239</v>
      </c>
      <c r="T1208">
        <v>3643</v>
      </c>
      <c r="U1208">
        <v>874069</v>
      </c>
      <c r="V1208">
        <v>39</v>
      </c>
      <c r="W1208">
        <v>269</v>
      </c>
      <c r="X1208">
        <v>3454</v>
      </c>
      <c r="Y1208">
        <v>944646</v>
      </c>
      <c r="Z1208">
        <v>10</v>
      </c>
      <c r="AA1208">
        <v>292</v>
      </c>
      <c r="AB1208">
        <v>3433</v>
      </c>
      <c r="AC1208">
        <v>1005962</v>
      </c>
      <c r="AD1208">
        <v>6</v>
      </c>
      <c r="AE1208">
        <v>352</v>
      </c>
      <c r="AF1208">
        <v>3430</v>
      </c>
      <c r="AG1208">
        <v>1200337</v>
      </c>
      <c r="AH1208">
        <v>8</v>
      </c>
      <c r="AI1208">
        <v>374</v>
      </c>
      <c r="AJ1208">
        <v>3362</v>
      </c>
      <c r="AK1208">
        <v>1279838</v>
      </c>
      <c r="AL1208">
        <v>3</v>
      </c>
      <c r="AM1208">
        <v>426</v>
      </c>
      <c r="AN1208">
        <v>3360</v>
      </c>
      <c r="AO1208">
        <v>1425300</v>
      </c>
      <c r="AP1208">
        <v>85</v>
      </c>
      <c r="AQ1208">
        <v>390</v>
      </c>
      <c r="AR1208">
        <v>2912</v>
      </c>
      <c r="AS1208">
        <v>1132578</v>
      </c>
      <c r="AT1208">
        <v>18</v>
      </c>
      <c r="AU1208">
        <v>439</v>
      </c>
      <c r="AV1208">
        <v>3230</v>
      </c>
      <c r="AW1208">
        <v>1481308</v>
      </c>
    </row>
    <row r="1209" spans="1:51" x14ac:dyDescent="0.2">
      <c r="A1209" s="12">
        <v>42584</v>
      </c>
      <c r="B1209">
        <v>24</v>
      </c>
      <c r="C1209">
        <v>111</v>
      </c>
      <c r="D1209">
        <v>4118</v>
      </c>
      <c r="E1209">
        <v>457316</v>
      </c>
      <c r="F1209">
        <v>9</v>
      </c>
      <c r="G1209">
        <v>142</v>
      </c>
      <c r="H1209">
        <v>4067</v>
      </c>
      <c r="I1209">
        <v>575817</v>
      </c>
      <c r="J1209">
        <v>14</v>
      </c>
      <c r="K1209">
        <v>160</v>
      </c>
      <c r="L1209">
        <v>4020</v>
      </c>
      <c r="M1209">
        <v>642202</v>
      </c>
      <c r="N1209">
        <v>32</v>
      </c>
      <c r="O1209">
        <v>201</v>
      </c>
      <c r="P1209">
        <v>3544</v>
      </c>
      <c r="Q1209">
        <v>712286</v>
      </c>
      <c r="R1209">
        <v>10</v>
      </c>
      <c r="S1209">
        <v>231</v>
      </c>
      <c r="T1209">
        <v>3458</v>
      </c>
      <c r="U1209">
        <v>799658</v>
      </c>
      <c r="V1209">
        <v>8</v>
      </c>
      <c r="W1209">
        <v>260</v>
      </c>
      <c r="X1209">
        <v>3365</v>
      </c>
      <c r="Y1209">
        <v>877050</v>
      </c>
      <c r="Z1209">
        <v>13</v>
      </c>
      <c r="AA1209">
        <v>292</v>
      </c>
      <c r="AB1209">
        <v>3461</v>
      </c>
      <c r="AC1209">
        <v>1011071</v>
      </c>
      <c r="AD1209">
        <v>6</v>
      </c>
      <c r="AE1209">
        <v>337</v>
      </c>
      <c r="AF1209">
        <v>3402</v>
      </c>
      <c r="AG1209">
        <v>1147562</v>
      </c>
      <c r="AH1209">
        <v>4</v>
      </c>
      <c r="AI1209">
        <v>372</v>
      </c>
      <c r="AJ1209">
        <v>3303</v>
      </c>
      <c r="AK1209">
        <v>1227703</v>
      </c>
      <c r="AL1209">
        <v>1</v>
      </c>
      <c r="AM1209">
        <v>456</v>
      </c>
      <c r="AN1209">
        <v>3420</v>
      </c>
      <c r="AO1209">
        <v>1559520</v>
      </c>
      <c r="AP1209">
        <v>43</v>
      </c>
      <c r="AQ1209">
        <v>436</v>
      </c>
      <c r="AR1209">
        <v>3142</v>
      </c>
      <c r="AS1209">
        <v>1372993</v>
      </c>
      <c r="AT1209">
        <v>19</v>
      </c>
      <c r="AU1209">
        <v>439</v>
      </c>
      <c r="AV1209">
        <v>3236</v>
      </c>
      <c r="AW1209">
        <v>1420745</v>
      </c>
      <c r="AX1209">
        <v>53</v>
      </c>
      <c r="AY1209">
        <v>165</v>
      </c>
    </row>
    <row r="1210" spans="1:51" x14ac:dyDescent="0.2">
      <c r="A1210" s="12"/>
      <c r="AP1210">
        <v>50</v>
      </c>
      <c r="AQ1210">
        <v>383</v>
      </c>
      <c r="AR1210">
        <v>3133</v>
      </c>
      <c r="AS1210">
        <v>1198885</v>
      </c>
      <c r="AT1210">
        <v>16</v>
      </c>
      <c r="AU1210">
        <v>378</v>
      </c>
      <c r="AV1210">
        <v>3319</v>
      </c>
      <c r="AW1210">
        <v>1254062</v>
      </c>
    </row>
    <row r="1211" spans="1:51" x14ac:dyDescent="0.2">
      <c r="A1211" s="12">
        <v>42591</v>
      </c>
      <c r="B1211">
        <v>26</v>
      </c>
      <c r="C1211">
        <v>108</v>
      </c>
      <c r="D1211">
        <v>4133</v>
      </c>
      <c r="E1211">
        <v>445672</v>
      </c>
      <c r="F1211">
        <v>19</v>
      </c>
      <c r="G1211">
        <v>142</v>
      </c>
      <c r="H1211">
        <v>4050</v>
      </c>
      <c r="I1211">
        <v>573130</v>
      </c>
      <c r="J1211">
        <v>34</v>
      </c>
      <c r="K1211">
        <v>169</v>
      </c>
      <c r="L1211">
        <v>3590</v>
      </c>
      <c r="M1211">
        <v>606545</v>
      </c>
      <c r="N1211">
        <v>72</v>
      </c>
      <c r="O1211">
        <v>198</v>
      </c>
      <c r="P1211">
        <v>3562</v>
      </c>
      <c r="Q1211">
        <v>703016</v>
      </c>
      <c r="R1211">
        <v>32</v>
      </c>
      <c r="S1211">
        <v>239</v>
      </c>
      <c r="T1211">
        <v>3450</v>
      </c>
      <c r="U1211">
        <v>823014</v>
      </c>
      <c r="V1211">
        <v>14</v>
      </c>
      <c r="W1211">
        <v>274</v>
      </c>
      <c r="X1211">
        <v>3650</v>
      </c>
      <c r="Y1211">
        <v>1000380</v>
      </c>
      <c r="Z1211">
        <v>27</v>
      </c>
      <c r="AA1211">
        <v>301</v>
      </c>
      <c r="AB1211">
        <v>3475</v>
      </c>
      <c r="AC1211">
        <v>1045035</v>
      </c>
      <c r="AD1211">
        <v>15</v>
      </c>
      <c r="AE1211">
        <v>344</v>
      </c>
      <c r="AF1211">
        <v>3366</v>
      </c>
      <c r="AG1211">
        <v>1157184</v>
      </c>
      <c r="AH1211">
        <v>13</v>
      </c>
      <c r="AI1211">
        <v>380</v>
      </c>
      <c r="AJ1211">
        <v>3386</v>
      </c>
      <c r="AK1211">
        <v>1287481</v>
      </c>
      <c r="AL1211">
        <v>1</v>
      </c>
      <c r="AM1211">
        <v>491</v>
      </c>
      <c r="AN1211">
        <v>3400</v>
      </c>
      <c r="AO1211">
        <v>1669400</v>
      </c>
      <c r="AP1211">
        <v>35</v>
      </c>
      <c r="AQ1211">
        <v>378</v>
      </c>
      <c r="AR1211">
        <v>3135</v>
      </c>
      <c r="AS1211">
        <v>1184507</v>
      </c>
      <c r="AT1211">
        <v>9</v>
      </c>
      <c r="AU1211">
        <v>379</v>
      </c>
      <c r="AV1211">
        <v>3051</v>
      </c>
      <c r="AW1211">
        <v>1152951</v>
      </c>
      <c r="AX1211">
        <v>59</v>
      </c>
      <c r="AY1211">
        <v>93</v>
      </c>
    </row>
    <row r="1212" spans="1:51" x14ac:dyDescent="0.2">
      <c r="A1212" s="12"/>
      <c r="AP1212">
        <v>35</v>
      </c>
      <c r="AQ1212">
        <v>451</v>
      </c>
      <c r="AR1212">
        <v>3179</v>
      </c>
      <c r="AS1212">
        <v>1432916</v>
      </c>
      <c r="AT1212">
        <v>35</v>
      </c>
      <c r="AU1212">
        <v>454</v>
      </c>
      <c r="AV1212">
        <v>3091</v>
      </c>
      <c r="AW1212">
        <v>1400681</v>
      </c>
    </row>
    <row r="1213" spans="1:51" x14ac:dyDescent="0.2">
      <c r="A1213" s="12">
        <v>42598</v>
      </c>
      <c r="B1213">
        <v>9</v>
      </c>
      <c r="C1213">
        <v>115</v>
      </c>
      <c r="D1213">
        <v>4360</v>
      </c>
      <c r="E1213">
        <v>499040</v>
      </c>
      <c r="F1213">
        <v>7</v>
      </c>
      <c r="G1213">
        <v>138</v>
      </c>
      <c r="H1213">
        <v>4227</v>
      </c>
      <c r="I1213">
        <v>582720</v>
      </c>
      <c r="J1213">
        <v>8</v>
      </c>
      <c r="K1213">
        <v>158</v>
      </c>
      <c r="L1213">
        <v>3762</v>
      </c>
      <c r="M1213">
        <v>593888</v>
      </c>
      <c r="N1213">
        <v>34</v>
      </c>
      <c r="O1213">
        <v>200</v>
      </c>
      <c r="P1213">
        <v>3664</v>
      </c>
      <c r="Q1213">
        <v>732988</v>
      </c>
      <c r="R1213">
        <v>1</v>
      </c>
      <c r="S1213">
        <v>231</v>
      </c>
      <c r="T1213">
        <v>3200</v>
      </c>
      <c r="U1213">
        <v>739200</v>
      </c>
      <c r="V1213">
        <v>17</v>
      </c>
      <c r="W1213">
        <v>267</v>
      </c>
      <c r="X1213">
        <v>3432</v>
      </c>
      <c r="Y1213">
        <v>915496</v>
      </c>
      <c r="Z1213">
        <v>17</v>
      </c>
      <c r="AA1213">
        <v>292</v>
      </c>
      <c r="AB1213">
        <v>3472</v>
      </c>
      <c r="AC1213">
        <v>1012688</v>
      </c>
      <c r="AD1213">
        <v>3</v>
      </c>
      <c r="AE1213">
        <v>336</v>
      </c>
      <c r="AF1213">
        <v>3400</v>
      </c>
      <c r="AG1213">
        <v>1142400</v>
      </c>
      <c r="AH1213">
        <v>3</v>
      </c>
      <c r="AI1213">
        <v>368</v>
      </c>
      <c r="AJ1213">
        <v>3565</v>
      </c>
      <c r="AK1213">
        <v>1310085</v>
      </c>
      <c r="AP1213">
        <v>38</v>
      </c>
      <c r="AQ1213">
        <v>438</v>
      </c>
      <c r="AR1213">
        <v>3180</v>
      </c>
      <c r="AS1213">
        <v>1396231</v>
      </c>
      <c r="AT1213">
        <v>17</v>
      </c>
      <c r="AU1213">
        <v>444</v>
      </c>
      <c r="AV1213">
        <v>3476</v>
      </c>
      <c r="AW1213">
        <v>1542756</v>
      </c>
      <c r="AX1213">
        <v>43</v>
      </c>
      <c r="AY1213">
        <v>139</v>
      </c>
    </row>
    <row r="1214" spans="1:51" x14ac:dyDescent="0.2">
      <c r="A1214" s="12"/>
      <c r="AP1214">
        <v>22</v>
      </c>
      <c r="AQ1214">
        <v>384</v>
      </c>
      <c r="AR1214">
        <v>3126</v>
      </c>
      <c r="AS1214">
        <v>1199677</v>
      </c>
      <c r="AT1214">
        <v>7</v>
      </c>
      <c r="AU1214">
        <v>392</v>
      </c>
      <c r="AV1214">
        <v>3100</v>
      </c>
      <c r="AW1214">
        <v>1215333</v>
      </c>
    </row>
    <row r="1215" spans="1:51" x14ac:dyDescent="0.2">
      <c r="A1215" s="12">
        <v>42605</v>
      </c>
      <c r="B1215">
        <v>38</v>
      </c>
      <c r="C1215">
        <v>113</v>
      </c>
      <c r="D1215">
        <v>3665</v>
      </c>
      <c r="E1215">
        <v>413954</v>
      </c>
      <c r="F1215">
        <v>2</v>
      </c>
      <c r="G1215">
        <v>137</v>
      </c>
      <c r="H1215">
        <v>3875</v>
      </c>
      <c r="I1215">
        <v>530800</v>
      </c>
      <c r="J1215">
        <v>32</v>
      </c>
      <c r="K1215">
        <v>169</v>
      </c>
      <c r="L1215">
        <v>3550</v>
      </c>
      <c r="M1215">
        <v>600823</v>
      </c>
      <c r="N1215">
        <v>10</v>
      </c>
      <c r="O1215">
        <v>195</v>
      </c>
      <c r="P1215">
        <v>3558</v>
      </c>
      <c r="Q1215">
        <v>691805</v>
      </c>
      <c r="R1215">
        <v>7</v>
      </c>
      <c r="S1215">
        <v>231</v>
      </c>
      <c r="T1215">
        <v>3350</v>
      </c>
      <c r="U1215">
        <v>773002</v>
      </c>
      <c r="V1215">
        <v>15</v>
      </c>
      <c r="W1215">
        <v>266</v>
      </c>
      <c r="X1215">
        <v>3532</v>
      </c>
      <c r="Y1215">
        <v>938512</v>
      </c>
      <c r="Z1215">
        <v>18</v>
      </c>
      <c r="AA1215">
        <v>298</v>
      </c>
      <c r="AB1215">
        <v>3384</v>
      </c>
      <c r="AC1215">
        <v>1008234</v>
      </c>
      <c r="AD1215">
        <v>11</v>
      </c>
      <c r="AE1215">
        <v>335</v>
      </c>
      <c r="AF1215">
        <v>3321</v>
      </c>
      <c r="AG1215">
        <v>1112329</v>
      </c>
      <c r="AH1215">
        <v>5</v>
      </c>
      <c r="AI1215">
        <v>368</v>
      </c>
      <c r="AJ1215">
        <v>3298</v>
      </c>
      <c r="AK1215">
        <v>1213342</v>
      </c>
      <c r="AL1215">
        <v>1</v>
      </c>
      <c r="AM1215">
        <v>400</v>
      </c>
      <c r="AN1215">
        <v>3420</v>
      </c>
      <c r="AO1215">
        <v>1368000</v>
      </c>
      <c r="AP1215">
        <v>46</v>
      </c>
      <c r="AQ1215">
        <v>434</v>
      </c>
      <c r="AR1215">
        <v>3118</v>
      </c>
      <c r="AS1215">
        <v>1352715</v>
      </c>
      <c r="AT1215">
        <v>22</v>
      </c>
      <c r="AU1215">
        <v>446</v>
      </c>
      <c r="AV1215">
        <v>3267</v>
      </c>
      <c r="AW1215">
        <v>1460147</v>
      </c>
      <c r="AX1215">
        <v>69</v>
      </c>
      <c r="AY1215">
        <v>297</v>
      </c>
    </row>
    <row r="1216" spans="1:51" x14ac:dyDescent="0.2">
      <c r="A1216" s="12"/>
      <c r="AP1216">
        <v>40</v>
      </c>
      <c r="AQ1216">
        <v>381</v>
      </c>
      <c r="AR1216">
        <v>3005</v>
      </c>
      <c r="AS1216">
        <v>1143746</v>
      </c>
      <c r="AT1216">
        <v>24</v>
      </c>
      <c r="AU1216">
        <v>380</v>
      </c>
      <c r="AV1216">
        <v>3246</v>
      </c>
      <c r="AW1216">
        <v>1231100</v>
      </c>
    </row>
    <row r="1217" spans="1:51" x14ac:dyDescent="0.2">
      <c r="A1217" s="12">
        <v>42612</v>
      </c>
      <c r="B1217">
        <v>16</v>
      </c>
      <c r="C1217">
        <v>108</v>
      </c>
      <c r="D1217">
        <v>4079</v>
      </c>
      <c r="E1217">
        <v>440514</v>
      </c>
      <c r="F1217">
        <v>15</v>
      </c>
      <c r="G1217">
        <v>146</v>
      </c>
      <c r="H1217">
        <v>3875</v>
      </c>
      <c r="I1217">
        <v>563625</v>
      </c>
      <c r="J1217">
        <v>12</v>
      </c>
      <c r="K1217">
        <v>171</v>
      </c>
      <c r="L1217">
        <v>3480</v>
      </c>
      <c r="M1217">
        <v>596113</v>
      </c>
      <c r="N1217">
        <v>50</v>
      </c>
      <c r="O1217">
        <v>201</v>
      </c>
      <c r="P1217">
        <v>3617</v>
      </c>
      <c r="Q1217">
        <v>725433</v>
      </c>
      <c r="R1217">
        <v>28</v>
      </c>
      <c r="S1217">
        <v>238</v>
      </c>
      <c r="T1217">
        <v>3465</v>
      </c>
      <c r="U1217">
        <v>823338</v>
      </c>
      <c r="V1217">
        <v>8</v>
      </c>
      <c r="W1217">
        <v>272</v>
      </c>
      <c r="X1217">
        <v>3487</v>
      </c>
      <c r="Y1217">
        <v>947853</v>
      </c>
      <c r="Z1217">
        <v>16</v>
      </c>
      <c r="AA1217">
        <v>299</v>
      </c>
      <c r="AB1217">
        <v>3379</v>
      </c>
      <c r="AC1217">
        <v>1009356</v>
      </c>
      <c r="AD1217">
        <v>12</v>
      </c>
      <c r="AE1217">
        <v>333</v>
      </c>
      <c r="AF1217">
        <v>3308</v>
      </c>
      <c r="AG1217">
        <v>1100080</v>
      </c>
      <c r="AH1217">
        <v>5</v>
      </c>
      <c r="AI1217">
        <v>381</v>
      </c>
      <c r="AJ1217">
        <v>3165</v>
      </c>
      <c r="AK1217">
        <v>1205760</v>
      </c>
      <c r="AL1217">
        <v>5</v>
      </c>
      <c r="AM1217">
        <v>428</v>
      </c>
      <c r="AN1217">
        <v>3365</v>
      </c>
      <c r="AO1217">
        <v>1443195</v>
      </c>
      <c r="AP1217">
        <v>32</v>
      </c>
      <c r="AQ1217">
        <v>432</v>
      </c>
      <c r="AR1217">
        <v>2999</v>
      </c>
      <c r="AS1217">
        <v>1298569</v>
      </c>
      <c r="AT1217">
        <v>13</v>
      </c>
      <c r="AU1217">
        <v>462</v>
      </c>
      <c r="AV1217">
        <v>3261</v>
      </c>
      <c r="AW1217">
        <v>1507750</v>
      </c>
      <c r="AX1217">
        <v>21</v>
      </c>
      <c r="AY1217">
        <v>105</v>
      </c>
    </row>
    <row r="1218" spans="1:51" x14ac:dyDescent="0.2">
      <c r="A1218" s="12"/>
      <c r="AP1218">
        <v>22</v>
      </c>
      <c r="AQ1218">
        <v>379</v>
      </c>
      <c r="AR1218">
        <v>2845</v>
      </c>
      <c r="AS1218">
        <v>1077295</v>
      </c>
      <c r="AT1218">
        <v>8</v>
      </c>
      <c r="AU1218">
        <v>392</v>
      </c>
      <c r="AV1218">
        <v>3388</v>
      </c>
      <c r="AW1218">
        <v>1329508</v>
      </c>
    </row>
    <row r="1219" spans="1:51" x14ac:dyDescent="0.2">
      <c r="A1219" s="12">
        <v>42619</v>
      </c>
      <c r="B1219">
        <v>3</v>
      </c>
      <c r="C1219">
        <v>109</v>
      </c>
      <c r="D1219">
        <v>3800</v>
      </c>
      <c r="E1219">
        <v>413633</v>
      </c>
      <c r="F1219">
        <v>21</v>
      </c>
      <c r="G1219">
        <v>137</v>
      </c>
      <c r="H1219">
        <v>4090</v>
      </c>
      <c r="I1219">
        <v>560970</v>
      </c>
      <c r="J1219">
        <v>2</v>
      </c>
      <c r="K1219">
        <v>162</v>
      </c>
      <c r="L1219">
        <v>3810</v>
      </c>
      <c r="M1219">
        <v>615260</v>
      </c>
      <c r="N1219">
        <v>10</v>
      </c>
      <c r="O1219">
        <v>196</v>
      </c>
      <c r="P1219">
        <v>3610</v>
      </c>
      <c r="Q1219">
        <v>709172</v>
      </c>
      <c r="R1219">
        <v>23</v>
      </c>
      <c r="S1219">
        <v>236</v>
      </c>
      <c r="T1219">
        <v>3628</v>
      </c>
      <c r="U1219">
        <v>855568</v>
      </c>
      <c r="V1219">
        <v>5</v>
      </c>
      <c r="W1219">
        <v>264</v>
      </c>
      <c r="X1219">
        <v>3500</v>
      </c>
      <c r="Y1219">
        <v>925983</v>
      </c>
      <c r="Z1219">
        <v>18</v>
      </c>
      <c r="AA1219">
        <v>300</v>
      </c>
      <c r="AB1219">
        <v>3649</v>
      </c>
      <c r="AC1219">
        <v>1096382</v>
      </c>
      <c r="AD1219">
        <v>3</v>
      </c>
      <c r="AE1219">
        <v>345</v>
      </c>
      <c r="AF1219">
        <v>3440</v>
      </c>
      <c r="AG1219">
        <v>1186100</v>
      </c>
      <c r="AH1219">
        <v>5</v>
      </c>
      <c r="AI1219">
        <v>369</v>
      </c>
      <c r="AJ1219">
        <v>3326</v>
      </c>
      <c r="AK1219">
        <v>1191204</v>
      </c>
      <c r="AL1219">
        <v>3</v>
      </c>
      <c r="AM1219">
        <v>424</v>
      </c>
      <c r="AN1219">
        <v>3267</v>
      </c>
      <c r="AO1219">
        <v>1384650</v>
      </c>
      <c r="AP1219">
        <v>36</v>
      </c>
      <c r="AQ1219">
        <v>432</v>
      </c>
      <c r="AR1219">
        <v>2827</v>
      </c>
      <c r="AS1219">
        <v>1220746</v>
      </c>
      <c r="AT1219">
        <v>25</v>
      </c>
      <c r="AU1219">
        <v>462</v>
      </c>
      <c r="AV1219">
        <v>3305</v>
      </c>
      <c r="AW1219">
        <v>1518765</v>
      </c>
      <c r="AX1219">
        <v>7</v>
      </c>
      <c r="AY1219">
        <v>83</v>
      </c>
    </row>
    <row r="1220" spans="1:51" x14ac:dyDescent="0.2">
      <c r="A1220" s="12"/>
      <c r="AP1220">
        <v>26</v>
      </c>
      <c r="AQ1220">
        <v>382</v>
      </c>
      <c r="AR1220">
        <v>3034</v>
      </c>
      <c r="AS1220">
        <v>1158419</v>
      </c>
      <c r="AT1220">
        <v>4</v>
      </c>
      <c r="AU1220">
        <v>374</v>
      </c>
      <c r="AV1220">
        <v>3312</v>
      </c>
      <c r="AW1220">
        <v>1240362</v>
      </c>
    </row>
    <row r="1221" spans="1:51" x14ac:dyDescent="0.2">
      <c r="A1221" s="12"/>
      <c r="AP1221">
        <v>18</v>
      </c>
      <c r="AQ1221">
        <v>347</v>
      </c>
      <c r="AR1221">
        <v>3066</v>
      </c>
      <c r="AS1221">
        <v>1061716</v>
      </c>
      <c r="AY1221">
        <v>104</v>
      </c>
    </row>
    <row r="1222" spans="1:51" x14ac:dyDescent="0.2">
      <c r="A1222" s="12">
        <v>42626</v>
      </c>
      <c r="B1222">
        <v>11</v>
      </c>
      <c r="C1222">
        <v>111</v>
      </c>
      <c r="D1222">
        <v>3858</v>
      </c>
      <c r="E1222">
        <v>428267</v>
      </c>
      <c r="F1222">
        <v>11</v>
      </c>
      <c r="G1222">
        <v>138</v>
      </c>
      <c r="H1222">
        <v>3817</v>
      </c>
      <c r="I1222">
        <v>527933</v>
      </c>
      <c r="J1222">
        <v>44</v>
      </c>
      <c r="K1222">
        <v>205</v>
      </c>
      <c r="L1222">
        <v>3582</v>
      </c>
      <c r="M1222">
        <v>724559</v>
      </c>
      <c r="N1222">
        <v>44</v>
      </c>
      <c r="O1222">
        <v>205</v>
      </c>
      <c r="P1222">
        <v>3582</v>
      </c>
      <c r="Q1222">
        <v>734559</v>
      </c>
      <c r="R1222">
        <v>25</v>
      </c>
      <c r="S1222">
        <v>235</v>
      </c>
      <c r="T1222">
        <v>3637</v>
      </c>
      <c r="U1222">
        <v>855487</v>
      </c>
      <c r="V1222">
        <v>7</v>
      </c>
      <c r="W1222">
        <v>256</v>
      </c>
      <c r="X1222">
        <v>3575</v>
      </c>
      <c r="Y1222">
        <v>916975</v>
      </c>
      <c r="Z1222">
        <v>17</v>
      </c>
      <c r="AA1222">
        <v>292</v>
      </c>
      <c r="AB1222">
        <v>3635</v>
      </c>
      <c r="AC1222">
        <v>1059645</v>
      </c>
      <c r="AD1222">
        <v>5</v>
      </c>
      <c r="AE1222">
        <v>344</v>
      </c>
      <c r="AF1222">
        <v>3510</v>
      </c>
      <c r="AG1222">
        <v>1208042</v>
      </c>
      <c r="AH1222">
        <v>23</v>
      </c>
      <c r="AI1222">
        <v>375</v>
      </c>
      <c r="AJ1222">
        <v>3672</v>
      </c>
      <c r="AK1222">
        <v>1379035</v>
      </c>
      <c r="AL1222">
        <v>8</v>
      </c>
      <c r="AM1222">
        <v>453</v>
      </c>
      <c r="AN1222">
        <v>3471</v>
      </c>
      <c r="AO1222">
        <v>1574986</v>
      </c>
      <c r="AP1222">
        <v>66</v>
      </c>
      <c r="AQ1222">
        <v>439</v>
      </c>
      <c r="AR1222">
        <v>3057</v>
      </c>
      <c r="AS1222">
        <v>1344323</v>
      </c>
      <c r="AT1222">
        <v>7</v>
      </c>
      <c r="AU1222">
        <v>347</v>
      </c>
      <c r="AV1222">
        <v>3283</v>
      </c>
      <c r="AW1222">
        <v>1138267</v>
      </c>
      <c r="AX1222">
        <v>8</v>
      </c>
    </row>
    <row r="1223" spans="1:51" x14ac:dyDescent="0.2">
      <c r="A1223" s="12"/>
      <c r="AP1223">
        <v>39</v>
      </c>
      <c r="AQ1223">
        <v>381</v>
      </c>
      <c r="AR1223">
        <v>3046</v>
      </c>
      <c r="AS1223">
        <v>1160323</v>
      </c>
      <c r="AT1223">
        <v>10</v>
      </c>
      <c r="AU1223">
        <v>378</v>
      </c>
      <c r="AV1223">
        <v>3462</v>
      </c>
      <c r="AW1223">
        <v>1306687</v>
      </c>
    </row>
    <row r="1224" spans="1:51" x14ac:dyDescent="0.2">
      <c r="A1224" s="12"/>
      <c r="AP1224">
        <v>20</v>
      </c>
      <c r="AQ1224">
        <v>340</v>
      </c>
      <c r="AR1224">
        <v>3196</v>
      </c>
      <c r="AS1224">
        <v>1088495</v>
      </c>
      <c r="AT1224">
        <v>41</v>
      </c>
      <c r="AU1224">
        <v>454</v>
      </c>
      <c r="AV1224">
        <v>3336</v>
      </c>
      <c r="AW1224">
        <v>1512623</v>
      </c>
    </row>
    <row r="1225" spans="1:51" x14ac:dyDescent="0.2">
      <c r="A1225" s="12">
        <v>42633</v>
      </c>
      <c r="B1225">
        <v>5</v>
      </c>
      <c r="C1225">
        <v>108</v>
      </c>
      <c r="D1225">
        <v>4100</v>
      </c>
      <c r="E1225">
        <v>441467</v>
      </c>
      <c r="F1225">
        <v>11</v>
      </c>
      <c r="G1225">
        <v>140</v>
      </c>
      <c r="H1225">
        <v>3850</v>
      </c>
      <c r="I1225">
        <v>537900</v>
      </c>
      <c r="J1225">
        <v>7</v>
      </c>
      <c r="K1225">
        <v>161</v>
      </c>
      <c r="L1225">
        <v>3733</v>
      </c>
      <c r="M1225">
        <v>599800</v>
      </c>
      <c r="N1225">
        <v>41</v>
      </c>
      <c r="O1225">
        <v>200</v>
      </c>
      <c r="P1225">
        <v>3633</v>
      </c>
      <c r="Q1225">
        <v>726679</v>
      </c>
      <c r="R1225">
        <v>24</v>
      </c>
      <c r="S1225">
        <v>234</v>
      </c>
      <c r="T1225">
        <v>3607</v>
      </c>
      <c r="U1225">
        <v>844693</v>
      </c>
      <c r="V1225">
        <v>11</v>
      </c>
      <c r="W1225">
        <v>257</v>
      </c>
      <c r="X1225">
        <v>3700</v>
      </c>
      <c r="Y1225">
        <v>950900</v>
      </c>
      <c r="Z1225">
        <v>10</v>
      </c>
      <c r="AA1225">
        <v>303</v>
      </c>
      <c r="AB1225">
        <v>3502</v>
      </c>
      <c r="AC1225">
        <v>1062922</v>
      </c>
      <c r="AD1225">
        <v>12</v>
      </c>
      <c r="AE1225">
        <v>337</v>
      </c>
      <c r="AF1225">
        <v>3574</v>
      </c>
      <c r="AG1225">
        <v>1204964</v>
      </c>
      <c r="AH1225">
        <v>2</v>
      </c>
      <c r="AI1225">
        <v>371</v>
      </c>
      <c r="AJ1225">
        <v>3490</v>
      </c>
      <c r="AK1225">
        <v>1294250</v>
      </c>
      <c r="AL1225">
        <v>6</v>
      </c>
      <c r="AM1225">
        <v>414</v>
      </c>
      <c r="AN1225">
        <v>3426</v>
      </c>
      <c r="AO1225">
        <v>1418894</v>
      </c>
      <c r="AP1225">
        <v>74</v>
      </c>
      <c r="AQ1225">
        <v>448</v>
      </c>
      <c r="AR1225">
        <v>3141</v>
      </c>
      <c r="AS1225">
        <v>1405746</v>
      </c>
      <c r="AT1225">
        <v>5</v>
      </c>
      <c r="AU1225">
        <v>346</v>
      </c>
      <c r="AV1225">
        <v>3412</v>
      </c>
      <c r="AW1225">
        <v>1182825</v>
      </c>
      <c r="AX1225">
        <v>10</v>
      </c>
      <c r="AY1225">
        <v>101</v>
      </c>
    </row>
    <row r="1226" spans="1:51" x14ac:dyDescent="0.2">
      <c r="A1226" s="12"/>
      <c r="AP1226">
        <v>25</v>
      </c>
      <c r="AQ1226">
        <v>346</v>
      </c>
      <c r="AR1226">
        <v>3197</v>
      </c>
      <c r="AS1226">
        <v>1104420</v>
      </c>
      <c r="AT1226">
        <v>18</v>
      </c>
      <c r="AU1226">
        <v>381</v>
      </c>
      <c r="AV1226">
        <v>3418</v>
      </c>
      <c r="AW1226">
        <v>1301989</v>
      </c>
    </row>
    <row r="1227" spans="1:51" x14ac:dyDescent="0.2">
      <c r="A1227" s="12"/>
      <c r="AP1227">
        <v>29</v>
      </c>
      <c r="AQ1227">
        <v>381</v>
      </c>
      <c r="AR1227">
        <v>3192</v>
      </c>
      <c r="AS1227">
        <v>1216146</v>
      </c>
      <c r="AT1227">
        <v>40</v>
      </c>
      <c r="AU1227">
        <v>462</v>
      </c>
      <c r="AV1227">
        <v>3277</v>
      </c>
      <c r="AW1227">
        <v>1510852</v>
      </c>
    </row>
    <row r="1228" spans="1:51" x14ac:dyDescent="0.2">
      <c r="A1228" s="12">
        <v>42640</v>
      </c>
      <c r="B1228">
        <v>6</v>
      </c>
      <c r="C1228">
        <v>108</v>
      </c>
      <c r="D1228">
        <v>4183</v>
      </c>
      <c r="E1228">
        <v>453883</v>
      </c>
      <c r="F1228">
        <v>16</v>
      </c>
      <c r="G1228">
        <v>143</v>
      </c>
      <c r="H1228">
        <v>3820</v>
      </c>
      <c r="I1228">
        <v>547160</v>
      </c>
      <c r="J1228">
        <v>8</v>
      </c>
      <c r="K1228">
        <v>164</v>
      </c>
      <c r="L1228">
        <v>3782</v>
      </c>
      <c r="M1228">
        <v>617828</v>
      </c>
      <c r="N1228">
        <v>47</v>
      </c>
      <c r="O1228">
        <v>202</v>
      </c>
      <c r="P1228">
        <v>3587</v>
      </c>
      <c r="Q1228">
        <v>724985</v>
      </c>
      <c r="R1228">
        <v>24</v>
      </c>
      <c r="S1228">
        <v>232</v>
      </c>
      <c r="T1228">
        <v>3674</v>
      </c>
      <c r="U1228">
        <v>852630</v>
      </c>
      <c r="V1228">
        <v>9</v>
      </c>
      <c r="W1228">
        <v>268</v>
      </c>
      <c r="X1228">
        <v>3468</v>
      </c>
      <c r="Y1228">
        <v>930466</v>
      </c>
      <c r="Z1228">
        <v>6</v>
      </c>
      <c r="AA1228">
        <v>291</v>
      </c>
      <c r="AB1228">
        <v>3367</v>
      </c>
      <c r="AC1228">
        <v>982653</v>
      </c>
      <c r="AD1228">
        <v>17</v>
      </c>
      <c r="AE1228">
        <v>339</v>
      </c>
      <c r="AF1228">
        <v>3476</v>
      </c>
      <c r="AG1228">
        <v>1176741</v>
      </c>
      <c r="AH1228">
        <v>3</v>
      </c>
      <c r="AI1228">
        <v>387</v>
      </c>
      <c r="AJ1228">
        <v>3320</v>
      </c>
      <c r="AK1228">
        <v>1283173</v>
      </c>
      <c r="AL1228">
        <v>1</v>
      </c>
      <c r="AM1228">
        <v>499</v>
      </c>
      <c r="AN1228">
        <v>3580</v>
      </c>
      <c r="AO1228">
        <v>1786420</v>
      </c>
      <c r="AP1228">
        <v>32</v>
      </c>
      <c r="AQ1228">
        <v>438</v>
      </c>
      <c r="AR1228">
        <v>3235</v>
      </c>
      <c r="AS1228">
        <v>1416655</v>
      </c>
      <c r="AT1228">
        <v>20</v>
      </c>
      <c r="AU1228">
        <v>441</v>
      </c>
      <c r="AV1228">
        <v>3347</v>
      </c>
      <c r="AW1228">
        <v>1476426</v>
      </c>
      <c r="AX1228">
        <v>3</v>
      </c>
      <c r="AY1228">
        <v>101</v>
      </c>
    </row>
    <row r="1229" spans="1:51" x14ac:dyDescent="0.2">
      <c r="A1229" s="12"/>
      <c r="AP1229">
        <v>27</v>
      </c>
      <c r="AQ1229">
        <v>381</v>
      </c>
      <c r="AR1229">
        <v>3104</v>
      </c>
      <c r="AS1229">
        <v>1181821</v>
      </c>
      <c r="AT1229">
        <v>13</v>
      </c>
      <c r="AU1229">
        <v>385</v>
      </c>
      <c r="AV1229">
        <v>3479</v>
      </c>
      <c r="AW1229">
        <v>1338771</v>
      </c>
    </row>
    <row r="1230" spans="1:51" x14ac:dyDescent="0.2">
      <c r="A1230" s="12"/>
      <c r="AP1230">
        <v>14</v>
      </c>
      <c r="AQ1230">
        <v>346</v>
      </c>
      <c r="AR1230">
        <v>3020</v>
      </c>
      <c r="AS1230">
        <v>1045792</v>
      </c>
      <c r="AT1230">
        <v>7</v>
      </c>
      <c r="AU1230">
        <v>345</v>
      </c>
      <c r="AV1230">
        <v>3560</v>
      </c>
      <c r="AW1230">
        <v>1229493</v>
      </c>
    </row>
    <row r="1231" spans="1:51" x14ac:dyDescent="0.2">
      <c r="A1231" s="112">
        <v>42618</v>
      </c>
      <c r="B1231" s="65">
        <v>9</v>
      </c>
      <c r="C1231" s="65">
        <v>120</v>
      </c>
      <c r="D1231" s="65">
        <v>3973</v>
      </c>
      <c r="E1231" s="65">
        <v>482664</v>
      </c>
      <c r="F1231" s="65">
        <v>21</v>
      </c>
      <c r="G1231" s="65">
        <v>142</v>
      </c>
      <c r="H1231" s="65">
        <v>4060</v>
      </c>
      <c r="I1231" s="65">
        <v>575553</v>
      </c>
      <c r="J1231" s="65">
        <v>9</v>
      </c>
      <c r="K1231" s="65">
        <v>158</v>
      </c>
      <c r="L1231" s="65">
        <v>3570</v>
      </c>
      <c r="M1231" s="65">
        <v>590496</v>
      </c>
      <c r="N1231" s="65">
        <v>74</v>
      </c>
      <c r="O1231" s="65">
        <v>206</v>
      </c>
      <c r="P1231" s="65">
        <v>3751</v>
      </c>
      <c r="Q1231" s="65">
        <v>772747</v>
      </c>
      <c r="R1231" s="65">
        <v>10</v>
      </c>
      <c r="S1231" s="65">
        <v>245</v>
      </c>
      <c r="T1231" s="65">
        <v>3425</v>
      </c>
      <c r="U1231" s="65">
        <v>842270</v>
      </c>
      <c r="V1231" s="65">
        <v>52</v>
      </c>
      <c r="W1231" s="65">
        <v>271</v>
      </c>
      <c r="X1231" s="65">
        <v>3436</v>
      </c>
      <c r="Y1231" s="65">
        <v>972993</v>
      </c>
      <c r="Z1231" s="65">
        <v>3</v>
      </c>
      <c r="AA1231" s="65">
        <v>292</v>
      </c>
      <c r="AB1231" s="65">
        <v>3480</v>
      </c>
      <c r="AC1231" s="65">
        <v>984233</v>
      </c>
      <c r="AD1231" s="65">
        <v>2</v>
      </c>
      <c r="AE1231" s="65">
        <v>340</v>
      </c>
      <c r="AF1231" s="65">
        <v>3425</v>
      </c>
      <c r="AG1231" s="65">
        <v>1167525</v>
      </c>
      <c r="AH1231" s="65"/>
      <c r="AI1231" s="65"/>
      <c r="AJ1231" s="65"/>
      <c r="AK1231" s="65"/>
      <c r="AL1231" s="65">
        <v>4</v>
      </c>
      <c r="AM1231" s="65">
        <v>456</v>
      </c>
      <c r="AN1231" s="65">
        <v>3425</v>
      </c>
      <c r="AO1231" s="65">
        <v>1557950</v>
      </c>
      <c r="AP1231" s="65">
        <v>50</v>
      </c>
      <c r="AQ1231" s="65">
        <v>360</v>
      </c>
      <c r="AR1231" s="65">
        <v>2819</v>
      </c>
      <c r="AS1231" s="65">
        <v>968721</v>
      </c>
      <c r="AT1231" s="65">
        <v>7</v>
      </c>
      <c r="AU1231" s="65">
        <v>419</v>
      </c>
      <c r="AV1231" s="65">
        <v>3080</v>
      </c>
      <c r="AW1231" s="65">
        <v>1293667</v>
      </c>
    </row>
    <row r="1232" spans="1:51" x14ac:dyDescent="0.2">
      <c r="A1232" s="112">
        <v>42625</v>
      </c>
      <c r="B1232" s="65">
        <v>10</v>
      </c>
      <c r="C1232" s="65">
        <v>116</v>
      </c>
      <c r="D1232" s="65">
        <v>4033</v>
      </c>
      <c r="E1232" s="65">
        <v>471286</v>
      </c>
      <c r="F1232" s="65">
        <v>10</v>
      </c>
      <c r="G1232" s="65">
        <v>141</v>
      </c>
      <c r="H1232" s="65">
        <v>3885</v>
      </c>
      <c r="I1232" s="65">
        <v>547754</v>
      </c>
      <c r="J1232" s="65">
        <v>19</v>
      </c>
      <c r="K1232" s="65">
        <v>159</v>
      </c>
      <c r="L1232" s="65">
        <v>3925</v>
      </c>
      <c r="M1232" s="65">
        <v>631434</v>
      </c>
      <c r="N1232" s="65">
        <v>49</v>
      </c>
      <c r="O1232" s="65">
        <v>205</v>
      </c>
      <c r="P1232" s="65">
        <v>3828</v>
      </c>
      <c r="Q1232" s="65">
        <v>793817</v>
      </c>
      <c r="R1232" s="65">
        <v>35</v>
      </c>
      <c r="S1232" s="65">
        <v>235</v>
      </c>
      <c r="T1232" s="65">
        <v>3547</v>
      </c>
      <c r="U1232" s="65">
        <v>870485</v>
      </c>
      <c r="V1232" s="65">
        <v>5</v>
      </c>
      <c r="W1232" s="65">
        <v>264</v>
      </c>
      <c r="X1232" s="65">
        <v>3640</v>
      </c>
      <c r="Y1232" s="65">
        <v>959216</v>
      </c>
      <c r="Z1232" s="65">
        <v>30</v>
      </c>
      <c r="AA1232" s="65">
        <v>294</v>
      </c>
      <c r="AB1232" s="65">
        <v>3628</v>
      </c>
      <c r="AC1232" s="65">
        <v>1067515</v>
      </c>
      <c r="AD1232" s="65">
        <v>24</v>
      </c>
      <c r="AE1232" s="65">
        <v>338</v>
      </c>
      <c r="AF1232" s="65">
        <v>3633</v>
      </c>
      <c r="AG1232" s="65">
        <v>1345335</v>
      </c>
      <c r="AH1232" s="65">
        <v>1</v>
      </c>
      <c r="AI1232" s="65">
        <v>372</v>
      </c>
      <c r="AJ1232" s="65">
        <v>3620</v>
      </c>
      <c r="AK1232" s="65">
        <v>1346640</v>
      </c>
      <c r="AL1232" s="65">
        <v>10</v>
      </c>
      <c r="AM1232" s="65">
        <v>431</v>
      </c>
      <c r="AN1232" s="65">
        <v>3414</v>
      </c>
      <c r="AO1232" s="65">
        <v>1471178</v>
      </c>
      <c r="AP1232" s="65">
        <v>68</v>
      </c>
      <c r="AQ1232" s="65">
        <v>411</v>
      </c>
      <c r="AR1232" s="65">
        <v>3228</v>
      </c>
      <c r="AS1232" s="65">
        <v>1312732</v>
      </c>
      <c r="AT1232" s="65">
        <v>29</v>
      </c>
      <c r="AU1232" s="65">
        <v>453</v>
      </c>
      <c r="AV1232" s="65">
        <v>3485</v>
      </c>
      <c r="AW1232" s="65">
        <v>1583610</v>
      </c>
    </row>
    <row r="1233" spans="1:51" x14ac:dyDescent="0.2">
      <c r="A1233" s="112">
        <v>42632</v>
      </c>
      <c r="B1233" s="65">
        <v>1</v>
      </c>
      <c r="C1233" s="65">
        <v>91</v>
      </c>
      <c r="D1233" s="65">
        <v>3950</v>
      </c>
      <c r="E1233" s="65">
        <v>359450</v>
      </c>
      <c r="F1233" s="65">
        <v>1</v>
      </c>
      <c r="G1233" s="65">
        <v>148</v>
      </c>
      <c r="H1233" s="65">
        <v>4050</v>
      </c>
      <c r="I1233" s="65">
        <v>599400</v>
      </c>
      <c r="J1233" s="65">
        <v>8</v>
      </c>
      <c r="K1233" s="65">
        <v>162</v>
      </c>
      <c r="L1233" s="65">
        <v>4133</v>
      </c>
      <c r="M1233" s="65">
        <v>674425</v>
      </c>
      <c r="N1233" s="65">
        <v>12</v>
      </c>
      <c r="O1233" s="65">
        <v>203</v>
      </c>
      <c r="P1233" s="65">
        <v>3755</v>
      </c>
      <c r="Q1233" s="65">
        <v>752405</v>
      </c>
      <c r="R1233" s="65">
        <v>59</v>
      </c>
      <c r="S1233" s="65">
        <v>234</v>
      </c>
      <c r="T1233" s="65">
        <v>3888</v>
      </c>
      <c r="U1233" s="65">
        <v>900411</v>
      </c>
      <c r="V1233" s="65">
        <v>23</v>
      </c>
      <c r="W1233" s="65">
        <v>273</v>
      </c>
      <c r="X1233" s="65">
        <v>3660</v>
      </c>
      <c r="Y1233" s="65">
        <v>1005255</v>
      </c>
      <c r="Z1233" s="65">
        <v>4</v>
      </c>
      <c r="AA1233" s="65">
        <v>298</v>
      </c>
      <c r="AB1233" s="65">
        <v>3440</v>
      </c>
      <c r="AC1233" s="65">
        <v>1026875</v>
      </c>
      <c r="AD1233" s="65">
        <v>6</v>
      </c>
      <c r="AE1233" s="65">
        <v>329</v>
      </c>
      <c r="AF1233" s="65">
        <v>3507</v>
      </c>
      <c r="AG1233" s="65">
        <v>1171367</v>
      </c>
      <c r="AH1233" s="65">
        <v>12</v>
      </c>
      <c r="AI1233" s="65">
        <v>381</v>
      </c>
      <c r="AJ1233" s="65">
        <v>3340</v>
      </c>
      <c r="AK1233" s="65">
        <v>1230765</v>
      </c>
      <c r="AL1233" s="65">
        <v>3</v>
      </c>
      <c r="AM1233" s="65">
        <v>495</v>
      </c>
      <c r="AN1233" s="65">
        <v>3580</v>
      </c>
      <c r="AO1233" s="65">
        <v>1769907</v>
      </c>
      <c r="AP1233" s="65">
        <v>77</v>
      </c>
      <c r="AQ1233" s="65">
        <v>408</v>
      </c>
      <c r="AR1233" s="65">
        <v>3219</v>
      </c>
      <c r="AS1233" s="65">
        <v>1306906</v>
      </c>
      <c r="AT1233" s="65">
        <v>39</v>
      </c>
      <c r="AU1233" s="65">
        <v>440</v>
      </c>
      <c r="AV1233" s="65">
        <v>3397</v>
      </c>
      <c r="AW1233" s="65">
        <v>1499819</v>
      </c>
    </row>
    <row r="1234" spans="1:51" x14ac:dyDescent="0.2">
      <c r="A1234" s="112">
        <v>42639</v>
      </c>
      <c r="B1234" s="65">
        <v>4</v>
      </c>
      <c r="C1234" s="65">
        <v>107</v>
      </c>
      <c r="D1234" s="65">
        <v>3920</v>
      </c>
      <c r="E1234" s="65">
        <v>418460</v>
      </c>
      <c r="F1234" s="65">
        <v>6</v>
      </c>
      <c r="G1234" s="65">
        <v>146</v>
      </c>
      <c r="H1234" s="65">
        <v>3973</v>
      </c>
      <c r="I1234" s="65">
        <v>580003</v>
      </c>
      <c r="J1234" s="65">
        <v>12</v>
      </c>
      <c r="K1234" s="65">
        <v>166</v>
      </c>
      <c r="L1234" s="65">
        <v>3835</v>
      </c>
      <c r="M1234" s="65">
        <v>639847</v>
      </c>
      <c r="N1234" s="65">
        <v>46</v>
      </c>
      <c r="O1234" s="65">
        <v>209</v>
      </c>
      <c r="P1234" s="65">
        <v>3820</v>
      </c>
      <c r="Q1234" s="65">
        <v>818140</v>
      </c>
      <c r="R1234" s="65">
        <v>41</v>
      </c>
      <c r="S1234" s="65">
        <v>233</v>
      </c>
      <c r="T1234" s="65">
        <v>3819</v>
      </c>
      <c r="U1234" s="65">
        <v>906390</v>
      </c>
      <c r="V1234" s="65">
        <v>7</v>
      </c>
      <c r="W1234" s="65">
        <v>269</v>
      </c>
      <c r="X1234" s="65">
        <v>3590</v>
      </c>
      <c r="Y1234" s="65">
        <v>964231</v>
      </c>
      <c r="Z1234" s="65">
        <v>10</v>
      </c>
      <c r="AA1234" s="65">
        <v>297</v>
      </c>
      <c r="AB1234" s="65">
        <v>3660</v>
      </c>
      <c r="AC1234" s="65">
        <v>1082080</v>
      </c>
      <c r="AD1234" s="65">
        <v>50</v>
      </c>
      <c r="AE1234" s="65">
        <v>337</v>
      </c>
      <c r="AF1234" s="65">
        <v>3822</v>
      </c>
      <c r="AG1234" s="65">
        <v>1365362</v>
      </c>
      <c r="AH1234" s="65">
        <v>14</v>
      </c>
      <c r="AI1234" s="65">
        <v>374</v>
      </c>
      <c r="AJ1234" s="65">
        <v>3468</v>
      </c>
      <c r="AK1234" s="65">
        <v>1324494</v>
      </c>
      <c r="AL1234" s="65">
        <v>5</v>
      </c>
      <c r="AM1234" s="65">
        <v>438</v>
      </c>
      <c r="AN1234" s="65">
        <v>3585</v>
      </c>
      <c r="AO1234" s="65">
        <v>1552500</v>
      </c>
      <c r="AP1234" s="65">
        <v>146</v>
      </c>
      <c r="AQ1234" s="65">
        <v>385</v>
      </c>
      <c r="AR1234" s="65">
        <v>3243</v>
      </c>
      <c r="AS1234" s="65">
        <v>1252435</v>
      </c>
      <c r="AT1234" s="65">
        <v>25</v>
      </c>
      <c r="AU1234" s="65">
        <v>430</v>
      </c>
      <c r="AV1234" s="65">
        <v>3395</v>
      </c>
      <c r="AW1234" s="65">
        <v>1457310</v>
      </c>
    </row>
    <row r="1236" spans="1:51" x14ac:dyDescent="0.2">
      <c r="A1236" s="12">
        <v>42647</v>
      </c>
      <c r="B1236">
        <v>8</v>
      </c>
      <c r="C1236">
        <v>108</v>
      </c>
      <c r="D1236">
        <v>4083</v>
      </c>
      <c r="E1236">
        <v>442167</v>
      </c>
      <c r="F1236">
        <v>4</v>
      </c>
      <c r="G1236">
        <v>137</v>
      </c>
      <c r="H1236">
        <v>4050</v>
      </c>
      <c r="I1236">
        <v>555900</v>
      </c>
      <c r="J1236">
        <v>12</v>
      </c>
      <c r="K1236">
        <v>167</v>
      </c>
      <c r="L1236">
        <v>3793</v>
      </c>
      <c r="M1236">
        <v>631780</v>
      </c>
      <c r="N1236">
        <v>12</v>
      </c>
      <c r="O1236">
        <v>207</v>
      </c>
      <c r="P1236">
        <v>3726</v>
      </c>
      <c r="Q1236">
        <v>769886</v>
      </c>
      <c r="R1236">
        <v>4</v>
      </c>
      <c r="S1236">
        <v>229</v>
      </c>
      <c r="T1236">
        <v>3740</v>
      </c>
      <c r="U1236">
        <v>855470</v>
      </c>
      <c r="V1236">
        <v>6</v>
      </c>
      <c r="W1236">
        <v>277</v>
      </c>
      <c r="X1236">
        <v>3595</v>
      </c>
      <c r="Y1236">
        <v>995850</v>
      </c>
      <c r="Z1236">
        <v>15</v>
      </c>
      <c r="AA1236">
        <v>299</v>
      </c>
      <c r="AB1236">
        <v>3747</v>
      </c>
      <c r="AC1236">
        <v>1120624</v>
      </c>
      <c r="AD1236">
        <v>4</v>
      </c>
      <c r="AE1236">
        <v>344</v>
      </c>
      <c r="AF1236">
        <v>3447</v>
      </c>
      <c r="AG1236">
        <v>1186667</v>
      </c>
      <c r="AH1236">
        <v>4</v>
      </c>
      <c r="AI1236">
        <v>373</v>
      </c>
      <c r="AJ1236">
        <v>3313</v>
      </c>
      <c r="AK1236">
        <v>1235407</v>
      </c>
      <c r="AL1236">
        <v>1</v>
      </c>
      <c r="AM1236">
        <v>409</v>
      </c>
      <c r="AN1236">
        <v>3280</v>
      </c>
      <c r="AO1236">
        <v>1341520</v>
      </c>
      <c r="AP1236">
        <v>53</v>
      </c>
      <c r="AQ1236">
        <v>452</v>
      </c>
      <c r="AR1236">
        <v>3076</v>
      </c>
      <c r="AS1236">
        <v>1386665</v>
      </c>
      <c r="AT1236">
        <v>35</v>
      </c>
      <c r="AU1236">
        <v>466</v>
      </c>
      <c r="AV1236">
        <v>3439</v>
      </c>
      <c r="AW1236">
        <v>1607946</v>
      </c>
      <c r="AX1236">
        <v>42</v>
      </c>
      <c r="AY1236">
        <v>103</v>
      </c>
    </row>
    <row r="1237" spans="1:51" x14ac:dyDescent="0.2">
      <c r="A1237" s="12"/>
      <c r="AP1237">
        <v>31</v>
      </c>
      <c r="AQ1237">
        <v>375</v>
      </c>
      <c r="AR1237">
        <v>3049</v>
      </c>
      <c r="AS1237">
        <v>1143125</v>
      </c>
      <c r="AT1237">
        <v>16</v>
      </c>
      <c r="AU1237">
        <v>379</v>
      </c>
      <c r="AV1237">
        <v>3464</v>
      </c>
      <c r="AW1237">
        <v>1314521</v>
      </c>
    </row>
    <row r="1238" spans="1:51" x14ac:dyDescent="0.2">
      <c r="A1238" s="12">
        <v>42654</v>
      </c>
      <c r="B1238">
        <v>5</v>
      </c>
      <c r="C1238">
        <v>113</v>
      </c>
      <c r="D1238">
        <v>4075</v>
      </c>
      <c r="E1238">
        <v>461562</v>
      </c>
      <c r="F1238">
        <v>5</v>
      </c>
      <c r="G1238">
        <v>139</v>
      </c>
      <c r="H1238">
        <v>4010</v>
      </c>
      <c r="I1238">
        <v>558807</v>
      </c>
      <c r="J1238">
        <v>12</v>
      </c>
      <c r="K1238">
        <v>163</v>
      </c>
      <c r="L1238">
        <v>3815</v>
      </c>
      <c r="M1238">
        <v>622152</v>
      </c>
      <c r="N1238">
        <v>16</v>
      </c>
      <c r="O1238">
        <v>199</v>
      </c>
      <c r="P1238">
        <v>3693</v>
      </c>
      <c r="Q1238">
        <v>735060</v>
      </c>
      <c r="R1238">
        <v>11</v>
      </c>
      <c r="S1238">
        <v>230</v>
      </c>
      <c r="T1238">
        <v>3530</v>
      </c>
      <c r="U1238">
        <v>808817</v>
      </c>
      <c r="V1238">
        <v>2</v>
      </c>
      <c r="W1238">
        <v>275</v>
      </c>
      <c r="X1238">
        <v>3425</v>
      </c>
      <c r="Y1238">
        <v>941950</v>
      </c>
      <c r="Z1238">
        <v>3</v>
      </c>
      <c r="AA1238">
        <v>302</v>
      </c>
      <c r="AB1238">
        <v>3615</v>
      </c>
      <c r="AC1238">
        <v>1091475</v>
      </c>
      <c r="AD1238">
        <v>16</v>
      </c>
      <c r="AE1238">
        <v>339</v>
      </c>
      <c r="AF1238">
        <v>3426</v>
      </c>
      <c r="AG1238">
        <v>1162348</v>
      </c>
      <c r="AH1238">
        <v>3</v>
      </c>
      <c r="AI1238">
        <v>385</v>
      </c>
      <c r="AJ1238">
        <v>3250</v>
      </c>
      <c r="AK1238">
        <v>1252350</v>
      </c>
      <c r="AL1238">
        <v>3</v>
      </c>
      <c r="AM1238">
        <v>428</v>
      </c>
      <c r="AN1238">
        <v>3350</v>
      </c>
      <c r="AO1238">
        <v>1433130</v>
      </c>
      <c r="AP1238">
        <v>30</v>
      </c>
      <c r="AQ1238">
        <v>443</v>
      </c>
      <c r="AR1238">
        <v>3258</v>
      </c>
      <c r="AS1238">
        <v>1442814</v>
      </c>
      <c r="AT1238">
        <v>11</v>
      </c>
      <c r="AU1238">
        <v>384</v>
      </c>
      <c r="AV1238">
        <v>3217</v>
      </c>
      <c r="AW1238">
        <v>1235700</v>
      </c>
      <c r="AX1238">
        <v>31</v>
      </c>
      <c r="AY1238">
        <v>76</v>
      </c>
    </row>
    <row r="1239" spans="1:51" x14ac:dyDescent="0.2">
      <c r="A1239" s="12"/>
      <c r="AP1239">
        <v>34</v>
      </c>
      <c r="AQ1239">
        <v>383</v>
      </c>
      <c r="AR1239">
        <v>3158</v>
      </c>
      <c r="AS1239">
        <v>1207874</v>
      </c>
      <c r="AT1239">
        <v>14</v>
      </c>
      <c r="AU1239">
        <v>453</v>
      </c>
      <c r="AV1239">
        <v>3268</v>
      </c>
      <c r="AW1239">
        <v>1482475</v>
      </c>
    </row>
    <row r="1240" spans="1:51" x14ac:dyDescent="0.2">
      <c r="A1240" s="12">
        <v>42661</v>
      </c>
      <c r="B1240">
        <v>12</v>
      </c>
      <c r="C1240">
        <v>113</v>
      </c>
      <c r="D1240">
        <v>4200</v>
      </c>
      <c r="E1240">
        <v>467992</v>
      </c>
      <c r="J1240">
        <v>22</v>
      </c>
      <c r="K1240">
        <v>166</v>
      </c>
      <c r="L1240">
        <v>3765</v>
      </c>
      <c r="M1240">
        <v>622625</v>
      </c>
      <c r="N1240">
        <v>32</v>
      </c>
      <c r="O1240">
        <v>199</v>
      </c>
      <c r="P1240">
        <v>3848</v>
      </c>
      <c r="Q1240">
        <v>765369</v>
      </c>
      <c r="R1240">
        <v>20</v>
      </c>
      <c r="S1240">
        <v>236</v>
      </c>
      <c r="T1240">
        <v>3661</v>
      </c>
      <c r="U1240">
        <v>862973</v>
      </c>
      <c r="V1240">
        <v>3</v>
      </c>
      <c r="W1240">
        <v>261</v>
      </c>
      <c r="X1240">
        <v>3750</v>
      </c>
      <c r="Y1240">
        <v>978750</v>
      </c>
      <c r="Z1240">
        <v>15</v>
      </c>
      <c r="AA1240">
        <v>302</v>
      </c>
      <c r="AB1240">
        <v>3601</v>
      </c>
      <c r="AC1240">
        <v>1088859</v>
      </c>
      <c r="AD1240">
        <v>9</v>
      </c>
      <c r="AE1240">
        <v>338</v>
      </c>
      <c r="AF1240">
        <v>3682</v>
      </c>
      <c r="AG1240">
        <v>1242510</v>
      </c>
      <c r="AH1240">
        <v>8</v>
      </c>
      <c r="AI1240">
        <v>379</v>
      </c>
      <c r="AJ1240">
        <v>3433</v>
      </c>
      <c r="AK1240">
        <v>1299100</v>
      </c>
      <c r="AL1240">
        <v>1</v>
      </c>
      <c r="AM1240">
        <v>410</v>
      </c>
      <c r="AN1240">
        <v>3300</v>
      </c>
      <c r="AO1240">
        <v>1353000</v>
      </c>
      <c r="AP1240">
        <v>56</v>
      </c>
      <c r="AQ1240">
        <v>454</v>
      </c>
      <c r="AR1240">
        <v>3201</v>
      </c>
      <c r="AS1240">
        <v>1452449</v>
      </c>
      <c r="AT1240">
        <v>33</v>
      </c>
      <c r="AU1240">
        <v>452</v>
      </c>
      <c r="AV1240">
        <v>3360</v>
      </c>
      <c r="AW1240">
        <v>1518263</v>
      </c>
      <c r="AX1240">
        <v>31</v>
      </c>
      <c r="AY1240">
        <v>95</v>
      </c>
    </row>
    <row r="1241" spans="1:51" x14ac:dyDescent="0.2">
      <c r="A1241" s="12"/>
      <c r="AP1241">
        <v>31</v>
      </c>
      <c r="AQ1241">
        <v>378</v>
      </c>
      <c r="AR1241">
        <v>3112</v>
      </c>
      <c r="AS1241">
        <v>1177423</v>
      </c>
      <c r="AT1241">
        <v>4</v>
      </c>
      <c r="AU1241">
        <v>382</v>
      </c>
      <c r="AV1241">
        <v>3375</v>
      </c>
      <c r="AW1241">
        <v>1288988</v>
      </c>
    </row>
    <row r="1242" spans="1:51" x14ac:dyDescent="0.2">
      <c r="A1242" s="12">
        <v>42668</v>
      </c>
      <c r="B1242">
        <v>5</v>
      </c>
      <c r="C1242">
        <v>101</v>
      </c>
      <c r="D1242">
        <v>3775</v>
      </c>
      <c r="E1242">
        <v>381625</v>
      </c>
      <c r="F1242">
        <v>27</v>
      </c>
      <c r="G1242">
        <v>139</v>
      </c>
      <c r="H1242">
        <v>4075</v>
      </c>
      <c r="I1242">
        <v>567225</v>
      </c>
      <c r="J1242">
        <v>14</v>
      </c>
      <c r="K1242">
        <v>160</v>
      </c>
      <c r="L1242">
        <v>3850</v>
      </c>
      <c r="M1242">
        <v>615800</v>
      </c>
      <c r="N1242">
        <v>16</v>
      </c>
      <c r="O1242">
        <v>198</v>
      </c>
      <c r="P1242">
        <v>3485</v>
      </c>
      <c r="Q1242">
        <v>690570</v>
      </c>
      <c r="R1242">
        <v>34</v>
      </c>
      <c r="S1242">
        <v>235</v>
      </c>
      <c r="T1242">
        <v>3509</v>
      </c>
      <c r="U1242">
        <v>826542</v>
      </c>
      <c r="V1242">
        <v>3</v>
      </c>
      <c r="W1242">
        <v>272</v>
      </c>
      <c r="X1242">
        <v>3465</v>
      </c>
      <c r="Y1242">
        <v>940665</v>
      </c>
      <c r="Z1242">
        <v>11</v>
      </c>
      <c r="AA1242">
        <v>295</v>
      </c>
      <c r="AB1242">
        <v>3449</v>
      </c>
      <c r="AC1242">
        <v>1019488</v>
      </c>
      <c r="AD1242">
        <v>7</v>
      </c>
      <c r="AE1242">
        <v>334</v>
      </c>
      <c r="AF1242">
        <v>3530</v>
      </c>
      <c r="AG1242">
        <v>1178980</v>
      </c>
      <c r="AH1242">
        <v>5</v>
      </c>
      <c r="AI1242">
        <v>380</v>
      </c>
      <c r="AJ1242">
        <v>3500</v>
      </c>
      <c r="AK1242">
        <v>1328480</v>
      </c>
      <c r="AP1242">
        <v>79</v>
      </c>
      <c r="AQ1242">
        <v>460</v>
      </c>
      <c r="AR1242">
        <v>3163</v>
      </c>
      <c r="AS1242">
        <v>1456007</v>
      </c>
      <c r="AT1242">
        <v>25</v>
      </c>
      <c r="AU1242">
        <v>450</v>
      </c>
      <c r="AV1242">
        <v>3159</v>
      </c>
      <c r="AW1242">
        <v>1413469</v>
      </c>
      <c r="AX1242">
        <v>47</v>
      </c>
      <c r="AY1242">
        <v>170</v>
      </c>
    </row>
    <row r="1243" spans="1:51" x14ac:dyDescent="0.2">
      <c r="A1243" s="12"/>
      <c r="AP1243">
        <v>52</v>
      </c>
      <c r="AQ1243">
        <v>378</v>
      </c>
      <c r="AR1243">
        <v>3146</v>
      </c>
      <c r="AS1243">
        <v>1190626</v>
      </c>
      <c r="AT1243">
        <v>4</v>
      </c>
      <c r="AU1243">
        <v>395</v>
      </c>
      <c r="AV1243">
        <v>2700</v>
      </c>
      <c r="AW1243">
        <v>1066500</v>
      </c>
    </row>
    <row r="1244" spans="1:51" x14ac:dyDescent="0.2">
      <c r="A1244" s="112">
        <v>42646</v>
      </c>
      <c r="B1244">
        <v>4</v>
      </c>
      <c r="C1244">
        <v>112</v>
      </c>
      <c r="D1244">
        <v>4225</v>
      </c>
      <c r="E1244">
        <v>472962</v>
      </c>
      <c r="F1244">
        <v>9</v>
      </c>
      <c r="G1244">
        <v>139</v>
      </c>
      <c r="H1244">
        <v>3883</v>
      </c>
      <c r="I1244">
        <v>549717</v>
      </c>
      <c r="J1244">
        <v>15</v>
      </c>
      <c r="K1244">
        <v>156</v>
      </c>
      <c r="L1244">
        <v>4233</v>
      </c>
      <c r="M1244">
        <v>684260</v>
      </c>
      <c r="N1244">
        <v>26</v>
      </c>
      <c r="O1244">
        <v>197</v>
      </c>
      <c r="P1244">
        <v>3777</v>
      </c>
      <c r="Q1244">
        <v>776057</v>
      </c>
      <c r="R1244">
        <v>13</v>
      </c>
      <c r="S1244">
        <v>237</v>
      </c>
      <c r="T1244">
        <v>3667</v>
      </c>
      <c r="U1244">
        <v>867934</v>
      </c>
      <c r="V1244">
        <v>53</v>
      </c>
      <c r="W1244">
        <v>260</v>
      </c>
      <c r="X1244">
        <v>3811</v>
      </c>
      <c r="Y1244">
        <v>997340</v>
      </c>
      <c r="Z1244">
        <v>20</v>
      </c>
      <c r="AA1244">
        <v>302</v>
      </c>
      <c r="AB1244">
        <v>3520</v>
      </c>
      <c r="AC1244">
        <v>1049378</v>
      </c>
      <c r="AD1244">
        <v>14</v>
      </c>
      <c r="AE1244">
        <v>331</v>
      </c>
      <c r="AF1244">
        <v>3396</v>
      </c>
      <c r="AG1244">
        <v>1147179</v>
      </c>
      <c r="AH1244">
        <v>3</v>
      </c>
      <c r="AI1244">
        <v>375</v>
      </c>
      <c r="AJ1244">
        <v>3337</v>
      </c>
      <c r="AK1244">
        <v>1251340</v>
      </c>
      <c r="AL1244">
        <v>7</v>
      </c>
      <c r="AM1244">
        <v>449</v>
      </c>
      <c r="AN1244">
        <v>3543</v>
      </c>
      <c r="AO1244">
        <v>1592654</v>
      </c>
      <c r="AP1244">
        <v>97</v>
      </c>
      <c r="AQ1244">
        <v>392</v>
      </c>
      <c r="AR1244">
        <v>3133</v>
      </c>
      <c r="AS1244">
        <v>1228759</v>
      </c>
      <c r="AT1244">
        <v>33</v>
      </c>
      <c r="AU1244">
        <v>429</v>
      </c>
      <c r="AV1244">
        <v>3280</v>
      </c>
      <c r="AW1244">
        <v>1417954</v>
      </c>
      <c r="AY1244">
        <v>2</v>
      </c>
    </row>
    <row r="1245" spans="1:51" x14ac:dyDescent="0.2">
      <c r="A1245" s="112">
        <v>42653</v>
      </c>
      <c r="B1245">
        <v>17</v>
      </c>
      <c r="C1245">
        <v>103</v>
      </c>
      <c r="D1245">
        <v>4093</v>
      </c>
      <c r="E1245">
        <v>414418</v>
      </c>
      <c r="F1245">
        <v>5</v>
      </c>
      <c r="G1245">
        <v>142</v>
      </c>
      <c r="H1245">
        <v>3920</v>
      </c>
      <c r="I1245">
        <v>555856</v>
      </c>
      <c r="J1245">
        <v>18</v>
      </c>
      <c r="K1245">
        <v>160</v>
      </c>
      <c r="L1245">
        <v>3885</v>
      </c>
      <c r="M1245">
        <v>620103</v>
      </c>
      <c r="N1245">
        <v>38</v>
      </c>
      <c r="O1245">
        <v>196</v>
      </c>
      <c r="P1245">
        <v>3774</v>
      </c>
      <c r="Q1245">
        <v>758839</v>
      </c>
      <c r="R1245">
        <v>27</v>
      </c>
      <c r="S1245">
        <v>233</v>
      </c>
      <c r="T1245">
        <v>3800</v>
      </c>
      <c r="U1245">
        <v>889999</v>
      </c>
      <c r="V1245">
        <v>33</v>
      </c>
      <c r="W1245">
        <v>273</v>
      </c>
      <c r="X1245">
        <v>3693</v>
      </c>
      <c r="Y1245">
        <v>1015892</v>
      </c>
      <c r="Z1245">
        <v>14</v>
      </c>
      <c r="AA1245">
        <v>294</v>
      </c>
      <c r="AB1245">
        <v>3622</v>
      </c>
      <c r="AC1245">
        <v>1077014</v>
      </c>
      <c r="AD1245">
        <v>22</v>
      </c>
      <c r="AE1245">
        <v>341</v>
      </c>
      <c r="AF1245">
        <v>3650</v>
      </c>
      <c r="AG1245">
        <v>1249525</v>
      </c>
      <c r="AH1245">
        <v>12</v>
      </c>
      <c r="AI1245">
        <v>369</v>
      </c>
      <c r="AJ1245">
        <v>3656</v>
      </c>
      <c r="AK1245">
        <v>1324524</v>
      </c>
      <c r="AP1245">
        <v>94</v>
      </c>
      <c r="AQ1245">
        <v>415</v>
      </c>
      <c r="AR1245">
        <v>3097</v>
      </c>
      <c r="AS1245">
        <v>1304396</v>
      </c>
      <c r="AT1245">
        <v>9</v>
      </c>
      <c r="AU1245">
        <v>464</v>
      </c>
      <c r="AV1245">
        <v>3294</v>
      </c>
      <c r="AW1245">
        <v>1470086</v>
      </c>
      <c r="AY1245">
        <v>1</v>
      </c>
    </row>
    <row r="1246" spans="1:51" x14ac:dyDescent="0.2">
      <c r="A1246" s="112">
        <v>42660</v>
      </c>
      <c r="B1246">
        <v>2</v>
      </c>
      <c r="C1246">
        <v>106</v>
      </c>
      <c r="D1246">
        <v>4220</v>
      </c>
      <c r="E1246">
        <v>449430</v>
      </c>
      <c r="F1246">
        <v>22</v>
      </c>
      <c r="G1246">
        <v>136</v>
      </c>
      <c r="H1246">
        <v>4107</v>
      </c>
      <c r="I1246">
        <v>558303</v>
      </c>
      <c r="J1246">
        <v>8</v>
      </c>
      <c r="K1246">
        <v>166</v>
      </c>
      <c r="L1246">
        <v>4090</v>
      </c>
      <c r="M1246">
        <v>650004</v>
      </c>
      <c r="N1246">
        <v>40</v>
      </c>
      <c r="O1246">
        <v>200</v>
      </c>
      <c r="P1246">
        <v>3885</v>
      </c>
      <c r="Q1246">
        <v>794262</v>
      </c>
      <c r="R1246">
        <v>11</v>
      </c>
      <c r="S1246">
        <v>224</v>
      </c>
      <c r="T1246">
        <v>4188</v>
      </c>
      <c r="U1246">
        <v>930755</v>
      </c>
      <c r="V1246">
        <v>15</v>
      </c>
      <c r="W1246">
        <v>262</v>
      </c>
      <c r="X1246">
        <v>3642</v>
      </c>
      <c r="Y1246">
        <v>977861</v>
      </c>
      <c r="Z1246">
        <v>7</v>
      </c>
      <c r="AA1246">
        <v>312</v>
      </c>
      <c r="AB1246">
        <v>3553</v>
      </c>
      <c r="AC1246">
        <v>1096257</v>
      </c>
      <c r="AD1246">
        <v>10</v>
      </c>
      <c r="AE1246">
        <v>333</v>
      </c>
      <c r="AF1246">
        <v>3752</v>
      </c>
      <c r="AG1246">
        <v>1254352</v>
      </c>
      <c r="AH1246">
        <v>3</v>
      </c>
      <c r="AI1246">
        <v>388</v>
      </c>
      <c r="AJ1246">
        <v>3573</v>
      </c>
      <c r="AK1246">
        <v>1386407</v>
      </c>
      <c r="AL1246">
        <v>5</v>
      </c>
      <c r="AM1246">
        <v>475</v>
      </c>
      <c r="AN1246">
        <v>3596</v>
      </c>
      <c r="AO1246">
        <v>1710376</v>
      </c>
      <c r="AP1246">
        <v>57</v>
      </c>
      <c r="AQ1246">
        <v>421</v>
      </c>
      <c r="AR1246">
        <v>3132</v>
      </c>
      <c r="AS1246">
        <v>1294218</v>
      </c>
      <c r="AT1246">
        <v>17</v>
      </c>
      <c r="AU1246">
        <v>449</v>
      </c>
      <c r="AV1246">
        <v>3459</v>
      </c>
      <c r="AW1246">
        <v>1557319</v>
      </c>
      <c r="AY1246">
        <v>2</v>
      </c>
    </row>
    <row r="1247" spans="1:51" x14ac:dyDescent="0.2">
      <c r="A1247" s="112">
        <v>42667</v>
      </c>
    </row>
    <row r="1248" spans="1:51" x14ac:dyDescent="0.2">
      <c r="A1248" s="62">
        <v>42674</v>
      </c>
      <c r="B1248">
        <v>35</v>
      </c>
      <c r="C1248">
        <v>114</v>
      </c>
      <c r="D1248">
        <v>4166</v>
      </c>
      <c r="E1248">
        <v>491169</v>
      </c>
      <c r="F1248">
        <v>5</v>
      </c>
      <c r="G1248">
        <v>142</v>
      </c>
      <c r="H1248">
        <v>3950</v>
      </c>
      <c r="I1248">
        <v>548980</v>
      </c>
      <c r="J1248">
        <v>14</v>
      </c>
      <c r="K1248">
        <v>163</v>
      </c>
      <c r="L1248">
        <v>3972</v>
      </c>
      <c r="M1248">
        <v>649076</v>
      </c>
      <c r="N1248">
        <v>35</v>
      </c>
      <c r="O1248">
        <v>198</v>
      </c>
      <c r="P1248">
        <v>3863</v>
      </c>
      <c r="Q1248">
        <v>765850</v>
      </c>
      <c r="R1248">
        <v>85</v>
      </c>
      <c r="S1248">
        <v>232</v>
      </c>
      <c r="T1248">
        <v>3780</v>
      </c>
      <c r="U1248">
        <v>871145</v>
      </c>
      <c r="V1248">
        <v>78</v>
      </c>
      <c r="W1248">
        <v>267</v>
      </c>
      <c r="X1248">
        <v>3828</v>
      </c>
      <c r="Y1248">
        <v>1034240</v>
      </c>
      <c r="Z1248">
        <v>60</v>
      </c>
      <c r="AA1248">
        <v>300</v>
      </c>
      <c r="AB1248">
        <v>3719</v>
      </c>
      <c r="AC1248">
        <v>1127714</v>
      </c>
      <c r="AD1248">
        <v>18</v>
      </c>
      <c r="AE1248">
        <v>339</v>
      </c>
      <c r="AF1248">
        <v>3654</v>
      </c>
      <c r="AG1248">
        <v>1271806</v>
      </c>
      <c r="AH1248">
        <v>10</v>
      </c>
      <c r="AI1248">
        <v>384</v>
      </c>
      <c r="AJ1248">
        <v>3651</v>
      </c>
      <c r="AK1248">
        <v>1415558</v>
      </c>
      <c r="AL1248">
        <v>4</v>
      </c>
      <c r="AM1248">
        <v>458</v>
      </c>
      <c r="AN1248">
        <v>3540</v>
      </c>
      <c r="AO1248">
        <v>1622205</v>
      </c>
      <c r="AP1248">
        <v>145</v>
      </c>
      <c r="AQ1248">
        <v>391</v>
      </c>
      <c r="AR1248">
        <v>3245</v>
      </c>
      <c r="AS1248">
        <f>AR1248*AQ1248</f>
        <v>1268795</v>
      </c>
      <c r="AT1248">
        <v>18</v>
      </c>
      <c r="AU1248">
        <v>423</v>
      </c>
      <c r="AV1248">
        <v>3313</v>
      </c>
      <c r="AW1248">
        <v>1404234</v>
      </c>
      <c r="AY1248">
        <v>3</v>
      </c>
    </row>
    <row r="1250" spans="1:51" x14ac:dyDescent="0.2">
      <c r="A1250" s="12">
        <v>42675</v>
      </c>
      <c r="B1250">
        <v>47</v>
      </c>
      <c r="C1250">
        <v>110</v>
      </c>
      <c r="D1250">
        <v>4088</v>
      </c>
      <c r="E1250">
        <v>447596</v>
      </c>
      <c r="F1250">
        <v>5</v>
      </c>
      <c r="G1250">
        <v>139</v>
      </c>
      <c r="H1250">
        <v>3930</v>
      </c>
      <c r="I1250">
        <v>545440</v>
      </c>
      <c r="J1250">
        <v>20</v>
      </c>
      <c r="K1250">
        <v>165</v>
      </c>
      <c r="L1250">
        <v>3828</v>
      </c>
      <c r="M1250">
        <v>630294</v>
      </c>
      <c r="N1250">
        <v>24</v>
      </c>
      <c r="O1250">
        <v>198</v>
      </c>
      <c r="P1250">
        <v>3663</v>
      </c>
      <c r="Q1250">
        <v>724859</v>
      </c>
      <c r="R1250">
        <v>26</v>
      </c>
      <c r="S1250">
        <v>232</v>
      </c>
      <c r="T1250">
        <v>3604</v>
      </c>
      <c r="U1250">
        <v>836721</v>
      </c>
      <c r="V1250">
        <v>3</v>
      </c>
      <c r="W1250">
        <v>266</v>
      </c>
      <c r="X1250">
        <v>3300</v>
      </c>
      <c r="Y1250">
        <v>879600</v>
      </c>
      <c r="Z1250">
        <v>20</v>
      </c>
      <c r="AA1250">
        <v>302</v>
      </c>
      <c r="AB1250">
        <v>3509</v>
      </c>
      <c r="AC1250">
        <v>1058208</v>
      </c>
      <c r="AD1250">
        <v>25</v>
      </c>
      <c r="AE1250">
        <v>341</v>
      </c>
      <c r="AF1250">
        <v>3466</v>
      </c>
      <c r="AG1250">
        <v>1182893</v>
      </c>
      <c r="AH1250">
        <v>10</v>
      </c>
      <c r="AI1250">
        <v>385</v>
      </c>
      <c r="AJ1250">
        <v>3392</v>
      </c>
      <c r="AK1250">
        <v>1306672</v>
      </c>
      <c r="AL1250">
        <v>18</v>
      </c>
      <c r="AM1250">
        <v>422</v>
      </c>
      <c r="AN1250">
        <v>3453</v>
      </c>
      <c r="AO1250">
        <v>1458244</v>
      </c>
      <c r="AP1250">
        <v>90</v>
      </c>
      <c r="AQ1250">
        <v>446</v>
      </c>
      <c r="AR1250">
        <v>3253</v>
      </c>
      <c r="AS1250">
        <v>1451763</v>
      </c>
      <c r="AT1250">
        <v>23</v>
      </c>
      <c r="AU1250">
        <v>457</v>
      </c>
      <c r="AV1250">
        <v>3255</v>
      </c>
      <c r="AW1250">
        <v>1484834</v>
      </c>
      <c r="AX1250">
        <v>45</v>
      </c>
      <c r="AY1250">
        <v>86</v>
      </c>
    </row>
    <row r="1251" spans="1:51" x14ac:dyDescent="0.2">
      <c r="AP1251">
        <v>49</v>
      </c>
      <c r="AQ1251">
        <v>380</v>
      </c>
      <c r="AR1251">
        <v>3147</v>
      </c>
      <c r="AS1251">
        <v>1194644</v>
      </c>
      <c r="AT1251">
        <v>8</v>
      </c>
      <c r="AU1251">
        <v>377</v>
      </c>
      <c r="AV1251">
        <v>3456</v>
      </c>
      <c r="AW1251">
        <v>1300634</v>
      </c>
    </row>
    <row r="1252" spans="1:51" x14ac:dyDescent="0.2">
      <c r="A1252" s="12">
        <v>42682</v>
      </c>
      <c r="B1252">
        <v>19</v>
      </c>
      <c r="C1252">
        <v>105</v>
      </c>
      <c r="D1252">
        <v>4014</v>
      </c>
      <c r="E1252">
        <v>423164</v>
      </c>
      <c r="F1252">
        <v>1</v>
      </c>
      <c r="G1252">
        <v>148</v>
      </c>
      <c r="H1252">
        <v>3450</v>
      </c>
      <c r="I1252">
        <v>510600</v>
      </c>
      <c r="J1252">
        <v>20</v>
      </c>
      <c r="K1252">
        <v>165</v>
      </c>
      <c r="L1252">
        <v>3757</v>
      </c>
      <c r="M1252">
        <v>619536</v>
      </c>
      <c r="N1252">
        <v>12</v>
      </c>
      <c r="O1252">
        <v>198</v>
      </c>
      <c r="P1252">
        <v>3576</v>
      </c>
      <c r="Q1252">
        <v>708103</v>
      </c>
      <c r="R1252">
        <v>6</v>
      </c>
      <c r="S1252">
        <v>235</v>
      </c>
      <c r="T1252">
        <v>3673</v>
      </c>
      <c r="U1252">
        <v>863800</v>
      </c>
      <c r="V1252">
        <v>9</v>
      </c>
      <c r="W1252">
        <v>258</v>
      </c>
      <c r="X1252">
        <v>3650</v>
      </c>
      <c r="Y1252">
        <v>941700</v>
      </c>
      <c r="Z1252">
        <v>6</v>
      </c>
      <c r="AA1252">
        <v>294</v>
      </c>
      <c r="AB1252">
        <v>3636</v>
      </c>
      <c r="AC1252">
        <v>1068172</v>
      </c>
      <c r="AD1252">
        <v>15</v>
      </c>
      <c r="AE1252">
        <v>339</v>
      </c>
      <c r="AF1252">
        <v>3492</v>
      </c>
      <c r="AG1252">
        <v>1185020</v>
      </c>
      <c r="AH1252">
        <v>4</v>
      </c>
      <c r="AI1252">
        <v>379</v>
      </c>
      <c r="AJ1252">
        <v>3435</v>
      </c>
      <c r="AK1252">
        <v>1302375</v>
      </c>
      <c r="AL1252">
        <v>2</v>
      </c>
      <c r="AM1252">
        <v>474</v>
      </c>
      <c r="AN1252">
        <v>3570</v>
      </c>
      <c r="AO1252">
        <v>1689870</v>
      </c>
      <c r="AP1252">
        <v>45</v>
      </c>
      <c r="AQ1252">
        <v>436</v>
      </c>
      <c r="AR1252">
        <v>3268</v>
      </c>
      <c r="AS1252">
        <v>1424811</v>
      </c>
      <c r="AT1252">
        <v>45</v>
      </c>
      <c r="AU1252">
        <v>450</v>
      </c>
      <c r="AV1252">
        <v>3303</v>
      </c>
      <c r="AW1252">
        <v>1486177</v>
      </c>
      <c r="AX1252">
        <v>41</v>
      </c>
      <c r="AY1252">
        <v>80</v>
      </c>
    </row>
    <row r="1253" spans="1:51" x14ac:dyDescent="0.2">
      <c r="A1253" s="12"/>
      <c r="AP1253">
        <v>64</v>
      </c>
      <c r="AQ1253">
        <v>382</v>
      </c>
      <c r="AR1253">
        <v>3210</v>
      </c>
      <c r="AS1253">
        <v>1225871</v>
      </c>
      <c r="AT1253">
        <v>9</v>
      </c>
      <c r="AU1253">
        <v>378</v>
      </c>
      <c r="AV1253">
        <v>3363</v>
      </c>
      <c r="AW1253">
        <v>1270449</v>
      </c>
    </row>
    <row r="1254" spans="1:51" x14ac:dyDescent="0.2">
      <c r="A1254" s="12">
        <v>42689</v>
      </c>
      <c r="B1254">
        <v>15</v>
      </c>
      <c r="C1254">
        <v>96</v>
      </c>
      <c r="D1254">
        <v>4125</v>
      </c>
      <c r="E1254">
        <v>394850</v>
      </c>
      <c r="F1254">
        <v>14</v>
      </c>
      <c r="G1254">
        <v>140</v>
      </c>
      <c r="H1254">
        <v>3934</v>
      </c>
      <c r="I1254">
        <v>548454</v>
      </c>
      <c r="J1254">
        <v>22</v>
      </c>
      <c r="K1254">
        <v>159</v>
      </c>
      <c r="L1254">
        <v>4035</v>
      </c>
      <c r="M1254">
        <v>641150</v>
      </c>
      <c r="N1254">
        <v>19</v>
      </c>
      <c r="O1254">
        <v>201</v>
      </c>
      <c r="P1254">
        <v>3880</v>
      </c>
      <c r="Q1254">
        <v>778316</v>
      </c>
      <c r="R1254">
        <v>6</v>
      </c>
      <c r="S1254">
        <v>237</v>
      </c>
      <c r="T1254">
        <v>3824</v>
      </c>
      <c r="U1254">
        <v>904552</v>
      </c>
      <c r="V1254">
        <v>2</v>
      </c>
      <c r="W1254">
        <v>268</v>
      </c>
      <c r="X1254">
        <v>3780</v>
      </c>
      <c r="Y1254">
        <v>1013040</v>
      </c>
      <c r="Z1254">
        <v>1</v>
      </c>
      <c r="AA1254">
        <v>314</v>
      </c>
      <c r="AB1254">
        <v>3500</v>
      </c>
      <c r="AC1254">
        <v>1099000</v>
      </c>
      <c r="AD1254">
        <v>15</v>
      </c>
      <c r="AE1254">
        <v>342</v>
      </c>
      <c r="AF1254">
        <v>3620</v>
      </c>
      <c r="AG1254">
        <v>1238157</v>
      </c>
      <c r="AH1254">
        <v>8</v>
      </c>
      <c r="AI1254">
        <v>375</v>
      </c>
      <c r="AJ1254">
        <v>3530</v>
      </c>
      <c r="AK1254">
        <v>1323895</v>
      </c>
      <c r="AL1254">
        <v>1</v>
      </c>
      <c r="AM1254">
        <v>430</v>
      </c>
      <c r="AN1254">
        <v>3580</v>
      </c>
      <c r="AO1254">
        <v>1539400</v>
      </c>
      <c r="AP1254">
        <v>20</v>
      </c>
      <c r="AQ1254">
        <v>451</v>
      </c>
      <c r="AR1254">
        <v>3381</v>
      </c>
      <c r="AS1254">
        <v>1526883</v>
      </c>
      <c r="AT1254">
        <v>20</v>
      </c>
      <c r="AU1254">
        <v>451</v>
      </c>
      <c r="AV1254">
        <v>3331</v>
      </c>
      <c r="AW1254">
        <v>1496754</v>
      </c>
      <c r="AX1254">
        <v>47</v>
      </c>
      <c r="AY1254">
        <v>73</v>
      </c>
    </row>
    <row r="1255" spans="1:51" x14ac:dyDescent="0.2">
      <c r="A1255" s="12"/>
      <c r="AP1255">
        <v>37</v>
      </c>
      <c r="AQ1255">
        <v>377</v>
      </c>
      <c r="AR1255">
        <v>3294</v>
      </c>
      <c r="AS1255">
        <v>1240282</v>
      </c>
      <c r="AT1255">
        <v>13</v>
      </c>
      <c r="AU1255">
        <v>375</v>
      </c>
      <c r="AV1255">
        <v>3661</v>
      </c>
      <c r="AW1255">
        <v>1372333</v>
      </c>
    </row>
    <row r="1256" spans="1:51" x14ac:dyDescent="0.2">
      <c r="A1256" s="12">
        <v>42696</v>
      </c>
      <c r="B1256">
        <v>8</v>
      </c>
      <c r="C1256">
        <v>114</v>
      </c>
      <c r="D1256">
        <v>3975</v>
      </c>
      <c r="E1256">
        <v>454200</v>
      </c>
      <c r="F1256">
        <v>3</v>
      </c>
      <c r="G1256">
        <v>142</v>
      </c>
      <c r="H1256">
        <v>3450</v>
      </c>
      <c r="I1256">
        <v>489150</v>
      </c>
      <c r="J1256">
        <v>32</v>
      </c>
      <c r="K1256">
        <v>165</v>
      </c>
      <c r="L1256">
        <v>3615</v>
      </c>
      <c r="M1256">
        <v>594975</v>
      </c>
      <c r="N1256">
        <v>10</v>
      </c>
      <c r="O1256">
        <v>192</v>
      </c>
      <c r="P1256">
        <v>3467</v>
      </c>
      <c r="Q1256">
        <v>665358</v>
      </c>
      <c r="R1256">
        <v>27</v>
      </c>
      <c r="S1256">
        <v>234</v>
      </c>
      <c r="T1256">
        <v>3542</v>
      </c>
      <c r="U1256">
        <v>828881</v>
      </c>
      <c r="V1256">
        <v>4</v>
      </c>
      <c r="W1256">
        <v>270</v>
      </c>
      <c r="X1256">
        <v>3500</v>
      </c>
      <c r="Y1256">
        <v>948110</v>
      </c>
      <c r="Z1256">
        <v>14</v>
      </c>
      <c r="AA1256">
        <v>301</v>
      </c>
      <c r="AB1256">
        <v>3502</v>
      </c>
      <c r="AC1256">
        <v>1054472</v>
      </c>
      <c r="AD1256">
        <v>8</v>
      </c>
      <c r="AE1256">
        <v>344</v>
      </c>
      <c r="AF1256">
        <v>3477</v>
      </c>
      <c r="AG1256">
        <v>1196147</v>
      </c>
      <c r="AH1256">
        <v>2</v>
      </c>
      <c r="AI1256">
        <v>384</v>
      </c>
      <c r="AJ1256">
        <v>3470</v>
      </c>
      <c r="AK1256">
        <v>1330660</v>
      </c>
      <c r="AL1256">
        <v>5</v>
      </c>
      <c r="AM1256">
        <v>435</v>
      </c>
      <c r="AN1256">
        <v>3420</v>
      </c>
      <c r="AO1256">
        <v>1488547</v>
      </c>
      <c r="AP1256">
        <v>74</v>
      </c>
      <c r="AQ1256">
        <v>432</v>
      </c>
      <c r="AR1256">
        <v>3057</v>
      </c>
      <c r="AS1256">
        <v>1318272</v>
      </c>
      <c r="AT1256">
        <v>19</v>
      </c>
      <c r="AU1256">
        <v>444</v>
      </c>
      <c r="AV1256">
        <v>3293</v>
      </c>
      <c r="AW1256">
        <v>1457550</v>
      </c>
      <c r="AX1256">
        <v>68</v>
      </c>
      <c r="AY1256">
        <v>73</v>
      </c>
    </row>
    <row r="1257" spans="1:51" x14ac:dyDescent="0.2">
      <c r="A1257" s="12"/>
      <c r="AP1257">
        <v>97</v>
      </c>
      <c r="AQ1257">
        <v>379</v>
      </c>
      <c r="AR1257">
        <v>3134</v>
      </c>
      <c r="AS1257">
        <v>1188644</v>
      </c>
      <c r="AT1257">
        <v>9</v>
      </c>
      <c r="AU1257">
        <v>374</v>
      </c>
      <c r="AV1257">
        <v>3400</v>
      </c>
      <c r="AW1257">
        <v>1270343</v>
      </c>
    </row>
    <row r="1258" spans="1:51" x14ac:dyDescent="0.2">
      <c r="A1258" s="12">
        <v>42703</v>
      </c>
      <c r="B1258">
        <v>21</v>
      </c>
      <c r="C1258">
        <v>108</v>
      </c>
      <c r="D1258">
        <v>3870</v>
      </c>
      <c r="E1258">
        <v>417510</v>
      </c>
      <c r="F1258">
        <v>6</v>
      </c>
      <c r="G1258">
        <v>139</v>
      </c>
      <c r="H1258">
        <v>3450</v>
      </c>
      <c r="I1258">
        <v>479300</v>
      </c>
      <c r="J1258">
        <v>38</v>
      </c>
      <c r="K1258">
        <v>166</v>
      </c>
      <c r="L1258">
        <v>3614</v>
      </c>
      <c r="M1258">
        <v>601121</v>
      </c>
      <c r="N1258">
        <v>31</v>
      </c>
      <c r="O1258">
        <v>197</v>
      </c>
      <c r="P1258">
        <v>3414</v>
      </c>
      <c r="Q1258">
        <v>673871</v>
      </c>
      <c r="R1258">
        <v>3</v>
      </c>
      <c r="S1258">
        <v>233</v>
      </c>
      <c r="T1258">
        <v>3480</v>
      </c>
      <c r="U1258">
        <v>810660</v>
      </c>
      <c r="V1258">
        <v>8</v>
      </c>
      <c r="W1258">
        <v>262</v>
      </c>
      <c r="X1258">
        <v>3308</v>
      </c>
      <c r="Y1258">
        <v>864145</v>
      </c>
      <c r="Z1258">
        <v>16</v>
      </c>
      <c r="AA1258">
        <v>302</v>
      </c>
      <c r="AB1258">
        <v>3326</v>
      </c>
      <c r="AC1258">
        <v>1003149</v>
      </c>
      <c r="AD1258">
        <v>4</v>
      </c>
      <c r="AE1258">
        <v>344</v>
      </c>
      <c r="AF1258">
        <v>3442</v>
      </c>
      <c r="AG1258">
        <v>1182535</v>
      </c>
      <c r="AH1258">
        <v>3</v>
      </c>
      <c r="AI1258">
        <v>364</v>
      </c>
      <c r="AJ1258">
        <v>3390</v>
      </c>
      <c r="AK1258">
        <v>1232240</v>
      </c>
      <c r="AL1258">
        <v>5</v>
      </c>
      <c r="AM1258">
        <v>443</v>
      </c>
      <c r="AN1258">
        <v>3444</v>
      </c>
      <c r="AO1258">
        <v>1520640</v>
      </c>
      <c r="AP1258">
        <v>41</v>
      </c>
      <c r="AQ1258">
        <v>446</v>
      </c>
      <c r="AR1258">
        <v>2940</v>
      </c>
      <c r="AS1258">
        <v>1313791</v>
      </c>
      <c r="AT1258">
        <v>25</v>
      </c>
      <c r="AU1258">
        <v>452</v>
      </c>
      <c r="AV1258">
        <v>3106</v>
      </c>
      <c r="AW1258">
        <v>1404609</v>
      </c>
      <c r="AX1258">
        <v>35</v>
      </c>
      <c r="AY1258">
        <v>144</v>
      </c>
    </row>
    <row r="1259" spans="1:51" x14ac:dyDescent="0.2">
      <c r="A1259" s="12"/>
      <c r="AP1259">
        <v>39</v>
      </c>
      <c r="AQ1259">
        <v>381</v>
      </c>
      <c r="AR1259">
        <v>2986</v>
      </c>
      <c r="AS1259">
        <v>1137728</v>
      </c>
      <c r="AT1259">
        <v>15</v>
      </c>
      <c r="AU1259">
        <v>388</v>
      </c>
      <c r="AV1259">
        <v>3339</v>
      </c>
      <c r="AW1259">
        <v>1296694</v>
      </c>
    </row>
    <row r="1260" spans="1:51" x14ac:dyDescent="0.2">
      <c r="A1260" s="112">
        <v>42681</v>
      </c>
      <c r="B1260" s="65">
        <v>6</v>
      </c>
      <c r="C1260" s="65">
        <v>108</v>
      </c>
      <c r="D1260" s="65">
        <v>3170</v>
      </c>
      <c r="E1260" s="65">
        <v>419057</v>
      </c>
      <c r="F1260" s="65">
        <v>9</v>
      </c>
      <c r="G1260" s="65">
        <v>141</v>
      </c>
      <c r="H1260" s="65">
        <v>3958</v>
      </c>
      <c r="I1260" s="65">
        <v>560806</v>
      </c>
      <c r="J1260" s="65">
        <v>39</v>
      </c>
      <c r="K1260" s="65">
        <v>165</v>
      </c>
      <c r="L1260" s="65">
        <v>3881</v>
      </c>
      <c r="M1260" s="65">
        <v>650878</v>
      </c>
      <c r="N1260" s="65">
        <v>66</v>
      </c>
      <c r="O1260" s="65">
        <v>192</v>
      </c>
      <c r="P1260" s="65">
        <v>4067</v>
      </c>
      <c r="Q1260" s="65">
        <v>811415</v>
      </c>
      <c r="R1260" s="65">
        <v>45</v>
      </c>
      <c r="S1260" s="65">
        <v>235</v>
      </c>
      <c r="T1260" s="65">
        <v>3942</v>
      </c>
      <c r="U1260" s="65">
        <v>1020634</v>
      </c>
      <c r="V1260" s="65">
        <v>5</v>
      </c>
      <c r="W1260" s="65">
        <v>259</v>
      </c>
      <c r="X1260" s="65">
        <v>3703</v>
      </c>
      <c r="Y1260" s="65">
        <v>956802</v>
      </c>
      <c r="Z1260" s="65">
        <v>12</v>
      </c>
      <c r="AA1260" s="65">
        <v>293</v>
      </c>
      <c r="AB1260" s="65">
        <v>3734</v>
      </c>
      <c r="AC1260" s="65">
        <v>1095685</v>
      </c>
      <c r="AD1260" s="65">
        <v>30</v>
      </c>
      <c r="AE1260" s="65">
        <v>340</v>
      </c>
      <c r="AF1260" s="65">
        <v>3721</v>
      </c>
      <c r="AG1260" s="65">
        <v>1285306</v>
      </c>
      <c r="AH1260" s="65">
        <v>13</v>
      </c>
      <c r="AI1260" s="65">
        <v>369</v>
      </c>
      <c r="AJ1260" s="65">
        <v>3648</v>
      </c>
      <c r="AK1260" s="65">
        <v>1361348</v>
      </c>
      <c r="AL1260" s="65">
        <v>13</v>
      </c>
      <c r="AM1260" s="65">
        <v>412</v>
      </c>
      <c r="AN1260" s="65">
        <v>4008</v>
      </c>
      <c r="AO1260" s="65">
        <v>1676588</v>
      </c>
      <c r="AP1260" s="65">
        <v>103</v>
      </c>
      <c r="AQ1260" s="65">
        <v>394</v>
      </c>
      <c r="AR1260" s="65">
        <v>3359</v>
      </c>
      <c r="AS1260" s="65">
        <v>1317637</v>
      </c>
      <c r="AT1260" s="65">
        <v>16</v>
      </c>
      <c r="AU1260" s="65">
        <v>478</v>
      </c>
      <c r="AV1260" s="65">
        <v>3304</v>
      </c>
      <c r="AW1260" s="65">
        <v>1587034</v>
      </c>
      <c r="AY1260" s="65">
        <v>3</v>
      </c>
    </row>
    <row r="1261" spans="1:51" x14ac:dyDescent="0.2">
      <c r="A1261" s="112">
        <v>42688</v>
      </c>
      <c r="B1261" s="65">
        <v>38</v>
      </c>
      <c r="C1261" s="65">
        <v>113</v>
      </c>
      <c r="D1261" s="65">
        <v>4202</v>
      </c>
      <c r="E1261" s="65">
        <v>497810</v>
      </c>
      <c r="F1261" s="65">
        <v>32</v>
      </c>
      <c r="G1261" s="65">
        <v>146</v>
      </c>
      <c r="H1261" s="65">
        <v>4217</v>
      </c>
      <c r="I1261" s="65">
        <v>610738</v>
      </c>
      <c r="J1261" s="65">
        <v>29</v>
      </c>
      <c r="K1261" s="65">
        <v>159</v>
      </c>
      <c r="L1261" s="65">
        <v>4020</v>
      </c>
      <c r="M1261" s="65">
        <v>637584</v>
      </c>
      <c r="N1261" s="65">
        <v>78</v>
      </c>
      <c r="O1261" s="65">
        <v>193</v>
      </c>
      <c r="P1261" s="65">
        <v>3843</v>
      </c>
      <c r="Q1261" s="65">
        <v>756590</v>
      </c>
      <c r="R1261" s="65">
        <v>34</v>
      </c>
      <c r="S1261" s="65">
        <v>238</v>
      </c>
      <c r="T1261" s="65">
        <v>3783</v>
      </c>
      <c r="U1261" s="65">
        <v>978519</v>
      </c>
      <c r="V1261" s="65">
        <v>20</v>
      </c>
      <c r="W1261" s="65">
        <v>264</v>
      </c>
      <c r="X1261" s="65">
        <v>3606</v>
      </c>
      <c r="Y1261" s="65">
        <v>977558</v>
      </c>
      <c r="Z1261" s="65">
        <v>25</v>
      </c>
      <c r="AA1261" s="65">
        <v>298</v>
      </c>
      <c r="AB1261" s="65">
        <v>3564</v>
      </c>
      <c r="AC1261" s="65">
        <v>1098774</v>
      </c>
      <c r="AD1261" s="65">
        <v>18</v>
      </c>
      <c r="AE1261" s="65">
        <v>338</v>
      </c>
      <c r="AF1261" s="65">
        <v>3428</v>
      </c>
      <c r="AG1261" s="65">
        <v>1152476</v>
      </c>
      <c r="AH1261" s="65">
        <v>13</v>
      </c>
      <c r="AI1261" s="65">
        <v>376</v>
      </c>
      <c r="AJ1261" s="65">
        <v>3473</v>
      </c>
      <c r="AK1261" s="65">
        <v>1305513</v>
      </c>
      <c r="AL1261" s="65">
        <v>7</v>
      </c>
      <c r="AM1261" s="65">
        <v>426</v>
      </c>
      <c r="AN1261" s="65">
        <v>3834</v>
      </c>
      <c r="AO1261" s="65">
        <v>1567527</v>
      </c>
      <c r="AP1261" s="65">
        <v>221</v>
      </c>
      <c r="AQ1261" s="65">
        <v>370</v>
      </c>
      <c r="AR1261" s="65">
        <v>3162</v>
      </c>
      <c r="AS1261" s="65">
        <v>1207877</v>
      </c>
      <c r="AT1261" s="65">
        <v>21</v>
      </c>
      <c r="AU1261" s="65">
        <v>436</v>
      </c>
      <c r="AV1261" s="65">
        <v>3304</v>
      </c>
      <c r="AW1261" s="65">
        <v>1465304</v>
      </c>
      <c r="AY1261" s="65">
        <v>4</v>
      </c>
    </row>
    <row r="1262" spans="1:51" x14ac:dyDescent="0.2">
      <c r="A1262" s="112">
        <v>42695</v>
      </c>
      <c r="B1262" s="65">
        <v>3</v>
      </c>
      <c r="C1262" s="65">
        <v>124</v>
      </c>
      <c r="D1262" s="65">
        <v>3800</v>
      </c>
      <c r="E1262" s="65">
        <v>469883</v>
      </c>
      <c r="F1262" s="65">
        <v>23</v>
      </c>
      <c r="G1262" s="65">
        <v>146</v>
      </c>
      <c r="H1262" s="65">
        <v>3848</v>
      </c>
      <c r="I1262" s="65">
        <v>557646</v>
      </c>
      <c r="J1262" s="65">
        <v>68</v>
      </c>
      <c r="K1262" s="65">
        <v>167</v>
      </c>
      <c r="L1262" s="65">
        <v>3806</v>
      </c>
      <c r="M1262" s="65">
        <v>645819</v>
      </c>
      <c r="N1262" s="65">
        <v>43</v>
      </c>
      <c r="O1262" s="65">
        <v>196</v>
      </c>
      <c r="P1262" s="65">
        <v>4096</v>
      </c>
      <c r="Q1262" s="65">
        <v>855561</v>
      </c>
      <c r="R1262" s="65">
        <v>15</v>
      </c>
      <c r="S1262" s="65">
        <v>237</v>
      </c>
      <c r="T1262" s="65">
        <v>3565</v>
      </c>
      <c r="U1262" s="65">
        <v>961874</v>
      </c>
      <c r="V1262" s="65">
        <v>5</v>
      </c>
      <c r="W1262" s="65">
        <v>259</v>
      </c>
      <c r="X1262" s="65">
        <v>3840</v>
      </c>
      <c r="Y1262" s="65">
        <v>1012894</v>
      </c>
      <c r="Z1262" s="65">
        <v>21</v>
      </c>
      <c r="AA1262" s="65">
        <v>301</v>
      </c>
      <c r="AB1262" s="65">
        <v>3534</v>
      </c>
      <c r="AC1262" s="65">
        <v>1084549</v>
      </c>
      <c r="AD1262" s="65">
        <v>11</v>
      </c>
      <c r="AE1262" s="65">
        <v>348</v>
      </c>
      <c r="AF1262" s="65">
        <v>3492</v>
      </c>
      <c r="AG1262" s="65">
        <v>1210090</v>
      </c>
      <c r="AH1262" s="65">
        <v>5</v>
      </c>
      <c r="AI1262" s="65">
        <v>377</v>
      </c>
      <c r="AJ1262" s="65">
        <v>3640</v>
      </c>
      <c r="AK1262" s="65">
        <v>1370824</v>
      </c>
      <c r="AL1262" s="65">
        <v>5</v>
      </c>
      <c r="AM1262" s="65">
        <v>438</v>
      </c>
      <c r="AN1262" s="65">
        <v>3718</v>
      </c>
      <c r="AO1262" s="65">
        <v>1535900</v>
      </c>
      <c r="AP1262" s="65">
        <v>131</v>
      </c>
      <c r="AQ1262" s="65">
        <v>360</v>
      </c>
      <c r="AR1262" s="65">
        <v>3190</v>
      </c>
      <c r="AS1262" s="65">
        <v>1177219</v>
      </c>
      <c r="AT1262" s="65">
        <v>16</v>
      </c>
      <c r="AU1262" s="65">
        <v>433</v>
      </c>
      <c r="AV1262" s="65">
        <v>3262</v>
      </c>
      <c r="AW1262" s="65">
        <v>1445330</v>
      </c>
      <c r="AY1262" s="65">
        <v>6</v>
      </c>
    </row>
    <row r="1263" spans="1:51" x14ac:dyDescent="0.2">
      <c r="A1263" s="112">
        <v>42702</v>
      </c>
      <c r="B1263" s="65">
        <v>11</v>
      </c>
      <c r="C1263" s="65">
        <v>120</v>
      </c>
      <c r="D1263" s="65">
        <v>3920</v>
      </c>
      <c r="E1263" s="65">
        <v>467527</v>
      </c>
      <c r="F1263" s="65">
        <v>12</v>
      </c>
      <c r="G1263" s="65">
        <v>142</v>
      </c>
      <c r="H1263" s="65">
        <v>4075</v>
      </c>
      <c r="I1263" s="65">
        <v>586350</v>
      </c>
      <c r="J1263" s="65">
        <v>33</v>
      </c>
      <c r="K1263" s="65">
        <v>168</v>
      </c>
      <c r="L1263" s="65">
        <v>3824</v>
      </c>
      <c r="M1263" s="65">
        <v>643682</v>
      </c>
      <c r="N1263" s="65">
        <v>31</v>
      </c>
      <c r="O1263" s="65">
        <v>201</v>
      </c>
      <c r="P1263" s="65">
        <v>3575</v>
      </c>
      <c r="Q1263" s="65">
        <v>750855</v>
      </c>
      <c r="R1263" s="65">
        <v>32</v>
      </c>
      <c r="S1263" s="65">
        <v>231</v>
      </c>
      <c r="T1263" s="65">
        <v>3858</v>
      </c>
      <c r="U1263" s="65">
        <v>884995</v>
      </c>
      <c r="V1263" s="65">
        <v>13</v>
      </c>
      <c r="W1263" s="65">
        <v>266</v>
      </c>
      <c r="X1263" s="65">
        <v>3728</v>
      </c>
      <c r="Y1263" s="65">
        <v>990505</v>
      </c>
      <c r="Z1263" s="65">
        <v>45</v>
      </c>
      <c r="AA1263" s="65">
        <v>298</v>
      </c>
      <c r="AB1263" s="65">
        <v>3636</v>
      </c>
      <c r="AC1263" s="65">
        <v>1096805</v>
      </c>
      <c r="AD1263" s="65">
        <v>11</v>
      </c>
      <c r="AE1263" s="65">
        <v>330</v>
      </c>
      <c r="AF1263" s="65">
        <v>3517</v>
      </c>
      <c r="AG1263" s="65">
        <v>1170320</v>
      </c>
      <c r="AH1263" s="65">
        <v>2</v>
      </c>
      <c r="AI1263" s="65">
        <v>385</v>
      </c>
      <c r="AJ1263" s="65">
        <v>3490</v>
      </c>
      <c r="AK1263" s="65">
        <v>1343520</v>
      </c>
      <c r="AL1263" s="65">
        <v>12</v>
      </c>
      <c r="AM1263" s="65">
        <v>438</v>
      </c>
      <c r="AN1263" s="65">
        <v>3520</v>
      </c>
      <c r="AO1263" s="65">
        <v>1520270</v>
      </c>
      <c r="AP1263" s="65">
        <v>86</v>
      </c>
      <c r="AQ1263" s="65">
        <v>396</v>
      </c>
      <c r="AR1263" s="65">
        <v>3166</v>
      </c>
      <c r="AS1263" s="65">
        <v>1262069</v>
      </c>
      <c r="AT1263" s="65">
        <v>24</v>
      </c>
      <c r="AU1263" s="65">
        <v>478</v>
      </c>
      <c r="AV1263" s="65">
        <v>3085</v>
      </c>
      <c r="AW1263" s="65">
        <v>1533524</v>
      </c>
      <c r="AY1263" s="65">
        <v>2</v>
      </c>
    </row>
    <row r="1265" spans="1:51" x14ac:dyDescent="0.2">
      <c r="A1265" s="112">
        <v>42709</v>
      </c>
      <c r="B1265" s="65">
        <v>5</v>
      </c>
      <c r="C1265" s="65">
        <v>110</v>
      </c>
      <c r="D1265" s="65">
        <v>3697</v>
      </c>
      <c r="E1265" s="65">
        <v>400082</v>
      </c>
      <c r="F1265" s="65">
        <v>30</v>
      </c>
      <c r="G1265" s="65">
        <v>136</v>
      </c>
      <c r="H1265" s="65">
        <v>3830</v>
      </c>
      <c r="I1265" s="65">
        <v>532076</v>
      </c>
      <c r="J1265" s="65">
        <v>18</v>
      </c>
      <c r="K1265" s="65">
        <v>163</v>
      </c>
      <c r="L1265" s="65">
        <v>3658</v>
      </c>
      <c r="M1265" s="65">
        <v>597509</v>
      </c>
      <c r="N1265" s="65">
        <v>79</v>
      </c>
      <c r="O1265" s="65">
        <v>204</v>
      </c>
      <c r="P1265" s="65">
        <v>3753</v>
      </c>
      <c r="Q1265" s="65">
        <v>799280</v>
      </c>
      <c r="R1265" s="65">
        <v>18</v>
      </c>
      <c r="S1265" s="65">
        <v>242</v>
      </c>
      <c r="T1265" s="65">
        <v>3563</v>
      </c>
      <c r="U1265" s="65">
        <v>870431</v>
      </c>
      <c r="V1265" s="65">
        <v>35</v>
      </c>
      <c r="W1265" s="65">
        <v>266</v>
      </c>
      <c r="X1265" s="65">
        <v>3468</v>
      </c>
      <c r="Y1265" s="65">
        <v>987924</v>
      </c>
      <c r="Z1265" s="65">
        <v>67</v>
      </c>
      <c r="AA1265" s="65">
        <v>288</v>
      </c>
      <c r="AB1265" s="65">
        <v>3577</v>
      </c>
      <c r="AC1265" s="65">
        <v>1058424</v>
      </c>
      <c r="AD1265" s="65">
        <v>11</v>
      </c>
      <c r="AE1265" s="65">
        <v>345</v>
      </c>
      <c r="AF1265" s="65">
        <v>3590</v>
      </c>
      <c r="AG1265" s="65">
        <v>1240175</v>
      </c>
      <c r="AH1265" s="65">
        <v>10</v>
      </c>
      <c r="AI1265" s="65">
        <v>378</v>
      </c>
      <c r="AJ1265" s="65">
        <v>3606</v>
      </c>
      <c r="AK1265" s="65">
        <v>1457954</v>
      </c>
      <c r="AL1265" s="65">
        <v>1</v>
      </c>
      <c r="AM1265" s="65">
        <v>401</v>
      </c>
      <c r="AN1265" s="65">
        <v>3900</v>
      </c>
      <c r="AO1265" s="65">
        <v>1563900</v>
      </c>
      <c r="AP1265" s="65">
        <v>122</v>
      </c>
      <c r="AQ1265" s="65">
        <v>387</v>
      </c>
      <c r="AR1265" s="65">
        <v>3057</v>
      </c>
      <c r="AS1265" s="65">
        <v>1176364</v>
      </c>
      <c r="AT1265" s="65">
        <v>26</v>
      </c>
      <c r="AU1265" s="65">
        <v>440</v>
      </c>
      <c r="AV1265" s="65">
        <v>2968</v>
      </c>
      <c r="AW1265" s="65">
        <v>1317021</v>
      </c>
      <c r="AY1265" s="65">
        <v>1</v>
      </c>
    </row>
    <row r="1266" spans="1:51" x14ac:dyDescent="0.2">
      <c r="A1266" s="112">
        <v>42716</v>
      </c>
    </row>
    <row r="1267" spans="1:51" x14ac:dyDescent="0.2">
      <c r="A1267" s="112">
        <v>42723</v>
      </c>
      <c r="B1267" s="65">
        <v>4</v>
      </c>
      <c r="C1267" s="65">
        <v>106</v>
      </c>
      <c r="D1267" s="65">
        <v>3783</v>
      </c>
      <c r="E1267" s="65">
        <v>404513</v>
      </c>
      <c r="F1267" s="65">
        <v>17</v>
      </c>
      <c r="G1267" s="65">
        <v>142</v>
      </c>
      <c r="H1267" s="65">
        <v>3815</v>
      </c>
      <c r="I1267" s="65">
        <v>551294</v>
      </c>
      <c r="J1267" s="65">
        <v>22</v>
      </c>
      <c r="K1267" s="65">
        <v>168</v>
      </c>
      <c r="L1267" s="65">
        <v>3953</v>
      </c>
      <c r="M1267" s="65">
        <v>658270</v>
      </c>
      <c r="N1267" s="65">
        <v>8</v>
      </c>
      <c r="O1267" s="65">
        <v>209</v>
      </c>
      <c r="P1267" s="65">
        <v>3473</v>
      </c>
      <c r="Q1267" s="65">
        <v>715290</v>
      </c>
      <c r="R1267" s="65">
        <v>12</v>
      </c>
      <c r="S1267" s="65">
        <v>233</v>
      </c>
      <c r="T1267" s="65">
        <v>3575</v>
      </c>
      <c r="U1267" s="65">
        <v>847342</v>
      </c>
      <c r="V1267" s="65">
        <v>19</v>
      </c>
      <c r="W1267" s="65">
        <v>262</v>
      </c>
      <c r="X1267" s="65">
        <v>3593</v>
      </c>
      <c r="Y1267" s="65">
        <v>961082</v>
      </c>
      <c r="Z1267" s="65">
        <v>8</v>
      </c>
      <c r="AA1267" s="65">
        <v>293</v>
      </c>
      <c r="AB1267" s="65">
        <v>3281</v>
      </c>
      <c r="AC1267" s="65">
        <v>967133</v>
      </c>
      <c r="AD1267" s="65">
        <v>5</v>
      </c>
      <c r="AE1267" s="65">
        <v>341</v>
      </c>
      <c r="AF1267" s="65">
        <v>3685</v>
      </c>
      <c r="AG1267" s="65">
        <v>1251352</v>
      </c>
      <c r="AH1267" s="65">
        <v>3</v>
      </c>
      <c r="AI1267" s="65">
        <v>391</v>
      </c>
      <c r="AJ1267" s="65">
        <v>3540</v>
      </c>
      <c r="AK1267" s="65">
        <v>1364293</v>
      </c>
      <c r="AL1267" s="65">
        <v>4</v>
      </c>
      <c r="AM1267" s="65">
        <v>416</v>
      </c>
      <c r="AN1267" s="65">
        <v>3618</v>
      </c>
      <c r="AO1267" s="65">
        <v>1504390</v>
      </c>
      <c r="AP1267" s="65">
        <v>106</v>
      </c>
      <c r="AQ1267" s="65">
        <v>401</v>
      </c>
      <c r="AR1267" s="65">
        <v>3318</v>
      </c>
      <c r="AS1267" s="65">
        <v>1340898</v>
      </c>
      <c r="AT1267" s="65">
        <v>25</v>
      </c>
      <c r="AU1267" s="65">
        <v>442</v>
      </c>
      <c r="AV1267" s="65">
        <v>3171</v>
      </c>
      <c r="AW1267" s="65">
        <v>1392326</v>
      </c>
      <c r="AY1267" s="65">
        <v>1</v>
      </c>
    </row>
    <row r="1268" spans="1:51" x14ac:dyDescent="0.2">
      <c r="A1268" s="12">
        <v>42710</v>
      </c>
      <c r="B1268">
        <v>14</v>
      </c>
      <c r="C1268">
        <v>123</v>
      </c>
      <c r="D1268">
        <v>3950</v>
      </c>
      <c r="E1268">
        <v>485650</v>
      </c>
      <c r="F1268">
        <v>2</v>
      </c>
      <c r="G1268">
        <v>146</v>
      </c>
      <c r="H1268">
        <v>3650</v>
      </c>
      <c r="I1268">
        <v>532900</v>
      </c>
      <c r="J1268">
        <v>5</v>
      </c>
      <c r="K1268">
        <v>157</v>
      </c>
      <c r="L1268">
        <v>3615</v>
      </c>
      <c r="M1268">
        <v>567540</v>
      </c>
      <c r="N1268">
        <v>2</v>
      </c>
      <c r="O1268">
        <v>195</v>
      </c>
      <c r="P1268">
        <v>3775</v>
      </c>
      <c r="Q1268">
        <v>736125</v>
      </c>
      <c r="R1268">
        <v>1</v>
      </c>
      <c r="S1268">
        <v>222</v>
      </c>
      <c r="T1268">
        <v>3750</v>
      </c>
      <c r="U1268">
        <v>832500</v>
      </c>
      <c r="V1268">
        <v>20</v>
      </c>
      <c r="W1268">
        <v>262</v>
      </c>
      <c r="X1268">
        <v>3416</v>
      </c>
      <c r="Y1268">
        <v>896010</v>
      </c>
      <c r="Z1268">
        <v>9</v>
      </c>
      <c r="AA1268">
        <v>289</v>
      </c>
      <c r="AB1268">
        <v>3428</v>
      </c>
      <c r="AC1268">
        <v>990310</v>
      </c>
      <c r="AD1268">
        <v>8</v>
      </c>
      <c r="AE1268">
        <v>330</v>
      </c>
      <c r="AF1268">
        <v>3250</v>
      </c>
      <c r="AG1268">
        <v>1125283</v>
      </c>
      <c r="AH1268">
        <v>1</v>
      </c>
      <c r="AI1268">
        <v>372</v>
      </c>
      <c r="AJ1268">
        <v>3440</v>
      </c>
      <c r="AK1268">
        <v>1279680</v>
      </c>
      <c r="AL1268">
        <v>1</v>
      </c>
      <c r="AM1268">
        <v>454</v>
      </c>
      <c r="AN1268">
        <v>3500</v>
      </c>
      <c r="AO1268">
        <v>1589000</v>
      </c>
      <c r="AP1268">
        <v>41</v>
      </c>
      <c r="AQ1268">
        <v>455</v>
      </c>
      <c r="AR1268">
        <v>3131</v>
      </c>
      <c r="AS1268">
        <v>1424047</v>
      </c>
      <c r="AT1268">
        <v>9</v>
      </c>
      <c r="AU1268">
        <v>430</v>
      </c>
      <c r="AV1268">
        <v>3308</v>
      </c>
      <c r="AW1268">
        <v>1421942</v>
      </c>
      <c r="AX1268">
        <v>29</v>
      </c>
      <c r="AY1268">
        <v>69</v>
      </c>
    </row>
    <row r="1269" spans="1:51" x14ac:dyDescent="0.2">
      <c r="AP1269">
        <v>31</v>
      </c>
      <c r="AQ1269">
        <v>377</v>
      </c>
      <c r="AR1269">
        <v>3138</v>
      </c>
      <c r="AS1269">
        <v>1184879</v>
      </c>
      <c r="AT1269">
        <v>17</v>
      </c>
      <c r="AU1269">
        <v>384</v>
      </c>
      <c r="AV1269">
        <v>3269</v>
      </c>
      <c r="AW1269">
        <v>1254469</v>
      </c>
    </row>
    <row r="1270" spans="1:51" x14ac:dyDescent="0.2">
      <c r="A1270" s="12">
        <v>42717</v>
      </c>
      <c r="B1270">
        <v>5</v>
      </c>
      <c r="C1270">
        <v>106</v>
      </c>
      <c r="D1270">
        <v>4100</v>
      </c>
      <c r="E1270">
        <v>430800</v>
      </c>
      <c r="F1270">
        <v>20</v>
      </c>
      <c r="G1270">
        <v>136</v>
      </c>
      <c r="H1270">
        <v>3672</v>
      </c>
      <c r="I1270">
        <v>500773</v>
      </c>
      <c r="J1270">
        <v>9</v>
      </c>
      <c r="K1270">
        <v>159</v>
      </c>
      <c r="L1270">
        <v>3843</v>
      </c>
      <c r="M1270">
        <v>610010</v>
      </c>
      <c r="N1270">
        <v>14</v>
      </c>
      <c r="O1270">
        <v>194</v>
      </c>
      <c r="P1270">
        <v>3505</v>
      </c>
      <c r="Q1270">
        <v>678255</v>
      </c>
      <c r="R1270">
        <v>2</v>
      </c>
      <c r="S1270">
        <v>246</v>
      </c>
      <c r="T1270">
        <v>3425</v>
      </c>
      <c r="U1270">
        <v>840575</v>
      </c>
      <c r="V1270">
        <v>16</v>
      </c>
      <c r="W1270">
        <v>263</v>
      </c>
      <c r="X1270">
        <v>3528</v>
      </c>
      <c r="Y1270">
        <v>927808</v>
      </c>
      <c r="Z1270">
        <v>9</v>
      </c>
      <c r="AA1270">
        <v>298</v>
      </c>
      <c r="AB1270">
        <v>3408</v>
      </c>
      <c r="AC1270">
        <v>1015172</v>
      </c>
      <c r="AD1270">
        <v>2</v>
      </c>
      <c r="AE1270">
        <v>322</v>
      </c>
      <c r="AF1270">
        <v>3350</v>
      </c>
      <c r="AG1270">
        <v>1078700</v>
      </c>
      <c r="AH1270">
        <v>3</v>
      </c>
      <c r="AI1270">
        <v>374</v>
      </c>
      <c r="AJ1270">
        <v>3410</v>
      </c>
      <c r="AK1270">
        <v>1275340</v>
      </c>
      <c r="AL1270">
        <v>1</v>
      </c>
      <c r="AM1270">
        <v>400</v>
      </c>
      <c r="AN1270">
        <v>3430</v>
      </c>
      <c r="AO1270">
        <v>1372000</v>
      </c>
      <c r="AP1270">
        <v>37</v>
      </c>
      <c r="AQ1270">
        <v>442</v>
      </c>
      <c r="AR1270">
        <v>3221</v>
      </c>
      <c r="AS1270">
        <v>1423968</v>
      </c>
      <c r="AT1270">
        <v>15</v>
      </c>
      <c r="AU1270">
        <v>445</v>
      </c>
      <c r="AV1270">
        <v>3235</v>
      </c>
      <c r="AW1270">
        <v>1436388</v>
      </c>
      <c r="AX1270">
        <v>17</v>
      </c>
      <c r="AY1270">
        <v>87</v>
      </c>
    </row>
    <row r="1271" spans="1:51" x14ac:dyDescent="0.2">
      <c r="A1271" s="12"/>
      <c r="AP1271">
        <v>13</v>
      </c>
      <c r="AQ1271">
        <v>377</v>
      </c>
      <c r="AR1271">
        <v>3100</v>
      </c>
      <c r="AS1271">
        <v>1169465</v>
      </c>
      <c r="AT1271">
        <v>7</v>
      </c>
      <c r="AU1271">
        <v>376</v>
      </c>
      <c r="AV1271">
        <v>3360</v>
      </c>
      <c r="AW1271">
        <v>1261290</v>
      </c>
    </row>
    <row r="1272" spans="1:51" x14ac:dyDescent="0.2">
      <c r="A1272" s="12">
        <v>42725</v>
      </c>
      <c r="B1272">
        <v>39</v>
      </c>
      <c r="C1272">
        <v>102</v>
      </c>
      <c r="D1272">
        <v>3631</v>
      </c>
      <c r="E1272">
        <v>370975</v>
      </c>
      <c r="F1272">
        <v>14</v>
      </c>
      <c r="G1272">
        <v>139</v>
      </c>
      <c r="H1272">
        <v>3712</v>
      </c>
      <c r="I1272">
        <v>516800</v>
      </c>
      <c r="J1272">
        <v>17</v>
      </c>
      <c r="K1272">
        <v>164</v>
      </c>
      <c r="L1272">
        <v>3732</v>
      </c>
      <c r="M1272">
        <v>611952</v>
      </c>
      <c r="N1272">
        <v>17</v>
      </c>
      <c r="O1272">
        <v>198</v>
      </c>
      <c r="P1272">
        <v>3729</v>
      </c>
      <c r="Q1272">
        <v>738798</v>
      </c>
      <c r="R1272">
        <v>16</v>
      </c>
      <c r="S1272">
        <v>233</v>
      </c>
      <c r="T1272">
        <v>3580</v>
      </c>
      <c r="U1272">
        <v>832040</v>
      </c>
      <c r="V1272">
        <v>4</v>
      </c>
      <c r="W1272">
        <v>264</v>
      </c>
      <c r="X1272">
        <v>3800</v>
      </c>
      <c r="Y1272">
        <v>1004650</v>
      </c>
      <c r="Z1272">
        <v>12</v>
      </c>
      <c r="AA1272">
        <v>293</v>
      </c>
      <c r="AB1272">
        <v>3477</v>
      </c>
      <c r="AC1272">
        <v>1015993</v>
      </c>
      <c r="AD1272">
        <v>1</v>
      </c>
      <c r="AE1272">
        <v>346</v>
      </c>
      <c r="AF1272">
        <v>3740</v>
      </c>
      <c r="AG1272">
        <v>1294040</v>
      </c>
      <c r="AH1272">
        <v>2</v>
      </c>
      <c r="AI1272">
        <v>374</v>
      </c>
      <c r="AJ1272">
        <v>3605</v>
      </c>
      <c r="AK1272">
        <v>1350185</v>
      </c>
      <c r="AL1272">
        <v>1</v>
      </c>
      <c r="AM1272">
        <v>445</v>
      </c>
      <c r="AN1272">
        <v>3700</v>
      </c>
      <c r="AO1272">
        <v>1646500</v>
      </c>
      <c r="AP1272">
        <v>35</v>
      </c>
      <c r="AQ1272">
        <v>430</v>
      </c>
      <c r="AR1272">
        <v>3345</v>
      </c>
      <c r="AS1272">
        <v>1438735</v>
      </c>
      <c r="AT1272">
        <v>19</v>
      </c>
      <c r="AU1272">
        <v>432</v>
      </c>
      <c r="AV1272">
        <v>3119</v>
      </c>
      <c r="AW1272">
        <v>1350962</v>
      </c>
      <c r="AX1272">
        <v>17</v>
      </c>
      <c r="AY1272">
        <v>71</v>
      </c>
    </row>
    <row r="1273" spans="1:51" x14ac:dyDescent="0.2">
      <c r="A1273" s="12"/>
      <c r="AH1273">
        <v>1</v>
      </c>
      <c r="AI1273">
        <v>371</v>
      </c>
      <c r="AJ1273">
        <v>3300</v>
      </c>
      <c r="AK1273">
        <v>1224300</v>
      </c>
      <c r="AP1273">
        <v>28</v>
      </c>
      <c r="AQ1273">
        <v>374</v>
      </c>
      <c r="AR1273">
        <v>3605</v>
      </c>
      <c r="AS1273">
        <v>1350185</v>
      </c>
      <c r="AT1273">
        <v>10</v>
      </c>
      <c r="AU1273">
        <v>380</v>
      </c>
      <c r="AV1273">
        <v>3188</v>
      </c>
      <c r="AW1273">
        <v>1212300</v>
      </c>
    </row>
    <row r="1275" spans="1:51" x14ac:dyDescent="0.2">
      <c r="A1275" s="12">
        <v>42745</v>
      </c>
      <c r="B1275">
        <v>16</v>
      </c>
      <c r="C1275">
        <v>111</v>
      </c>
      <c r="D1275">
        <v>3940</v>
      </c>
      <c r="E1275">
        <v>436890</v>
      </c>
      <c r="F1275">
        <v>17</v>
      </c>
      <c r="G1275">
        <v>138</v>
      </c>
      <c r="H1275">
        <v>3950</v>
      </c>
      <c r="I1275">
        <v>545062</v>
      </c>
      <c r="N1275">
        <v>18</v>
      </c>
      <c r="O1275">
        <v>192</v>
      </c>
      <c r="P1275">
        <v>3572</v>
      </c>
      <c r="Q1275">
        <v>685920</v>
      </c>
      <c r="R1275">
        <v>12</v>
      </c>
      <c r="S1275">
        <v>234</v>
      </c>
      <c r="T1275">
        <v>3360</v>
      </c>
      <c r="U1275">
        <v>789038</v>
      </c>
      <c r="V1275">
        <v>10</v>
      </c>
      <c r="W1275">
        <v>273</v>
      </c>
      <c r="X1275">
        <v>3380</v>
      </c>
      <c r="Y1275">
        <v>922010</v>
      </c>
      <c r="Z1275">
        <v>14</v>
      </c>
      <c r="AA1275">
        <v>303</v>
      </c>
      <c r="AB1275">
        <v>3399</v>
      </c>
      <c r="AC1275">
        <v>1031361</v>
      </c>
      <c r="AD1275">
        <v>16</v>
      </c>
      <c r="AE1275">
        <v>342</v>
      </c>
      <c r="AF1275">
        <v>3436</v>
      </c>
      <c r="AG1275">
        <v>1174872</v>
      </c>
      <c r="AH1275">
        <v>3</v>
      </c>
      <c r="AI1275">
        <v>375</v>
      </c>
      <c r="AJ1275">
        <v>3460</v>
      </c>
      <c r="AK1275">
        <v>1296687</v>
      </c>
      <c r="AL1275">
        <v>7</v>
      </c>
      <c r="AM1275">
        <v>428</v>
      </c>
      <c r="AN1275">
        <v>3443</v>
      </c>
      <c r="AO1275">
        <v>1472397</v>
      </c>
      <c r="AP1275">
        <v>76</v>
      </c>
      <c r="AQ1275">
        <v>444</v>
      </c>
      <c r="AR1275">
        <v>3257</v>
      </c>
      <c r="AS1275">
        <v>1444332</v>
      </c>
      <c r="AT1275">
        <v>20</v>
      </c>
      <c r="AU1275">
        <v>443</v>
      </c>
      <c r="AV1275">
        <v>3091</v>
      </c>
      <c r="AW1275">
        <v>1371574</v>
      </c>
      <c r="AX1275">
        <v>24</v>
      </c>
      <c r="AY1275">
        <v>146</v>
      </c>
    </row>
    <row r="1276" spans="1:51" x14ac:dyDescent="0.2">
      <c r="AP1276">
        <v>47</v>
      </c>
      <c r="AQ1276">
        <v>381</v>
      </c>
      <c r="AR1276">
        <v>3198</v>
      </c>
      <c r="AS1276">
        <v>1219309</v>
      </c>
      <c r="AT1276">
        <v>3</v>
      </c>
      <c r="AU1276">
        <v>371</v>
      </c>
      <c r="AV1276">
        <v>3200</v>
      </c>
      <c r="AW1276">
        <v>1187000</v>
      </c>
    </row>
    <row r="1277" spans="1:51" x14ac:dyDescent="0.2">
      <c r="A1277" s="12">
        <v>42752</v>
      </c>
      <c r="B1277">
        <v>16</v>
      </c>
      <c r="C1277">
        <v>108</v>
      </c>
      <c r="D1277">
        <v>4050</v>
      </c>
      <c r="E1277">
        <v>436225</v>
      </c>
      <c r="F1277">
        <v>10</v>
      </c>
      <c r="G1277">
        <v>140</v>
      </c>
      <c r="H1277">
        <v>3700</v>
      </c>
      <c r="I1277">
        <v>518175</v>
      </c>
      <c r="J1277">
        <v>14</v>
      </c>
      <c r="K1277">
        <v>167</v>
      </c>
      <c r="L1277">
        <v>3607</v>
      </c>
      <c r="M1277">
        <v>603343</v>
      </c>
      <c r="N1277">
        <v>11</v>
      </c>
      <c r="O1277">
        <v>194</v>
      </c>
      <c r="P1277">
        <v>3440</v>
      </c>
      <c r="Q1277">
        <v>666351</v>
      </c>
      <c r="R1277">
        <v>22</v>
      </c>
      <c r="S1277">
        <v>231</v>
      </c>
      <c r="T1277">
        <v>3361</v>
      </c>
      <c r="U1277">
        <v>777963</v>
      </c>
      <c r="V1277">
        <v>11</v>
      </c>
      <c r="W1277">
        <v>265</v>
      </c>
      <c r="X1277">
        <v>3460</v>
      </c>
      <c r="Y1277">
        <v>915013</v>
      </c>
      <c r="Z1277">
        <v>6</v>
      </c>
      <c r="AA1277">
        <v>296</v>
      </c>
      <c r="AB1277">
        <v>3372</v>
      </c>
      <c r="AC1277">
        <v>997592</v>
      </c>
      <c r="AD1277">
        <v>5</v>
      </c>
      <c r="AE1277">
        <v>332</v>
      </c>
      <c r="AF1277">
        <v>3510</v>
      </c>
      <c r="AG1277">
        <v>1165140</v>
      </c>
      <c r="AH1277">
        <v>4</v>
      </c>
      <c r="AI1277">
        <v>380</v>
      </c>
      <c r="AJ1277">
        <v>3443</v>
      </c>
      <c r="AK1277">
        <v>1309743</v>
      </c>
      <c r="AL1277">
        <v>4</v>
      </c>
      <c r="AM1277">
        <v>433</v>
      </c>
      <c r="AN1277">
        <v>3545</v>
      </c>
      <c r="AO1277">
        <v>1533795</v>
      </c>
      <c r="AP1277">
        <v>54</v>
      </c>
      <c r="AQ1277">
        <v>438</v>
      </c>
      <c r="AR1277">
        <v>3183</v>
      </c>
      <c r="AS1277">
        <v>1396197</v>
      </c>
      <c r="AT1277">
        <v>20</v>
      </c>
      <c r="AU1277">
        <v>445</v>
      </c>
      <c r="AV1277">
        <v>2938</v>
      </c>
      <c r="AW1277">
        <v>1305394</v>
      </c>
      <c r="AX1277">
        <v>28</v>
      </c>
      <c r="AY1277">
        <v>112</v>
      </c>
    </row>
    <row r="1278" spans="1:51" x14ac:dyDescent="0.2">
      <c r="A1278" s="12"/>
      <c r="AP1278">
        <v>42</v>
      </c>
      <c r="AQ1278">
        <v>380</v>
      </c>
      <c r="AR1278">
        <v>3189</v>
      </c>
      <c r="AS1278">
        <v>1212502</v>
      </c>
      <c r="AT1278">
        <v>14</v>
      </c>
      <c r="AU1278">
        <v>381</v>
      </c>
      <c r="AV1278">
        <v>3042</v>
      </c>
      <c r="AW1278">
        <v>1158750</v>
      </c>
    </row>
    <row r="1279" spans="1:51" x14ac:dyDescent="0.2">
      <c r="A1279" s="12">
        <v>42759</v>
      </c>
      <c r="B1279">
        <v>8</v>
      </c>
      <c r="C1279">
        <v>115</v>
      </c>
      <c r="D1279">
        <v>4026</v>
      </c>
      <c r="E1279">
        <v>461342</v>
      </c>
      <c r="F1279">
        <v>8</v>
      </c>
      <c r="G1279">
        <v>142</v>
      </c>
      <c r="H1279">
        <v>3767</v>
      </c>
      <c r="I1279">
        <v>531367</v>
      </c>
      <c r="J1279">
        <v>5</v>
      </c>
      <c r="K1279">
        <v>164</v>
      </c>
      <c r="L1279">
        <v>3550</v>
      </c>
      <c r="M1279">
        <v>581250</v>
      </c>
      <c r="N1279">
        <v>6</v>
      </c>
      <c r="O1279">
        <v>197</v>
      </c>
      <c r="P1279">
        <v>3568</v>
      </c>
      <c r="Q1279">
        <v>702662</v>
      </c>
      <c r="R1279">
        <v>30</v>
      </c>
      <c r="S1279">
        <v>231</v>
      </c>
      <c r="T1279">
        <v>3359</v>
      </c>
      <c r="U1279">
        <v>774037</v>
      </c>
      <c r="V1279">
        <v>15</v>
      </c>
      <c r="W1279">
        <v>263</v>
      </c>
      <c r="X1279">
        <v>3433</v>
      </c>
      <c r="Y1279">
        <v>904629</v>
      </c>
      <c r="Z1279">
        <v>17</v>
      </c>
      <c r="AA1279">
        <v>301</v>
      </c>
      <c r="AB1279">
        <v>3455</v>
      </c>
      <c r="AC1279">
        <v>1039021</v>
      </c>
      <c r="AD1279">
        <v>10</v>
      </c>
      <c r="AE1279">
        <v>332</v>
      </c>
      <c r="AF1279">
        <v>3382</v>
      </c>
      <c r="AG1279">
        <v>1123592</v>
      </c>
      <c r="AH1279">
        <v>4</v>
      </c>
      <c r="AI1279">
        <v>366</v>
      </c>
      <c r="AJ1279">
        <v>3505</v>
      </c>
      <c r="AK1279">
        <v>1284555</v>
      </c>
      <c r="AL1279">
        <v>3</v>
      </c>
      <c r="AM1279">
        <v>421</v>
      </c>
      <c r="AN1279">
        <v>3517</v>
      </c>
      <c r="AO1279">
        <v>1483033</v>
      </c>
      <c r="AP1279">
        <v>77</v>
      </c>
      <c r="AQ1279">
        <v>451</v>
      </c>
      <c r="AR1279">
        <v>3266</v>
      </c>
      <c r="AS1279">
        <v>1474551</v>
      </c>
      <c r="AT1279">
        <v>16</v>
      </c>
      <c r="AU1279">
        <v>461</v>
      </c>
      <c r="AV1279">
        <v>3062</v>
      </c>
      <c r="AW1279">
        <v>1407696</v>
      </c>
      <c r="AX1279">
        <v>31</v>
      </c>
      <c r="AY1279">
        <v>85</v>
      </c>
    </row>
    <row r="1280" spans="1:51" x14ac:dyDescent="0.2">
      <c r="A1280" s="12"/>
      <c r="AP1280">
        <v>40</v>
      </c>
      <c r="AQ1280">
        <v>383</v>
      </c>
      <c r="AR1280">
        <v>3209</v>
      </c>
      <c r="AS1280">
        <v>1228511</v>
      </c>
      <c r="AT1280">
        <v>9</v>
      </c>
      <c r="AU1280">
        <v>383</v>
      </c>
      <c r="AV1280">
        <v>3100</v>
      </c>
      <c r="AW1280">
        <v>1185320</v>
      </c>
    </row>
    <row r="1281" spans="1:51" x14ac:dyDescent="0.2">
      <c r="A1281" s="62">
        <v>42766</v>
      </c>
      <c r="B1281">
        <v>6</v>
      </c>
      <c r="C1281">
        <v>116</v>
      </c>
      <c r="D1281">
        <v>3983</v>
      </c>
      <c r="E1281">
        <v>462033</v>
      </c>
      <c r="F1281">
        <v>6</v>
      </c>
      <c r="G1281">
        <v>140</v>
      </c>
      <c r="H1281">
        <v>3950</v>
      </c>
      <c r="I1281">
        <v>551000</v>
      </c>
      <c r="J1281">
        <v>14</v>
      </c>
      <c r="K1281">
        <v>169</v>
      </c>
      <c r="L1281">
        <v>3577</v>
      </c>
      <c r="M1281">
        <v>602893</v>
      </c>
      <c r="N1281">
        <v>20</v>
      </c>
      <c r="O1281">
        <v>197</v>
      </c>
      <c r="P1281">
        <v>3424</v>
      </c>
      <c r="Q1281">
        <v>675061</v>
      </c>
      <c r="R1281">
        <v>11</v>
      </c>
      <c r="S1281">
        <v>233</v>
      </c>
      <c r="T1281">
        <v>3220</v>
      </c>
      <c r="U1281">
        <v>750116</v>
      </c>
      <c r="V1281">
        <v>11</v>
      </c>
      <c r="W1281">
        <v>268</v>
      </c>
      <c r="X1281">
        <v>3420</v>
      </c>
      <c r="Y1281">
        <v>917389</v>
      </c>
      <c r="Z1281">
        <v>5</v>
      </c>
      <c r="AA1281">
        <v>295</v>
      </c>
      <c r="AB1281">
        <v>3377</v>
      </c>
      <c r="AC1281">
        <v>997057</v>
      </c>
      <c r="AD1281">
        <v>19</v>
      </c>
      <c r="AE1281">
        <v>339</v>
      </c>
      <c r="AF1281">
        <v>3336</v>
      </c>
      <c r="AG1281">
        <v>1130864</v>
      </c>
      <c r="AH1281">
        <v>5</v>
      </c>
      <c r="AI1281">
        <v>387</v>
      </c>
      <c r="AJ1281">
        <v>3346</v>
      </c>
      <c r="AK1281">
        <v>1296482</v>
      </c>
      <c r="AP1281">
        <v>78</v>
      </c>
      <c r="AQ1281">
        <v>444</v>
      </c>
      <c r="AR1281">
        <v>3161</v>
      </c>
      <c r="AS1281">
        <v>1402707</v>
      </c>
      <c r="AT1281">
        <v>23</v>
      </c>
      <c r="AU1281">
        <v>475</v>
      </c>
      <c r="AV1281">
        <v>2962</v>
      </c>
      <c r="AW1281">
        <v>1409296</v>
      </c>
      <c r="AX1281">
        <v>26</v>
      </c>
      <c r="AY1281">
        <v>66</v>
      </c>
    </row>
    <row r="1282" spans="1:51" x14ac:dyDescent="0.2">
      <c r="AP1282">
        <v>38</v>
      </c>
      <c r="AQ1282">
        <v>378</v>
      </c>
      <c r="AR1282">
        <v>3110</v>
      </c>
      <c r="AS1282">
        <v>1176650</v>
      </c>
      <c r="AT1282">
        <v>8</v>
      </c>
      <c r="AU1282">
        <v>387</v>
      </c>
      <c r="AV1282">
        <v>3257</v>
      </c>
      <c r="AW1282">
        <v>1259093</v>
      </c>
    </row>
    <row r="1283" spans="1:51" x14ac:dyDescent="0.2">
      <c r="A1283" s="112">
        <v>42737</v>
      </c>
      <c r="B1283" s="65">
        <v>17</v>
      </c>
      <c r="C1283" s="65">
        <v>108</v>
      </c>
      <c r="D1283" s="65">
        <v>3680</v>
      </c>
      <c r="E1283" s="65">
        <v>397600</v>
      </c>
      <c r="F1283" s="65">
        <v>5</v>
      </c>
      <c r="G1283" s="65">
        <v>141</v>
      </c>
      <c r="H1283" s="65">
        <v>3870</v>
      </c>
      <c r="I1283" s="65">
        <v>546780</v>
      </c>
      <c r="J1283" s="65">
        <v>10</v>
      </c>
      <c r="K1283" s="65">
        <v>172</v>
      </c>
      <c r="L1283" s="65">
        <v>3727</v>
      </c>
      <c r="M1283" s="65">
        <v>652724</v>
      </c>
      <c r="N1283" s="65">
        <v>19</v>
      </c>
      <c r="O1283" s="65">
        <v>191</v>
      </c>
      <c r="P1283" s="65">
        <v>3600</v>
      </c>
      <c r="Q1283" s="65">
        <v>697108</v>
      </c>
      <c r="R1283" s="65"/>
      <c r="S1283" s="65"/>
      <c r="T1283" s="65"/>
      <c r="U1283" s="65"/>
      <c r="V1283" s="65">
        <v>7</v>
      </c>
      <c r="W1283" s="65">
        <v>266</v>
      </c>
      <c r="X1283" s="65">
        <v>3450</v>
      </c>
      <c r="Y1283" s="65">
        <v>919221</v>
      </c>
      <c r="Z1283" s="65">
        <v>2</v>
      </c>
      <c r="AA1283" s="65">
        <v>290</v>
      </c>
      <c r="AB1283" s="65">
        <v>3375</v>
      </c>
      <c r="AC1283" s="65">
        <v>977325</v>
      </c>
      <c r="AD1283" s="65">
        <v>18</v>
      </c>
      <c r="AE1283" s="65">
        <v>338</v>
      </c>
      <c r="AF1283" s="65">
        <v>3536</v>
      </c>
      <c r="AG1283" s="65">
        <v>1209023</v>
      </c>
      <c r="AH1283" s="65"/>
      <c r="AI1283" s="65"/>
      <c r="AJ1283" s="65"/>
      <c r="AK1283" s="65"/>
      <c r="AL1283" s="65">
        <v>3</v>
      </c>
      <c r="AM1283" s="65">
        <v>440</v>
      </c>
      <c r="AN1283" s="65">
        <v>3660</v>
      </c>
      <c r="AO1283" s="65">
        <v>1612753</v>
      </c>
      <c r="AP1283" s="65">
        <v>76</v>
      </c>
      <c r="AQ1283" s="65">
        <v>379</v>
      </c>
      <c r="AR1283" s="65">
        <v>3250</v>
      </c>
      <c r="AS1283" s="65">
        <v>1222238</v>
      </c>
      <c r="AT1283" s="65">
        <v>13</v>
      </c>
      <c r="AU1283" s="65">
        <v>422</v>
      </c>
      <c r="AV1283" s="65">
        <v>3195</v>
      </c>
      <c r="AW1283" s="65">
        <v>1343527</v>
      </c>
    </row>
    <row r="1284" spans="1:51" x14ac:dyDescent="0.2">
      <c r="A1284" s="112">
        <v>42744</v>
      </c>
      <c r="B1284" s="65">
        <v>6</v>
      </c>
      <c r="C1284" s="65">
        <v>99</v>
      </c>
      <c r="D1284" s="65">
        <v>3350</v>
      </c>
      <c r="E1284" s="65">
        <v>353983</v>
      </c>
      <c r="F1284" s="65">
        <v>18</v>
      </c>
      <c r="G1284" s="65">
        <v>136</v>
      </c>
      <c r="H1284" s="65">
        <v>3963</v>
      </c>
      <c r="I1284" s="65">
        <v>543044</v>
      </c>
      <c r="J1284" s="65">
        <v>3</v>
      </c>
      <c r="K1284" s="65">
        <v>168</v>
      </c>
      <c r="L1284" s="65">
        <v>3700</v>
      </c>
      <c r="M1284" s="65">
        <v>620367</v>
      </c>
      <c r="N1284" s="65">
        <v>26</v>
      </c>
      <c r="O1284" s="65">
        <v>197</v>
      </c>
      <c r="P1284" s="65">
        <v>3717</v>
      </c>
      <c r="Q1284" s="65">
        <v>756148</v>
      </c>
      <c r="R1284" s="65">
        <v>23</v>
      </c>
      <c r="S1284" s="65">
        <v>232</v>
      </c>
      <c r="T1284" s="65">
        <v>3743</v>
      </c>
      <c r="U1284" s="65">
        <v>884146</v>
      </c>
      <c r="V1284" s="65">
        <v>20</v>
      </c>
      <c r="W1284" s="65">
        <v>255</v>
      </c>
      <c r="X1284" s="65">
        <v>3666</v>
      </c>
      <c r="Y1284" s="65">
        <v>967587</v>
      </c>
      <c r="Z1284" s="65">
        <v>9</v>
      </c>
      <c r="AA1284" s="65">
        <v>305</v>
      </c>
      <c r="AB1284" s="65">
        <v>3470</v>
      </c>
      <c r="AC1284" s="65">
        <v>1054667</v>
      </c>
      <c r="AD1284" s="65">
        <v>8</v>
      </c>
      <c r="AE1284" s="65">
        <v>338</v>
      </c>
      <c r="AF1284" s="65">
        <v>3514</v>
      </c>
      <c r="AG1284" s="65">
        <v>1186659</v>
      </c>
      <c r="AH1284" s="65">
        <v>3</v>
      </c>
      <c r="AI1284" s="65">
        <v>374</v>
      </c>
      <c r="AJ1284" s="65">
        <v>3673</v>
      </c>
      <c r="AK1284" s="65">
        <v>1374187</v>
      </c>
      <c r="AL1284" s="65">
        <v>5</v>
      </c>
      <c r="AM1284" s="65">
        <v>470</v>
      </c>
      <c r="AN1284" s="65">
        <v>3628</v>
      </c>
      <c r="AO1284" s="65">
        <v>1703956</v>
      </c>
      <c r="AP1284" s="65">
        <v>138</v>
      </c>
      <c r="AQ1284" s="65">
        <v>385</v>
      </c>
      <c r="AR1284" s="65">
        <v>3171</v>
      </c>
      <c r="AS1284" s="65">
        <v>1220882</v>
      </c>
      <c r="AT1284" s="65">
        <v>18</v>
      </c>
      <c r="AU1284" s="65">
        <v>421</v>
      </c>
      <c r="AV1284" s="65">
        <v>3196</v>
      </c>
      <c r="AW1284" s="65">
        <v>1341039</v>
      </c>
    </row>
    <row r="1285" spans="1:51" x14ac:dyDescent="0.2">
      <c r="A1285" s="112">
        <v>42751</v>
      </c>
      <c r="B1285" s="65">
        <v>19</v>
      </c>
      <c r="C1285" s="65">
        <v>118</v>
      </c>
      <c r="D1285" s="65">
        <v>4158</v>
      </c>
      <c r="E1285" s="65">
        <v>477395</v>
      </c>
      <c r="F1285" s="65">
        <v>13</v>
      </c>
      <c r="G1285" s="65">
        <v>141</v>
      </c>
      <c r="H1285" s="65">
        <v>3950</v>
      </c>
      <c r="I1285" s="65">
        <v>555100</v>
      </c>
      <c r="J1285" s="65">
        <v>17</v>
      </c>
      <c r="K1285" s="65">
        <v>171</v>
      </c>
      <c r="L1285" s="65">
        <v>3985</v>
      </c>
      <c r="M1285" s="65">
        <v>664819</v>
      </c>
      <c r="N1285" s="65">
        <v>67</v>
      </c>
      <c r="O1285" s="65">
        <v>197</v>
      </c>
      <c r="P1285" s="65">
        <v>3813</v>
      </c>
      <c r="Q1285" s="65">
        <v>743837</v>
      </c>
      <c r="R1285" s="65">
        <v>43</v>
      </c>
      <c r="S1285" s="65">
        <v>227</v>
      </c>
      <c r="T1285" s="65">
        <v>3596</v>
      </c>
      <c r="U1285" s="65">
        <v>830284</v>
      </c>
      <c r="V1285" s="65">
        <v>42</v>
      </c>
      <c r="W1285" s="65">
        <v>266</v>
      </c>
      <c r="X1285" s="65">
        <v>3530</v>
      </c>
      <c r="Y1285" s="65">
        <v>939367</v>
      </c>
      <c r="Z1285" s="65">
        <v>25</v>
      </c>
      <c r="AA1285" s="65">
        <v>297</v>
      </c>
      <c r="AB1285" s="65">
        <v>3614</v>
      </c>
      <c r="AC1285" s="65">
        <v>1087054</v>
      </c>
      <c r="AD1285" s="65">
        <v>15</v>
      </c>
      <c r="AE1285" s="65">
        <v>345</v>
      </c>
      <c r="AF1285" s="65">
        <v>3556</v>
      </c>
      <c r="AG1285" s="65">
        <v>1219978</v>
      </c>
      <c r="AH1285" s="65">
        <v>18</v>
      </c>
      <c r="AI1285" s="65">
        <v>372</v>
      </c>
      <c r="AJ1285" s="65">
        <v>3550</v>
      </c>
      <c r="AK1285" s="65">
        <v>1329552</v>
      </c>
      <c r="AL1285" s="65">
        <v>13</v>
      </c>
      <c r="AM1285" s="65">
        <v>439</v>
      </c>
      <c r="AN1285" s="65">
        <v>3578</v>
      </c>
      <c r="AO1285" s="65">
        <v>1579348</v>
      </c>
      <c r="AP1285" s="65">
        <v>117</v>
      </c>
      <c r="AQ1285" s="65">
        <v>393</v>
      </c>
      <c r="AR1285" s="65">
        <v>3115</v>
      </c>
      <c r="AS1285" s="65">
        <v>1224364</v>
      </c>
      <c r="AT1285" s="65">
        <v>27</v>
      </c>
      <c r="AU1285" s="65">
        <v>454</v>
      </c>
      <c r="AV1285" s="65">
        <v>3314</v>
      </c>
      <c r="AW1285" s="65">
        <v>1503160</v>
      </c>
    </row>
    <row r="1286" spans="1:51" x14ac:dyDescent="0.2">
      <c r="A1286" s="43">
        <v>42758</v>
      </c>
      <c r="B1286" s="65">
        <v>6</v>
      </c>
      <c r="C1286" s="65">
        <v>114</v>
      </c>
      <c r="D1286" s="65">
        <v>3783</v>
      </c>
      <c r="E1286" s="65">
        <v>433775</v>
      </c>
      <c r="F1286" s="65">
        <v>6</v>
      </c>
      <c r="G1286" s="65">
        <v>140</v>
      </c>
      <c r="H1286" s="65">
        <v>3600</v>
      </c>
      <c r="I1286" s="65">
        <v>540933</v>
      </c>
      <c r="J1286" s="65">
        <v>15</v>
      </c>
      <c r="K1286" s="65">
        <v>160</v>
      </c>
      <c r="L1286" s="65">
        <v>3657</v>
      </c>
      <c r="M1286" s="65">
        <v>592925</v>
      </c>
      <c r="N1286" s="65">
        <v>60</v>
      </c>
      <c r="O1286" s="65">
        <v>195</v>
      </c>
      <c r="P1286" s="65">
        <v>3648</v>
      </c>
      <c r="Q1286" s="65">
        <v>718056</v>
      </c>
      <c r="R1286" s="65">
        <v>8</v>
      </c>
      <c r="S1286" s="65">
        <v>228</v>
      </c>
      <c r="T1286" s="65">
        <v>3562</v>
      </c>
      <c r="U1286" s="65">
        <v>820284</v>
      </c>
      <c r="V1286" s="65">
        <v>28</v>
      </c>
      <c r="W1286" s="65">
        <v>259</v>
      </c>
      <c r="X1286" s="65">
        <v>3421</v>
      </c>
      <c r="Y1286" s="65">
        <v>922066</v>
      </c>
      <c r="Z1286" s="65">
        <v>22</v>
      </c>
      <c r="AA1286" s="65">
        <v>299</v>
      </c>
      <c r="AB1286" s="65">
        <v>3428</v>
      </c>
      <c r="AC1286" s="65">
        <v>1036621</v>
      </c>
      <c r="AD1286" s="65">
        <v>17</v>
      </c>
      <c r="AE1286" s="65">
        <v>333</v>
      </c>
      <c r="AF1286" s="65">
        <v>3430</v>
      </c>
      <c r="AG1286" s="65">
        <v>1154168</v>
      </c>
      <c r="AH1286" s="65">
        <v>2</v>
      </c>
      <c r="AI1286" s="65">
        <v>368</v>
      </c>
      <c r="AJ1286" s="65">
        <v>3335</v>
      </c>
      <c r="AK1286" s="65">
        <v>1227250</v>
      </c>
      <c r="AL1286" s="65">
        <v>6</v>
      </c>
      <c r="AM1286" s="65">
        <v>441</v>
      </c>
      <c r="AN1286" s="65">
        <v>3673</v>
      </c>
      <c r="AO1286" s="65">
        <v>1642420</v>
      </c>
      <c r="AP1286" s="65">
        <v>111</v>
      </c>
      <c r="AQ1286" s="65">
        <v>408</v>
      </c>
      <c r="AR1286" s="65">
        <v>3186</v>
      </c>
      <c r="AS1286" s="65">
        <v>1357722</v>
      </c>
      <c r="AT1286" s="65">
        <v>29</v>
      </c>
      <c r="AU1286" s="65">
        <v>406</v>
      </c>
      <c r="AV1286" s="65">
        <v>3180</v>
      </c>
      <c r="AW1286" s="65">
        <v>1308868</v>
      </c>
    </row>
    <row r="1287" spans="1:51" x14ac:dyDescent="0.2">
      <c r="A1287" s="43">
        <v>42765</v>
      </c>
      <c r="B1287" s="65">
        <v>9</v>
      </c>
      <c r="C1287" s="65">
        <v>100</v>
      </c>
      <c r="D1287" s="65">
        <v>3372</v>
      </c>
      <c r="E1287" s="65">
        <v>379350</v>
      </c>
      <c r="F1287" s="65">
        <v>6</v>
      </c>
      <c r="G1287" s="65">
        <v>138</v>
      </c>
      <c r="H1287" s="65">
        <v>3850</v>
      </c>
      <c r="I1287" s="65">
        <v>537308</v>
      </c>
      <c r="N1287" s="65">
        <v>49</v>
      </c>
      <c r="O1287" s="65">
        <v>192</v>
      </c>
      <c r="P1287" s="65">
        <v>3668</v>
      </c>
      <c r="Q1287" s="65">
        <v>721646</v>
      </c>
      <c r="R1287" s="65">
        <v>1</v>
      </c>
      <c r="S1287" s="65">
        <v>246</v>
      </c>
      <c r="T1287" s="65">
        <v>3480</v>
      </c>
      <c r="U1287" s="65">
        <v>856080</v>
      </c>
      <c r="V1287" s="65">
        <v>24</v>
      </c>
      <c r="W1287" s="65">
        <v>259</v>
      </c>
      <c r="X1287" s="65">
        <v>3498</v>
      </c>
      <c r="Y1287" s="65">
        <v>900140</v>
      </c>
      <c r="Z1287" s="65">
        <v>11</v>
      </c>
      <c r="AA1287" s="65">
        <v>301</v>
      </c>
      <c r="AB1287" s="65">
        <v>3464</v>
      </c>
      <c r="AC1287" s="65">
        <v>1038467</v>
      </c>
      <c r="AD1287" s="65">
        <v>11</v>
      </c>
      <c r="AE1287" s="65">
        <v>337</v>
      </c>
      <c r="AF1287" s="65">
        <v>3344</v>
      </c>
      <c r="AG1287" s="65">
        <v>1119671</v>
      </c>
      <c r="AL1287" s="65">
        <v>9</v>
      </c>
      <c r="AM1287" s="65">
        <v>449</v>
      </c>
      <c r="AN1287" s="65">
        <v>3487</v>
      </c>
      <c r="AO1287" s="65">
        <v>1564463</v>
      </c>
      <c r="AP1287" s="65">
        <v>121</v>
      </c>
      <c r="AQ1287" s="65">
        <v>385</v>
      </c>
      <c r="AR1287" s="65">
        <v>3126</v>
      </c>
      <c r="AS1287" s="65">
        <v>1211824</v>
      </c>
      <c r="AT1287" s="65">
        <v>14</v>
      </c>
      <c r="AU1287" s="65">
        <v>485</v>
      </c>
      <c r="AV1287" s="65">
        <v>3179</v>
      </c>
      <c r="AW1287" s="65">
        <v>1522571</v>
      </c>
    </row>
    <row r="1289" spans="1:51" x14ac:dyDescent="0.2">
      <c r="A1289" s="12">
        <v>42773</v>
      </c>
      <c r="B1289">
        <v>2</v>
      </c>
      <c r="C1289">
        <v>114</v>
      </c>
      <c r="D1289">
        <v>40000</v>
      </c>
      <c r="E1289">
        <v>456000</v>
      </c>
      <c r="F1289">
        <v>11</v>
      </c>
      <c r="G1289">
        <v>139</v>
      </c>
      <c r="H1289">
        <v>3782</v>
      </c>
      <c r="I1289">
        <v>526168</v>
      </c>
      <c r="J1289">
        <v>4</v>
      </c>
      <c r="K1289">
        <v>168</v>
      </c>
      <c r="L1289">
        <v>3267</v>
      </c>
      <c r="M1289">
        <v>548617</v>
      </c>
      <c r="N1289">
        <v>8</v>
      </c>
      <c r="O1289">
        <v>205</v>
      </c>
      <c r="P1289">
        <v>3570</v>
      </c>
      <c r="Q1289">
        <v>731665</v>
      </c>
      <c r="R1289">
        <v>8</v>
      </c>
      <c r="S1289">
        <v>232</v>
      </c>
      <c r="T1289">
        <v>3565</v>
      </c>
      <c r="U1289">
        <v>826390</v>
      </c>
      <c r="V1289">
        <v>25</v>
      </c>
      <c r="W1289">
        <v>266</v>
      </c>
      <c r="X1289">
        <v>3266</v>
      </c>
      <c r="Y1289">
        <v>869392</v>
      </c>
      <c r="Z1289">
        <v>8</v>
      </c>
      <c r="AA1289">
        <v>307</v>
      </c>
      <c r="AB1289">
        <v>3384</v>
      </c>
      <c r="AC1289">
        <v>1037224</v>
      </c>
      <c r="AD1289">
        <v>5</v>
      </c>
      <c r="AE1289">
        <v>339</v>
      </c>
      <c r="AF1289">
        <v>3324</v>
      </c>
      <c r="AG1289">
        <v>1126486</v>
      </c>
      <c r="AL1289">
        <v>1</v>
      </c>
      <c r="AM1289">
        <v>560</v>
      </c>
      <c r="AN1289">
        <v>3620</v>
      </c>
      <c r="AO1289">
        <v>2027200</v>
      </c>
      <c r="AP1289">
        <v>47</v>
      </c>
      <c r="AQ1289">
        <v>445</v>
      </c>
      <c r="AR1289">
        <v>3137</v>
      </c>
      <c r="AS1289">
        <v>1398589</v>
      </c>
      <c r="AT1289">
        <v>12</v>
      </c>
      <c r="AU1289">
        <v>458</v>
      </c>
      <c r="AV1289">
        <v>2562</v>
      </c>
      <c r="AW1289">
        <v>1183288</v>
      </c>
      <c r="AX1289">
        <v>22</v>
      </c>
      <c r="AY1289">
        <v>66</v>
      </c>
    </row>
    <row r="1290" spans="1:51" x14ac:dyDescent="0.2">
      <c r="AP1290">
        <v>35</v>
      </c>
      <c r="AQ1290">
        <v>380</v>
      </c>
      <c r="AR1290">
        <v>3095</v>
      </c>
      <c r="AS1290">
        <v>1174463</v>
      </c>
    </row>
    <row r="1291" spans="1:51" x14ac:dyDescent="0.2">
      <c r="A1291" s="12">
        <v>42780</v>
      </c>
      <c r="B1291">
        <v>15</v>
      </c>
      <c r="C1291">
        <v>110</v>
      </c>
      <c r="D1291">
        <v>3783</v>
      </c>
      <c r="E1291">
        <v>416858</v>
      </c>
      <c r="F1291">
        <v>3</v>
      </c>
      <c r="G1291">
        <v>149</v>
      </c>
      <c r="H1291">
        <v>3820</v>
      </c>
      <c r="I1291">
        <v>569180</v>
      </c>
      <c r="J1291">
        <v>25</v>
      </c>
      <c r="K1291">
        <v>166</v>
      </c>
      <c r="L1291">
        <v>3758</v>
      </c>
      <c r="M1291">
        <v>623020</v>
      </c>
      <c r="N1291">
        <v>26</v>
      </c>
      <c r="O1291">
        <v>195</v>
      </c>
      <c r="P1291">
        <v>3714</v>
      </c>
      <c r="Q1291">
        <v>724077</v>
      </c>
      <c r="R1291">
        <v>17</v>
      </c>
      <c r="S1291">
        <v>230</v>
      </c>
      <c r="T1291">
        <v>3552</v>
      </c>
      <c r="U1291">
        <v>815445</v>
      </c>
      <c r="V1291">
        <v>5</v>
      </c>
      <c r="W1291">
        <v>268</v>
      </c>
      <c r="X1291">
        <v>3267</v>
      </c>
      <c r="Y1291">
        <v>876467</v>
      </c>
      <c r="Z1291">
        <v>58</v>
      </c>
      <c r="AA1291">
        <v>297</v>
      </c>
      <c r="AB1291">
        <v>3505</v>
      </c>
      <c r="AC1291">
        <v>1041761</v>
      </c>
      <c r="AD1291">
        <v>17</v>
      </c>
      <c r="AE1291">
        <v>338</v>
      </c>
      <c r="AF1291">
        <v>3319</v>
      </c>
      <c r="AG1291">
        <v>1122804</v>
      </c>
      <c r="AH1291">
        <v>2</v>
      </c>
      <c r="AI1291">
        <v>394</v>
      </c>
      <c r="AJ1291">
        <v>3410</v>
      </c>
      <c r="AK1291">
        <v>1345230</v>
      </c>
      <c r="AP1291">
        <v>62</v>
      </c>
      <c r="AQ1291">
        <v>448</v>
      </c>
      <c r="AR1291">
        <v>3102</v>
      </c>
      <c r="AS1291">
        <v>1389168</v>
      </c>
      <c r="AT1291">
        <v>10</v>
      </c>
      <c r="AU1291">
        <v>438</v>
      </c>
      <c r="AV1291">
        <v>2936</v>
      </c>
      <c r="AW1291">
        <v>1287107</v>
      </c>
      <c r="AX1291">
        <v>16</v>
      </c>
      <c r="AY1291">
        <v>57</v>
      </c>
    </row>
    <row r="1292" spans="1:51" x14ac:dyDescent="0.2">
      <c r="A1292" s="12"/>
      <c r="AP1292">
        <v>40</v>
      </c>
      <c r="AQ1292">
        <v>379</v>
      </c>
      <c r="AR1292">
        <v>3138</v>
      </c>
      <c r="AS1292">
        <v>1188707</v>
      </c>
      <c r="AT1292">
        <v>2</v>
      </c>
      <c r="AU1292">
        <v>370</v>
      </c>
      <c r="AV1292">
        <v>2900</v>
      </c>
      <c r="AW1292">
        <v>1076725</v>
      </c>
    </row>
    <row r="1293" spans="1:51" x14ac:dyDescent="0.2">
      <c r="A1293" s="12">
        <v>42787</v>
      </c>
      <c r="B1293">
        <v>11</v>
      </c>
      <c r="C1293">
        <v>113</v>
      </c>
      <c r="D1293">
        <v>3783</v>
      </c>
      <c r="E1293">
        <v>426200</v>
      </c>
      <c r="F1293">
        <v>8</v>
      </c>
      <c r="G1293">
        <v>144</v>
      </c>
      <c r="H1293">
        <v>3750</v>
      </c>
      <c r="I1293">
        <v>537850</v>
      </c>
      <c r="J1293">
        <v>15</v>
      </c>
      <c r="K1293">
        <v>169</v>
      </c>
      <c r="L1293">
        <v>3638</v>
      </c>
      <c r="M1293">
        <v>615575</v>
      </c>
      <c r="N1293">
        <v>9</v>
      </c>
      <c r="O1293">
        <v>204</v>
      </c>
      <c r="P1293">
        <v>3410</v>
      </c>
      <c r="Q1293">
        <v>696073</v>
      </c>
      <c r="R1293">
        <v>3</v>
      </c>
      <c r="S1293">
        <v>237</v>
      </c>
      <c r="T1293">
        <v>3150</v>
      </c>
      <c r="U1293">
        <v>747550</v>
      </c>
      <c r="V1293">
        <v>19</v>
      </c>
      <c r="W1293">
        <v>265</v>
      </c>
      <c r="X1293">
        <v>3433</v>
      </c>
      <c r="Y1293">
        <v>908367</v>
      </c>
      <c r="Z1293">
        <v>3</v>
      </c>
      <c r="AA1293">
        <v>302</v>
      </c>
      <c r="AB1293">
        <v>3343</v>
      </c>
      <c r="AC1293">
        <v>1011500</v>
      </c>
      <c r="AD1293">
        <v>13</v>
      </c>
      <c r="AE1293">
        <v>348</v>
      </c>
      <c r="AF1293">
        <v>3337</v>
      </c>
      <c r="AG1293">
        <v>1159891</v>
      </c>
      <c r="AH1293">
        <v>18</v>
      </c>
      <c r="AI1293">
        <v>380</v>
      </c>
      <c r="AJ1293">
        <v>3354</v>
      </c>
      <c r="AK1293">
        <v>1273537</v>
      </c>
      <c r="AL1293">
        <v>5</v>
      </c>
      <c r="AM1293">
        <v>422</v>
      </c>
      <c r="AN1293">
        <v>3388</v>
      </c>
      <c r="AO1293">
        <v>1429292</v>
      </c>
      <c r="AP1293">
        <v>28</v>
      </c>
      <c r="AQ1293">
        <v>436</v>
      </c>
      <c r="AR1293">
        <v>3067</v>
      </c>
      <c r="AS1293">
        <v>1336316</v>
      </c>
      <c r="AT1293">
        <v>20</v>
      </c>
      <c r="AU1293">
        <v>437</v>
      </c>
      <c r="AV1293">
        <v>2962</v>
      </c>
      <c r="AW1293">
        <v>1291673</v>
      </c>
      <c r="AX1293">
        <v>28</v>
      </c>
      <c r="AY1293">
        <v>107</v>
      </c>
    </row>
    <row r="1294" spans="1:51" x14ac:dyDescent="0.2">
      <c r="A1294" s="12"/>
      <c r="AP1294">
        <v>37</v>
      </c>
      <c r="AQ1294">
        <v>381</v>
      </c>
      <c r="AR1294">
        <v>3130</v>
      </c>
      <c r="AS1294">
        <v>1192615</v>
      </c>
    </row>
    <row r="1295" spans="1:51" x14ac:dyDescent="0.2">
      <c r="A1295" s="12">
        <v>42794</v>
      </c>
      <c r="B1295">
        <v>9</v>
      </c>
      <c r="C1295">
        <v>119</v>
      </c>
      <c r="D1295">
        <v>3633</v>
      </c>
      <c r="E1295">
        <v>433033</v>
      </c>
      <c r="F1295">
        <v>17</v>
      </c>
      <c r="G1295">
        <v>139</v>
      </c>
      <c r="H1295">
        <v>3825</v>
      </c>
      <c r="I1295">
        <v>531900</v>
      </c>
      <c r="J1295">
        <v>8</v>
      </c>
      <c r="K1295">
        <v>161</v>
      </c>
      <c r="L1295">
        <v>3883</v>
      </c>
      <c r="M1295">
        <v>625733</v>
      </c>
      <c r="N1295">
        <v>24</v>
      </c>
      <c r="O1295">
        <v>196</v>
      </c>
      <c r="P1295">
        <v>3617</v>
      </c>
      <c r="Q1295">
        <v>708908</v>
      </c>
      <c r="R1295">
        <v>13</v>
      </c>
      <c r="S1295">
        <v>234</v>
      </c>
      <c r="T1295">
        <v>3735</v>
      </c>
      <c r="U1295">
        <v>873820</v>
      </c>
      <c r="V1295">
        <v>2</v>
      </c>
      <c r="W1295">
        <v>274</v>
      </c>
      <c r="X1295">
        <v>3620</v>
      </c>
      <c r="Y1295">
        <v>993890</v>
      </c>
      <c r="Z1295">
        <v>3</v>
      </c>
      <c r="AA1295">
        <v>305</v>
      </c>
      <c r="AB1295">
        <v>3327</v>
      </c>
      <c r="AC1295">
        <v>1014100</v>
      </c>
      <c r="AD1295">
        <v>5</v>
      </c>
      <c r="AE1295">
        <v>338</v>
      </c>
      <c r="AF1295">
        <v>3380</v>
      </c>
      <c r="AG1295">
        <v>1140495</v>
      </c>
      <c r="AL1295">
        <v>2</v>
      </c>
      <c r="AM1295">
        <v>459</v>
      </c>
      <c r="AN1295">
        <v>3640</v>
      </c>
      <c r="AO1295">
        <v>1671720</v>
      </c>
      <c r="AP1295">
        <v>40</v>
      </c>
      <c r="AQ1295">
        <v>443</v>
      </c>
      <c r="AR1295">
        <v>3179</v>
      </c>
      <c r="AS1295">
        <v>1410775</v>
      </c>
      <c r="AT1295">
        <v>3</v>
      </c>
      <c r="AU1295">
        <v>436</v>
      </c>
      <c r="AV1295">
        <v>2733</v>
      </c>
      <c r="AW1295">
        <v>1189300</v>
      </c>
      <c r="AX1295">
        <v>18</v>
      </c>
      <c r="AY1295">
        <v>50</v>
      </c>
    </row>
    <row r="1296" spans="1:51" x14ac:dyDescent="0.2">
      <c r="AP1296">
        <v>25</v>
      </c>
      <c r="AQ1296">
        <v>381</v>
      </c>
      <c r="AR1296">
        <v>3148</v>
      </c>
      <c r="AS1296">
        <v>1199292</v>
      </c>
    </row>
    <row r="1297" spans="1:51" x14ac:dyDescent="0.2">
      <c r="A1297" s="112">
        <v>42772</v>
      </c>
      <c r="B1297" s="65">
        <v>19</v>
      </c>
      <c r="C1297" s="65">
        <v>102</v>
      </c>
      <c r="D1297" s="65">
        <v>4068</v>
      </c>
      <c r="E1297" s="65">
        <v>438833</v>
      </c>
      <c r="F1297" s="65">
        <v>9</v>
      </c>
      <c r="G1297" s="65">
        <v>141</v>
      </c>
      <c r="H1297" s="65">
        <v>4125</v>
      </c>
      <c r="I1297" s="65">
        <v>627350</v>
      </c>
      <c r="J1297" s="65">
        <v>33</v>
      </c>
      <c r="K1297" s="65">
        <v>167</v>
      </c>
      <c r="L1297" s="65">
        <v>4405</v>
      </c>
      <c r="M1297" s="65">
        <v>782611</v>
      </c>
      <c r="N1297" s="65">
        <v>45</v>
      </c>
      <c r="O1297" s="65">
        <v>200</v>
      </c>
      <c r="P1297" s="65">
        <v>3945</v>
      </c>
      <c r="Q1297" s="65">
        <v>838313</v>
      </c>
      <c r="R1297" s="65">
        <v>28</v>
      </c>
      <c r="S1297" s="65">
        <v>236</v>
      </c>
      <c r="T1297" s="65">
        <v>3821</v>
      </c>
      <c r="U1297" s="65">
        <v>954010</v>
      </c>
      <c r="V1297" s="65">
        <v>26</v>
      </c>
      <c r="W1297" s="65">
        <v>256</v>
      </c>
      <c r="X1297" s="65">
        <v>3880</v>
      </c>
      <c r="Y1297" s="65">
        <v>1105750</v>
      </c>
      <c r="Z1297" s="65">
        <v>13</v>
      </c>
      <c r="AA1297" s="65">
        <v>297</v>
      </c>
      <c r="AB1297" s="65">
        <v>3563</v>
      </c>
      <c r="AC1297" s="65">
        <v>1043369</v>
      </c>
      <c r="AD1297" s="65">
        <v>1</v>
      </c>
      <c r="AE1297" s="65">
        <v>335</v>
      </c>
      <c r="AF1297" s="65">
        <v>3400</v>
      </c>
      <c r="AG1297" s="65">
        <v>1139000</v>
      </c>
      <c r="AH1297" s="65">
        <v>3</v>
      </c>
      <c r="AI1297" s="65">
        <v>375</v>
      </c>
      <c r="AJ1297" s="65">
        <v>3745</v>
      </c>
      <c r="AK1297" s="65">
        <v>1444533</v>
      </c>
      <c r="AL1297" s="65">
        <v>2</v>
      </c>
      <c r="AM1297" s="65">
        <v>424</v>
      </c>
      <c r="AN1297" s="65">
        <v>3590</v>
      </c>
      <c r="AO1297" s="65">
        <v>1522300</v>
      </c>
      <c r="AP1297" s="65">
        <v>96</v>
      </c>
      <c r="AQ1297" s="65">
        <v>374</v>
      </c>
      <c r="AR1297" s="65">
        <v>3114</v>
      </c>
      <c r="AS1297" s="65">
        <v>1172874</v>
      </c>
      <c r="AT1297" s="65">
        <v>14</v>
      </c>
      <c r="AU1297" s="65">
        <v>437</v>
      </c>
      <c r="AV1297" s="65">
        <v>3383</v>
      </c>
      <c r="AW1297" s="65">
        <v>1472280</v>
      </c>
      <c r="AY1297" s="65">
        <v>3</v>
      </c>
    </row>
    <row r="1298" spans="1:51" x14ac:dyDescent="0.2">
      <c r="A1298" s="112">
        <v>42779</v>
      </c>
      <c r="B1298" s="65">
        <v>2</v>
      </c>
      <c r="C1298" s="65">
        <v>106</v>
      </c>
      <c r="D1298" s="65">
        <v>3075</v>
      </c>
      <c r="E1298" s="65">
        <v>324950</v>
      </c>
      <c r="F1298" s="65">
        <v>1</v>
      </c>
      <c r="G1298" s="65">
        <v>140</v>
      </c>
      <c r="H1298" s="65">
        <v>3020</v>
      </c>
      <c r="I1298" s="65">
        <v>422800</v>
      </c>
      <c r="J1298" s="65">
        <v>7</v>
      </c>
      <c r="K1298" s="65">
        <v>176</v>
      </c>
      <c r="L1298" s="65">
        <v>3100</v>
      </c>
      <c r="M1298" s="65">
        <v>546486</v>
      </c>
      <c r="N1298" s="65">
        <v>3</v>
      </c>
      <c r="O1298" s="65">
        <v>211</v>
      </c>
      <c r="P1298" s="65">
        <v>2865</v>
      </c>
      <c r="Q1298" s="65">
        <v>619660</v>
      </c>
      <c r="R1298" s="65">
        <v>4</v>
      </c>
      <c r="S1298" s="65">
        <v>232</v>
      </c>
      <c r="T1298" s="65">
        <v>2700</v>
      </c>
      <c r="U1298" s="65">
        <v>627075</v>
      </c>
      <c r="V1298" s="65">
        <v>1</v>
      </c>
      <c r="W1298" s="65">
        <v>265</v>
      </c>
      <c r="X1298" s="65">
        <v>2780</v>
      </c>
      <c r="Y1298" s="65">
        <v>736700</v>
      </c>
      <c r="Z1298" s="65">
        <v>2</v>
      </c>
      <c r="AA1298" s="65">
        <v>306</v>
      </c>
      <c r="AB1298" s="65">
        <v>2695</v>
      </c>
      <c r="AC1298" s="65">
        <v>829155</v>
      </c>
      <c r="AD1298" s="65">
        <v>3</v>
      </c>
      <c r="AE1298" s="65">
        <v>338</v>
      </c>
      <c r="AF1298" s="65">
        <v>2927</v>
      </c>
      <c r="AG1298" s="65">
        <v>988153</v>
      </c>
      <c r="AH1298" s="65">
        <v>8</v>
      </c>
      <c r="AI1298" s="65">
        <v>393</v>
      </c>
      <c r="AJ1298" s="65">
        <v>3096</v>
      </c>
      <c r="AK1298" s="65">
        <v>1236180</v>
      </c>
      <c r="AL1298" s="65">
        <v>1</v>
      </c>
      <c r="AM1298" s="65">
        <v>418</v>
      </c>
      <c r="AN1298" s="65">
        <v>2900</v>
      </c>
      <c r="AO1298" s="65">
        <v>1212200</v>
      </c>
      <c r="AP1298" s="65">
        <v>55</v>
      </c>
      <c r="AQ1298" s="65">
        <v>374</v>
      </c>
      <c r="AR1298" s="65">
        <v>2614</v>
      </c>
      <c r="AS1298" s="65">
        <v>967318</v>
      </c>
      <c r="AT1298" s="65">
        <v>30</v>
      </c>
      <c r="AU1298" s="65">
        <v>447</v>
      </c>
      <c r="AV1298" s="65">
        <v>2662</v>
      </c>
      <c r="AW1298" s="65">
        <v>1189349</v>
      </c>
      <c r="AY1298" s="65">
        <v>7</v>
      </c>
    </row>
    <row r="1299" spans="1:51" x14ac:dyDescent="0.2">
      <c r="A1299" s="112">
        <v>42786</v>
      </c>
      <c r="B1299" s="65">
        <v>18</v>
      </c>
      <c r="C1299" s="65">
        <v>105</v>
      </c>
      <c r="D1299" s="65">
        <v>4285</v>
      </c>
      <c r="E1299" s="65">
        <v>452443</v>
      </c>
      <c r="F1299" s="65">
        <v>10</v>
      </c>
      <c r="G1299" s="65">
        <v>139</v>
      </c>
      <c r="H1299" s="65">
        <v>4100</v>
      </c>
      <c r="I1299" s="65">
        <v>567705</v>
      </c>
      <c r="J1299" s="65">
        <v>7</v>
      </c>
      <c r="K1299" s="65">
        <v>164</v>
      </c>
      <c r="L1299" s="65">
        <v>3858</v>
      </c>
      <c r="M1299" s="65">
        <v>630970</v>
      </c>
      <c r="N1299" s="65">
        <v>9</v>
      </c>
      <c r="O1299" s="65">
        <v>201</v>
      </c>
      <c r="P1299" s="65">
        <v>3793</v>
      </c>
      <c r="Q1299" s="65">
        <v>780494</v>
      </c>
      <c r="R1299" s="65">
        <v>6</v>
      </c>
      <c r="S1299" s="65">
        <v>235</v>
      </c>
      <c r="T1299" s="65">
        <v>3506</v>
      </c>
      <c r="U1299" s="65">
        <v>829533</v>
      </c>
      <c r="V1299" s="65">
        <v>15</v>
      </c>
      <c r="W1299" s="65">
        <v>269</v>
      </c>
      <c r="X1299" s="65">
        <v>3525</v>
      </c>
      <c r="Y1299" s="65">
        <v>932390</v>
      </c>
      <c r="Z1299" s="65">
        <v>17</v>
      </c>
      <c r="AA1299" s="65">
        <v>298</v>
      </c>
      <c r="AB1299" s="65">
        <v>3475</v>
      </c>
      <c r="AC1299" s="65">
        <v>1055408</v>
      </c>
      <c r="AD1299" s="65">
        <v>5</v>
      </c>
      <c r="AE1299" s="65">
        <v>336</v>
      </c>
      <c r="AF1299" s="65">
        <v>3397</v>
      </c>
      <c r="AG1299" s="65">
        <v>1161010</v>
      </c>
      <c r="AH1299" s="65">
        <v>7</v>
      </c>
      <c r="AI1299" s="65">
        <v>380</v>
      </c>
      <c r="AJ1299" s="65">
        <v>3464</v>
      </c>
      <c r="AK1299" s="65">
        <v>1323226</v>
      </c>
      <c r="AL1299" s="65">
        <v>2</v>
      </c>
      <c r="AM1299" s="65">
        <v>424</v>
      </c>
      <c r="AN1299" s="65">
        <v>3285</v>
      </c>
      <c r="AO1299" s="65">
        <v>1390965</v>
      </c>
      <c r="AP1299" s="65">
        <v>84</v>
      </c>
      <c r="AQ1299" s="65">
        <v>392</v>
      </c>
      <c r="AR1299" s="65">
        <v>3088</v>
      </c>
      <c r="AS1299" s="65">
        <v>1211558</v>
      </c>
      <c r="AT1299" s="65">
        <v>32</v>
      </c>
      <c r="AU1299" s="65">
        <v>431</v>
      </c>
      <c r="AV1299" s="65">
        <v>3193</v>
      </c>
      <c r="AW1299" s="65">
        <v>1406784</v>
      </c>
      <c r="AY1299" s="65">
        <v>3</v>
      </c>
    </row>
    <row r="1300" spans="1:51" x14ac:dyDescent="0.2">
      <c r="A1300" s="112">
        <v>42793</v>
      </c>
      <c r="B1300" s="65">
        <v>4</v>
      </c>
      <c r="C1300" s="65">
        <v>118</v>
      </c>
      <c r="D1300" s="65">
        <v>3525</v>
      </c>
      <c r="E1300" s="65">
        <v>415663</v>
      </c>
      <c r="F1300" s="65">
        <v>5</v>
      </c>
      <c r="G1300" s="65">
        <v>139</v>
      </c>
      <c r="H1300" s="65">
        <v>3900</v>
      </c>
      <c r="I1300" s="65">
        <v>549560</v>
      </c>
      <c r="J1300" s="65">
        <v>41</v>
      </c>
      <c r="K1300" s="65">
        <v>174</v>
      </c>
      <c r="L1300" s="65">
        <v>3952</v>
      </c>
      <c r="M1300" s="65">
        <v>674041</v>
      </c>
      <c r="N1300" s="65">
        <v>34</v>
      </c>
      <c r="O1300" s="65">
        <v>196</v>
      </c>
      <c r="P1300" s="65">
        <v>3773</v>
      </c>
      <c r="Q1300" s="65">
        <v>746400</v>
      </c>
      <c r="R1300" s="65">
        <v>60</v>
      </c>
      <c r="S1300" s="65">
        <v>230</v>
      </c>
      <c r="T1300" s="65">
        <v>3740</v>
      </c>
      <c r="U1300" s="65">
        <v>886137</v>
      </c>
      <c r="V1300" s="65">
        <v>32</v>
      </c>
      <c r="W1300" s="65">
        <v>274</v>
      </c>
      <c r="X1300" s="65">
        <v>3604</v>
      </c>
      <c r="Y1300" s="65">
        <v>1016730</v>
      </c>
      <c r="Z1300" s="65">
        <v>19</v>
      </c>
      <c r="AA1300" s="65">
        <v>298</v>
      </c>
      <c r="AB1300" s="65">
        <v>3661</v>
      </c>
      <c r="AC1300" s="65">
        <v>1099973</v>
      </c>
      <c r="AD1300" s="65">
        <v>16</v>
      </c>
      <c r="AE1300" s="65">
        <v>345</v>
      </c>
      <c r="AF1300" s="65">
        <v>3345</v>
      </c>
      <c r="AG1300" s="65">
        <v>1172209</v>
      </c>
      <c r="AH1300" s="65">
        <v>3</v>
      </c>
      <c r="AI1300" s="65">
        <v>379</v>
      </c>
      <c r="AJ1300" s="65">
        <v>3493</v>
      </c>
      <c r="AK1300" s="65">
        <v>1326800</v>
      </c>
      <c r="AL1300" s="65">
        <v>3</v>
      </c>
      <c r="AM1300" s="65">
        <v>425</v>
      </c>
      <c r="AN1300" s="65">
        <v>3367</v>
      </c>
      <c r="AO1300" s="65">
        <v>1427383</v>
      </c>
      <c r="AP1300" s="65">
        <v>70</v>
      </c>
      <c r="AQ1300" s="65">
        <v>377</v>
      </c>
      <c r="AR1300" s="65">
        <v>3085</v>
      </c>
      <c r="AS1300" s="65">
        <v>1163934</v>
      </c>
      <c r="AT1300" s="65">
        <v>17</v>
      </c>
      <c r="AU1300" s="65">
        <v>418</v>
      </c>
      <c r="AV1300" s="65">
        <v>3050</v>
      </c>
      <c r="AW1300" s="65">
        <v>1280396</v>
      </c>
    </row>
    <row r="1302" spans="1:51" x14ac:dyDescent="0.2">
      <c r="A1302" s="43">
        <v>42800</v>
      </c>
      <c r="B1302">
        <v>28</v>
      </c>
      <c r="C1302">
        <v>116</v>
      </c>
      <c r="D1302">
        <v>4236</v>
      </c>
      <c r="E1302">
        <v>486255</v>
      </c>
      <c r="F1302">
        <v>4</v>
      </c>
      <c r="G1302">
        <v>135</v>
      </c>
      <c r="H1302">
        <v>4180</v>
      </c>
      <c r="I1302">
        <v>565345</v>
      </c>
      <c r="J1302">
        <v>11</v>
      </c>
      <c r="K1302">
        <v>163</v>
      </c>
      <c r="L1302">
        <v>3792</v>
      </c>
      <c r="M1302">
        <v>625685</v>
      </c>
      <c r="N1302">
        <v>15</v>
      </c>
      <c r="O1302">
        <v>217</v>
      </c>
      <c r="P1302">
        <v>3773</v>
      </c>
      <c r="Q1302">
        <v>817837</v>
      </c>
      <c r="R1302">
        <v>7</v>
      </c>
      <c r="S1302">
        <v>233</v>
      </c>
      <c r="T1302">
        <v>3834</v>
      </c>
      <c r="U1302">
        <v>885383</v>
      </c>
      <c r="V1302">
        <v>27</v>
      </c>
      <c r="W1302">
        <v>259</v>
      </c>
      <c r="X1302">
        <v>3682</v>
      </c>
      <c r="Y1302">
        <v>948999</v>
      </c>
      <c r="Z1302">
        <v>45</v>
      </c>
      <c r="AA1302">
        <v>301</v>
      </c>
      <c r="AB1302">
        <v>3683</v>
      </c>
      <c r="AC1302">
        <v>1235635</v>
      </c>
      <c r="AD1302">
        <v>12</v>
      </c>
      <c r="AE1302">
        <v>330</v>
      </c>
      <c r="AF1302">
        <v>3531</v>
      </c>
      <c r="AG1302">
        <v>1159203</v>
      </c>
      <c r="AH1302">
        <v>5</v>
      </c>
      <c r="AI1302">
        <v>382</v>
      </c>
      <c r="AJ1302">
        <v>3540</v>
      </c>
      <c r="AK1302">
        <v>1364466</v>
      </c>
      <c r="AP1302">
        <v>55</v>
      </c>
      <c r="AQ1302">
        <v>418</v>
      </c>
      <c r="AR1302">
        <v>3889</v>
      </c>
      <c r="AS1302">
        <v>1311518</v>
      </c>
      <c r="AT1302">
        <v>23</v>
      </c>
      <c r="AU1302">
        <v>499</v>
      </c>
      <c r="AV1302">
        <v>3562</v>
      </c>
      <c r="AW1302">
        <v>1756487</v>
      </c>
    </row>
    <row r="1303" spans="1:51" x14ac:dyDescent="0.2">
      <c r="A1303" s="43">
        <v>42807</v>
      </c>
      <c r="B1303">
        <v>11</v>
      </c>
      <c r="C1303">
        <v>104</v>
      </c>
      <c r="D1303">
        <v>3960</v>
      </c>
      <c r="E1303">
        <v>416036</v>
      </c>
      <c r="F1303">
        <v>4</v>
      </c>
      <c r="G1303">
        <v>142</v>
      </c>
      <c r="H1303">
        <v>3833</v>
      </c>
      <c r="I1303">
        <v>543025</v>
      </c>
      <c r="J1303">
        <v>21</v>
      </c>
      <c r="K1303">
        <v>160</v>
      </c>
      <c r="L1303">
        <v>3820</v>
      </c>
      <c r="M1303">
        <v>622171</v>
      </c>
      <c r="N1303">
        <v>38</v>
      </c>
      <c r="O1303">
        <v>202</v>
      </c>
      <c r="P1303">
        <v>3921</v>
      </c>
      <c r="Q1303">
        <v>812099</v>
      </c>
      <c r="R1303">
        <v>11</v>
      </c>
      <c r="S1303">
        <v>232</v>
      </c>
      <c r="T1303">
        <v>3814</v>
      </c>
      <c r="U1303">
        <v>856884</v>
      </c>
      <c r="V1303">
        <v>2</v>
      </c>
      <c r="W1303">
        <v>270</v>
      </c>
      <c r="X1303">
        <v>4250</v>
      </c>
      <c r="Y1303">
        <v>1145375</v>
      </c>
      <c r="Z1303">
        <v>13</v>
      </c>
      <c r="AA1303">
        <v>298</v>
      </c>
      <c r="AB1303">
        <v>3440</v>
      </c>
      <c r="AC1303">
        <v>1021099</v>
      </c>
      <c r="AD1303">
        <v>12</v>
      </c>
      <c r="AE1303">
        <v>345</v>
      </c>
      <c r="AF1303">
        <v>3370</v>
      </c>
      <c r="AG1303">
        <v>1178921</v>
      </c>
      <c r="AH1303">
        <v>13</v>
      </c>
      <c r="AI1303">
        <v>380</v>
      </c>
      <c r="AJ1303">
        <v>3596</v>
      </c>
      <c r="AK1303">
        <v>1397515</v>
      </c>
      <c r="AL1303">
        <v>10</v>
      </c>
      <c r="AM1303">
        <v>410</v>
      </c>
      <c r="AN1303">
        <v>3916</v>
      </c>
      <c r="AO1303">
        <v>1624519</v>
      </c>
      <c r="AP1303">
        <v>86</v>
      </c>
      <c r="AQ1303">
        <v>385</v>
      </c>
      <c r="AR1303">
        <v>3109</v>
      </c>
      <c r="AS1303">
        <v>1200703</v>
      </c>
      <c r="AT1303">
        <v>15</v>
      </c>
      <c r="AU1303">
        <v>405</v>
      </c>
      <c r="AV1303">
        <v>3175</v>
      </c>
      <c r="AW1303">
        <v>1292425</v>
      </c>
    </row>
    <row r="1304" spans="1:51" x14ac:dyDescent="0.2">
      <c r="A1304" s="43">
        <v>42814</v>
      </c>
      <c r="B1304">
        <v>26</v>
      </c>
      <c r="C1304">
        <v>112</v>
      </c>
      <c r="D1304">
        <v>4120</v>
      </c>
      <c r="E1304">
        <v>459107</v>
      </c>
      <c r="F1304">
        <v>20</v>
      </c>
      <c r="G1304">
        <v>134</v>
      </c>
      <c r="H1304">
        <v>4006</v>
      </c>
      <c r="I1304">
        <v>546475</v>
      </c>
      <c r="J1304">
        <v>17</v>
      </c>
      <c r="K1304">
        <v>167</v>
      </c>
      <c r="L1304">
        <v>3898</v>
      </c>
      <c r="M1304">
        <v>641728</v>
      </c>
      <c r="N1304">
        <v>37</v>
      </c>
      <c r="O1304">
        <v>191</v>
      </c>
      <c r="P1304">
        <v>3803</v>
      </c>
      <c r="Q1304">
        <v>725188</v>
      </c>
      <c r="R1304">
        <v>29</v>
      </c>
      <c r="S1304">
        <v>230</v>
      </c>
      <c r="T1304">
        <v>3391</v>
      </c>
      <c r="U1304">
        <v>813065</v>
      </c>
      <c r="V1304">
        <v>5</v>
      </c>
      <c r="W1304">
        <v>261</v>
      </c>
      <c r="X1304">
        <v>3500</v>
      </c>
      <c r="Y1304">
        <v>914200</v>
      </c>
      <c r="Z1304">
        <v>16</v>
      </c>
      <c r="AA1304">
        <v>290</v>
      </c>
      <c r="AB1304">
        <v>3367</v>
      </c>
      <c r="AC1304">
        <v>996014</v>
      </c>
      <c r="AD1304">
        <v>7</v>
      </c>
      <c r="AE1304">
        <v>332</v>
      </c>
      <c r="AF1304">
        <v>3442</v>
      </c>
      <c r="AG1304">
        <v>1146631</v>
      </c>
      <c r="AH1304">
        <v>2</v>
      </c>
      <c r="AI1304">
        <v>396</v>
      </c>
      <c r="AJ1304">
        <v>3480</v>
      </c>
      <c r="AK1304">
        <v>1376340</v>
      </c>
      <c r="AL1304">
        <v>2</v>
      </c>
      <c r="AM1304">
        <v>409</v>
      </c>
      <c r="AN1304">
        <v>3440</v>
      </c>
      <c r="AO1304">
        <v>1406960</v>
      </c>
      <c r="AP1304">
        <v>91</v>
      </c>
      <c r="AQ1304">
        <v>364</v>
      </c>
      <c r="AR1304">
        <v>3060</v>
      </c>
      <c r="AS1304">
        <v>1207491</v>
      </c>
      <c r="AT1304">
        <v>18</v>
      </c>
      <c r="AU1304">
        <v>434</v>
      </c>
      <c r="AV1304">
        <v>3327</v>
      </c>
      <c r="AW1304">
        <v>1402806</v>
      </c>
    </row>
    <row r="1305" spans="1:51" x14ac:dyDescent="0.2">
      <c r="A1305" s="43">
        <v>42821</v>
      </c>
      <c r="B1305">
        <v>19</v>
      </c>
      <c r="C1305">
        <v>116</v>
      </c>
      <c r="D1305">
        <v>4165</v>
      </c>
      <c r="E1305">
        <v>480638</v>
      </c>
      <c r="J1305">
        <v>19</v>
      </c>
      <c r="K1305">
        <v>168</v>
      </c>
      <c r="L1305">
        <v>3995</v>
      </c>
      <c r="M1305">
        <v>669153</v>
      </c>
      <c r="N1305">
        <v>46</v>
      </c>
      <c r="O1305">
        <v>201</v>
      </c>
      <c r="P1305">
        <v>3997</v>
      </c>
      <c r="Q1305">
        <v>826160</v>
      </c>
      <c r="R1305">
        <v>6</v>
      </c>
      <c r="S1305">
        <v>236</v>
      </c>
      <c r="T1305">
        <v>3613</v>
      </c>
      <c r="U1305">
        <v>851900</v>
      </c>
      <c r="V1305">
        <v>2</v>
      </c>
      <c r="W1305">
        <v>251</v>
      </c>
      <c r="X1305">
        <v>3500</v>
      </c>
      <c r="Y1305">
        <v>879580</v>
      </c>
      <c r="Z1305">
        <v>7</v>
      </c>
      <c r="AA1305">
        <v>307</v>
      </c>
      <c r="AB1305">
        <v>3602</v>
      </c>
      <c r="AC1305">
        <v>1109240</v>
      </c>
      <c r="AD1305">
        <v>16</v>
      </c>
      <c r="AE1305">
        <v>350</v>
      </c>
      <c r="AF1305">
        <v>3740</v>
      </c>
      <c r="AG1305">
        <v>1272056</v>
      </c>
      <c r="AH1305">
        <v>18</v>
      </c>
      <c r="AI1305">
        <v>371</v>
      </c>
      <c r="AJ1305">
        <v>3694</v>
      </c>
      <c r="AK1305">
        <v>1364500</v>
      </c>
      <c r="AP1305">
        <v>19</v>
      </c>
      <c r="AQ1305">
        <v>393</v>
      </c>
      <c r="AR1305">
        <v>3228</v>
      </c>
      <c r="AS1305">
        <v>1267304</v>
      </c>
      <c r="AT1305">
        <v>11</v>
      </c>
      <c r="AU1305">
        <v>445</v>
      </c>
      <c r="AV1305">
        <v>4102</v>
      </c>
      <c r="AW1305">
        <v>1846231</v>
      </c>
    </row>
    <row r="1306" spans="1:51" x14ac:dyDescent="0.2">
      <c r="A1306" s="12">
        <v>42801</v>
      </c>
      <c r="B1306">
        <v>8</v>
      </c>
      <c r="C1306">
        <v>122</v>
      </c>
      <c r="D1306">
        <v>4000</v>
      </c>
      <c r="E1306">
        <v>488000</v>
      </c>
      <c r="F1306">
        <v>9</v>
      </c>
      <c r="G1306">
        <v>138</v>
      </c>
      <c r="H1306">
        <v>3717</v>
      </c>
      <c r="I1306">
        <v>513767</v>
      </c>
      <c r="J1306">
        <v>3</v>
      </c>
      <c r="K1306">
        <v>164</v>
      </c>
      <c r="L1306">
        <v>3450</v>
      </c>
      <c r="M1306">
        <v>564667</v>
      </c>
      <c r="N1306">
        <v>3</v>
      </c>
      <c r="O1306">
        <v>198</v>
      </c>
      <c r="P1306">
        <v>3617</v>
      </c>
      <c r="Q1306">
        <v>715667</v>
      </c>
      <c r="R1306">
        <v>7</v>
      </c>
      <c r="S1306">
        <v>240</v>
      </c>
      <c r="T1306">
        <v>3393</v>
      </c>
      <c r="U1306">
        <v>813093</v>
      </c>
      <c r="V1306">
        <v>1</v>
      </c>
      <c r="W1306">
        <v>255</v>
      </c>
      <c r="X1306">
        <v>3200</v>
      </c>
      <c r="Y1306">
        <v>816000</v>
      </c>
      <c r="Z1306">
        <v>9</v>
      </c>
      <c r="AA1306">
        <v>306</v>
      </c>
      <c r="AB1306">
        <v>3316</v>
      </c>
      <c r="AC1306">
        <v>1014920</v>
      </c>
      <c r="AD1306">
        <v>16</v>
      </c>
      <c r="AE1306">
        <v>344</v>
      </c>
      <c r="AF1306">
        <v>3379</v>
      </c>
      <c r="AG1306">
        <v>1162436</v>
      </c>
      <c r="AH1306">
        <v>17</v>
      </c>
      <c r="AI1306">
        <v>376</v>
      </c>
      <c r="AJ1306">
        <v>3423</v>
      </c>
      <c r="AK1306">
        <v>1287625</v>
      </c>
      <c r="AL1306">
        <v>3</v>
      </c>
      <c r="AM1306">
        <v>417</v>
      </c>
      <c r="AN1306">
        <v>3427</v>
      </c>
      <c r="AO1306">
        <v>1429700</v>
      </c>
      <c r="AP1306">
        <v>18</v>
      </c>
      <c r="AQ1306">
        <v>382</v>
      </c>
      <c r="AR1306">
        <v>3187</v>
      </c>
      <c r="AS1306">
        <v>1216191</v>
      </c>
      <c r="AT1306">
        <v>1</v>
      </c>
      <c r="AU1306">
        <v>373</v>
      </c>
      <c r="AV1306">
        <v>3000</v>
      </c>
      <c r="AW1306">
        <v>1119000</v>
      </c>
      <c r="AX1306">
        <v>11</v>
      </c>
      <c r="AY1306">
        <v>66</v>
      </c>
    </row>
    <row r="1307" spans="1:51" x14ac:dyDescent="0.2">
      <c r="AP1307">
        <v>34</v>
      </c>
      <c r="AQ1307">
        <v>442</v>
      </c>
      <c r="AR1307">
        <v>3168</v>
      </c>
      <c r="AS1307">
        <v>1400695</v>
      </c>
      <c r="AT1307">
        <v>3</v>
      </c>
      <c r="AU1307">
        <v>416</v>
      </c>
      <c r="AV1307">
        <v>2933</v>
      </c>
      <c r="AW1307">
        <v>1221733</v>
      </c>
    </row>
    <row r="1308" spans="1:51" x14ac:dyDescent="0.2">
      <c r="A1308" s="12">
        <v>42808</v>
      </c>
      <c r="B1308">
        <v>6</v>
      </c>
      <c r="C1308">
        <v>122</v>
      </c>
      <c r="D1308">
        <v>3975</v>
      </c>
      <c r="E1308">
        <v>484800</v>
      </c>
      <c r="F1308">
        <v>7</v>
      </c>
      <c r="G1308">
        <v>146</v>
      </c>
      <c r="H1308">
        <v>3875</v>
      </c>
      <c r="I1308">
        <v>567700</v>
      </c>
      <c r="J1308">
        <v>11</v>
      </c>
      <c r="K1308">
        <v>154</v>
      </c>
      <c r="L1308">
        <v>3883</v>
      </c>
      <c r="M1308">
        <v>596933</v>
      </c>
      <c r="N1308">
        <v>6</v>
      </c>
      <c r="O1308">
        <v>207</v>
      </c>
      <c r="P1308">
        <v>3483</v>
      </c>
      <c r="Q1308">
        <v>720817</v>
      </c>
      <c r="R1308">
        <v>16</v>
      </c>
      <c r="S1308">
        <v>236</v>
      </c>
      <c r="T1308">
        <v>3497</v>
      </c>
      <c r="U1308">
        <v>825633</v>
      </c>
      <c r="V1308">
        <v>8</v>
      </c>
      <c r="W1308">
        <v>270</v>
      </c>
      <c r="X1308">
        <v>3310</v>
      </c>
      <c r="Y1308">
        <v>892605</v>
      </c>
      <c r="Z1308">
        <v>7</v>
      </c>
      <c r="AA1308">
        <v>306</v>
      </c>
      <c r="AB1308">
        <v>3480</v>
      </c>
      <c r="AC1308">
        <v>1065773</v>
      </c>
      <c r="AD1308">
        <v>7</v>
      </c>
      <c r="AE1308">
        <v>334</v>
      </c>
      <c r="AF1308">
        <v>3520</v>
      </c>
      <c r="AG1308">
        <v>1177120</v>
      </c>
      <c r="AH1308">
        <v>3</v>
      </c>
      <c r="AI1308">
        <v>393</v>
      </c>
      <c r="AJ1308">
        <v>3560</v>
      </c>
      <c r="AK1308">
        <v>1398213</v>
      </c>
      <c r="AL1308">
        <v>1</v>
      </c>
      <c r="AM1308">
        <v>436</v>
      </c>
      <c r="AN1308">
        <v>3620</v>
      </c>
      <c r="AO1308">
        <v>1578320</v>
      </c>
      <c r="AP1308">
        <v>42</v>
      </c>
      <c r="AQ1308">
        <v>381</v>
      </c>
      <c r="AR1308">
        <v>3248</v>
      </c>
      <c r="AS1308">
        <v>1238825</v>
      </c>
      <c r="AT1308">
        <v>7</v>
      </c>
      <c r="AU1308">
        <v>399</v>
      </c>
      <c r="AV1308">
        <v>3250</v>
      </c>
      <c r="AW1308">
        <v>1296750</v>
      </c>
      <c r="AX1308">
        <v>26</v>
      </c>
      <c r="AY1308">
        <v>54</v>
      </c>
    </row>
    <row r="1309" spans="1:51" x14ac:dyDescent="0.2">
      <c r="A1309" s="12"/>
      <c r="AP1309">
        <v>44</v>
      </c>
      <c r="AQ1309">
        <v>432</v>
      </c>
      <c r="AR1309">
        <v>3225</v>
      </c>
      <c r="AS1309">
        <v>1393534</v>
      </c>
    </row>
    <row r="1310" spans="1:51" x14ac:dyDescent="0.2">
      <c r="A1310" s="12">
        <v>42815</v>
      </c>
      <c r="B1310">
        <v>1</v>
      </c>
      <c r="C1310">
        <v>106</v>
      </c>
      <c r="D1310">
        <v>3600</v>
      </c>
      <c r="E1310">
        <v>381600</v>
      </c>
      <c r="F1310">
        <v>3</v>
      </c>
      <c r="G1310">
        <v>145</v>
      </c>
      <c r="H1310">
        <v>3600</v>
      </c>
      <c r="I1310">
        <v>522000</v>
      </c>
      <c r="J1310">
        <v>5</v>
      </c>
      <c r="K1310">
        <v>162</v>
      </c>
      <c r="L1310">
        <v>3625</v>
      </c>
      <c r="M1310">
        <v>589850</v>
      </c>
      <c r="N1310">
        <v>3</v>
      </c>
      <c r="O1310">
        <v>206</v>
      </c>
      <c r="P1310">
        <v>3543</v>
      </c>
      <c r="Q1310">
        <v>731437</v>
      </c>
      <c r="R1310">
        <v>17</v>
      </c>
      <c r="S1310">
        <v>235</v>
      </c>
      <c r="T1310">
        <v>3583</v>
      </c>
      <c r="U1310">
        <v>843583</v>
      </c>
      <c r="V1310">
        <v>2</v>
      </c>
      <c r="W1310">
        <v>259</v>
      </c>
      <c r="X1310">
        <v>3400</v>
      </c>
      <c r="Y1310">
        <v>880300</v>
      </c>
      <c r="Z1310">
        <v>22</v>
      </c>
      <c r="AA1310">
        <v>304</v>
      </c>
      <c r="AB1310">
        <v>3653</v>
      </c>
      <c r="AC1310">
        <v>1112700</v>
      </c>
      <c r="AD1310">
        <v>2</v>
      </c>
      <c r="AE1310">
        <v>332</v>
      </c>
      <c r="AF1310">
        <v>3655</v>
      </c>
      <c r="AG1310">
        <v>1213485</v>
      </c>
      <c r="AH1310">
        <v>2</v>
      </c>
      <c r="AI1310">
        <v>378</v>
      </c>
      <c r="AJ1310">
        <v>3550</v>
      </c>
      <c r="AK1310">
        <v>1343850</v>
      </c>
      <c r="AP1310">
        <v>22</v>
      </c>
      <c r="AQ1310">
        <v>380</v>
      </c>
      <c r="AR1310">
        <v>3404</v>
      </c>
      <c r="AS1310">
        <v>1295421</v>
      </c>
      <c r="AT1310">
        <v>2</v>
      </c>
      <c r="AU1310">
        <v>428</v>
      </c>
      <c r="AV1310">
        <v>2725</v>
      </c>
      <c r="AW1310">
        <v>1168475</v>
      </c>
      <c r="AX1310">
        <v>23</v>
      </c>
      <c r="AY1310">
        <v>18</v>
      </c>
    </row>
    <row r="1311" spans="1:51" x14ac:dyDescent="0.2">
      <c r="A1311" s="12"/>
      <c r="AP1311">
        <v>19</v>
      </c>
      <c r="AQ1311">
        <v>427</v>
      </c>
      <c r="AR1311">
        <v>3548</v>
      </c>
      <c r="AS1311">
        <v>1514802</v>
      </c>
    </row>
    <row r="1312" spans="1:51" x14ac:dyDescent="0.2">
      <c r="A1312" s="12">
        <v>42822</v>
      </c>
      <c r="B1312">
        <v>9</v>
      </c>
      <c r="C1312">
        <v>120</v>
      </c>
      <c r="D1312">
        <v>4195</v>
      </c>
      <c r="E1312">
        <v>502998</v>
      </c>
      <c r="F1312">
        <v>9</v>
      </c>
      <c r="G1312">
        <v>139</v>
      </c>
      <c r="H1312">
        <v>4000</v>
      </c>
      <c r="I1312">
        <v>556580</v>
      </c>
      <c r="J1312">
        <v>5</v>
      </c>
      <c r="K1312">
        <v>164</v>
      </c>
      <c r="L1312">
        <v>3725</v>
      </c>
      <c r="M1312">
        <v>610650</v>
      </c>
      <c r="N1312">
        <v>4</v>
      </c>
      <c r="O1312">
        <v>202</v>
      </c>
      <c r="P1312">
        <v>3750</v>
      </c>
      <c r="Q1312">
        <v>756717</v>
      </c>
      <c r="R1312">
        <v>6</v>
      </c>
      <c r="S1312">
        <v>242</v>
      </c>
      <c r="T1312">
        <v>3717</v>
      </c>
      <c r="U1312">
        <v>898317</v>
      </c>
      <c r="V1312">
        <v>2</v>
      </c>
      <c r="W1312">
        <v>252</v>
      </c>
      <c r="X1312">
        <v>3630</v>
      </c>
      <c r="Y1312">
        <v>914760</v>
      </c>
      <c r="Z1312">
        <v>2</v>
      </c>
      <c r="AA1312">
        <v>300</v>
      </c>
      <c r="AB1312">
        <v>3730</v>
      </c>
      <c r="AC1312">
        <v>1119000</v>
      </c>
      <c r="AD1312">
        <v>11</v>
      </c>
      <c r="AE1312">
        <v>336</v>
      </c>
      <c r="AF1312">
        <v>3642</v>
      </c>
      <c r="AG1312">
        <v>1224828</v>
      </c>
      <c r="AH1312">
        <v>2</v>
      </c>
      <c r="AI1312">
        <v>375</v>
      </c>
      <c r="AJ1312">
        <v>3530</v>
      </c>
      <c r="AK1312">
        <v>1324030</v>
      </c>
      <c r="AL1312">
        <v>1</v>
      </c>
      <c r="AM1312">
        <v>418</v>
      </c>
      <c r="AN1312">
        <v>3660</v>
      </c>
      <c r="AO1312">
        <v>1529880</v>
      </c>
      <c r="AP1312">
        <v>26</v>
      </c>
      <c r="AQ1312">
        <v>381</v>
      </c>
      <c r="AR1312">
        <v>3424</v>
      </c>
      <c r="AS1312">
        <v>1305503</v>
      </c>
      <c r="AT1312">
        <v>2</v>
      </c>
      <c r="AU1312">
        <v>398</v>
      </c>
      <c r="AV1312">
        <v>3675</v>
      </c>
      <c r="AW1312">
        <v>1462675</v>
      </c>
      <c r="AX1312">
        <v>42</v>
      </c>
      <c r="AY1312">
        <v>51</v>
      </c>
    </row>
    <row r="1313" spans="1:51" x14ac:dyDescent="0.2">
      <c r="A1313" s="12"/>
      <c r="AP1313">
        <v>28</v>
      </c>
      <c r="AQ1313">
        <v>442</v>
      </c>
      <c r="AR1313">
        <v>3357</v>
      </c>
      <c r="AS1313">
        <v>1478671</v>
      </c>
      <c r="AT1313">
        <v>8</v>
      </c>
      <c r="AU1313">
        <v>425</v>
      </c>
      <c r="AV1313">
        <v>3517</v>
      </c>
      <c r="AW1313">
        <v>1496150</v>
      </c>
    </row>
    <row r="1314" spans="1:51" x14ac:dyDescent="0.2">
      <c r="A1314" s="12"/>
    </row>
    <row r="1315" spans="1:51" x14ac:dyDescent="0.2">
      <c r="A1315" s="43">
        <v>42828</v>
      </c>
      <c r="B1315">
        <v>10</v>
      </c>
      <c r="C1315">
        <v>116</v>
      </c>
      <c r="D1315">
        <v>4015</v>
      </c>
      <c r="E1315">
        <v>457629</v>
      </c>
      <c r="J1315">
        <v>10</v>
      </c>
      <c r="K1315">
        <v>159</v>
      </c>
      <c r="L1315">
        <v>3888</v>
      </c>
      <c r="M1315">
        <v>626058</v>
      </c>
      <c r="N1315">
        <v>34</v>
      </c>
      <c r="O1315">
        <v>198</v>
      </c>
      <c r="P1315">
        <v>3857</v>
      </c>
      <c r="Q1315">
        <v>773017</v>
      </c>
      <c r="R1315">
        <v>12</v>
      </c>
      <c r="S1315">
        <v>226</v>
      </c>
      <c r="T1315">
        <v>3853</v>
      </c>
      <c r="U1315">
        <v>867930</v>
      </c>
      <c r="V1315">
        <v>3</v>
      </c>
      <c r="W1315">
        <v>261</v>
      </c>
      <c r="X1315">
        <v>3750</v>
      </c>
      <c r="Y1315">
        <v>981733</v>
      </c>
      <c r="Z1315">
        <v>30</v>
      </c>
      <c r="AA1315">
        <v>302</v>
      </c>
      <c r="AB1315">
        <v>3763</v>
      </c>
      <c r="AC1315">
        <v>1133391</v>
      </c>
      <c r="AD1315">
        <v>4</v>
      </c>
      <c r="AE1315">
        <v>343</v>
      </c>
      <c r="AF1315">
        <v>3735</v>
      </c>
      <c r="AG1315">
        <v>1282260</v>
      </c>
      <c r="AH1315">
        <v>2</v>
      </c>
      <c r="AI1315">
        <v>380</v>
      </c>
      <c r="AJ1315">
        <v>3900</v>
      </c>
      <c r="AK1315">
        <v>1480150</v>
      </c>
      <c r="AL1315">
        <v>2</v>
      </c>
      <c r="AM1315">
        <v>432</v>
      </c>
      <c r="AN1315">
        <v>3850</v>
      </c>
      <c r="AO1315">
        <v>1666140</v>
      </c>
      <c r="AP1315">
        <v>51</v>
      </c>
      <c r="AQ1315">
        <v>394</v>
      </c>
      <c r="AR1315">
        <v>3357</v>
      </c>
      <c r="AS1315">
        <v>1333561</v>
      </c>
      <c r="AT1315">
        <v>16</v>
      </c>
      <c r="AU1315">
        <v>436</v>
      </c>
      <c r="AV1315">
        <v>3546</v>
      </c>
      <c r="AW1315">
        <v>1531105</v>
      </c>
      <c r="AX1315">
        <v>8</v>
      </c>
    </row>
    <row r="1316" spans="1:51" x14ac:dyDescent="0.2">
      <c r="A1316" s="43">
        <v>42835</v>
      </c>
      <c r="B1316">
        <v>15</v>
      </c>
      <c r="C1316">
        <v>119</v>
      </c>
      <c r="D1316">
        <v>4108</v>
      </c>
      <c r="E1316">
        <v>430843</v>
      </c>
      <c r="F1316">
        <v>3</v>
      </c>
      <c r="G1316">
        <v>147</v>
      </c>
      <c r="H1316">
        <v>4220</v>
      </c>
      <c r="I1316">
        <v>616880</v>
      </c>
      <c r="J1316">
        <v>6</v>
      </c>
      <c r="K1316">
        <v>170</v>
      </c>
      <c r="L1316">
        <v>4050</v>
      </c>
      <c r="M1316">
        <v>690083</v>
      </c>
      <c r="N1316">
        <v>17</v>
      </c>
      <c r="O1316">
        <v>198</v>
      </c>
      <c r="P1316">
        <v>3839</v>
      </c>
      <c r="Q1316">
        <v>765065</v>
      </c>
      <c r="R1316">
        <v>14</v>
      </c>
      <c r="S1316">
        <v>233</v>
      </c>
      <c r="T1316">
        <v>3894</v>
      </c>
      <c r="U1316">
        <v>900436</v>
      </c>
      <c r="V1316">
        <v>30</v>
      </c>
      <c r="W1316">
        <v>265</v>
      </c>
      <c r="X1316">
        <v>3766</v>
      </c>
      <c r="Y1316">
        <v>981608</v>
      </c>
      <c r="Z1316">
        <v>8</v>
      </c>
      <c r="AA1316">
        <v>309</v>
      </c>
      <c r="AB1316">
        <v>3660</v>
      </c>
      <c r="AC1316">
        <v>1138870</v>
      </c>
      <c r="AD1316">
        <v>7</v>
      </c>
      <c r="AE1316">
        <v>345</v>
      </c>
      <c r="AF1316">
        <v>4135</v>
      </c>
      <c r="AG1316">
        <v>1434025</v>
      </c>
      <c r="AH1316">
        <v>4</v>
      </c>
      <c r="AI1316">
        <v>372</v>
      </c>
      <c r="AJ1316">
        <v>3703</v>
      </c>
      <c r="AK1316">
        <v>1382865</v>
      </c>
      <c r="AL1316">
        <v>2</v>
      </c>
      <c r="AM1316">
        <v>436</v>
      </c>
      <c r="AN1316">
        <v>3620</v>
      </c>
      <c r="AO1316">
        <v>1573360</v>
      </c>
      <c r="AP1316">
        <v>77</v>
      </c>
      <c r="AQ1316">
        <v>377</v>
      </c>
      <c r="AR1316">
        <v>3424</v>
      </c>
      <c r="AS1316">
        <v>1284706</v>
      </c>
      <c r="AT1316">
        <v>16</v>
      </c>
      <c r="AU1316">
        <v>396</v>
      </c>
      <c r="AV1316">
        <v>3326</v>
      </c>
      <c r="AW1316">
        <v>1303054</v>
      </c>
      <c r="AX1316">
        <v>2</v>
      </c>
    </row>
    <row r="1317" spans="1:51" x14ac:dyDescent="0.2">
      <c r="A1317" s="43">
        <v>42842</v>
      </c>
      <c r="B1317">
        <v>23</v>
      </c>
      <c r="C1317">
        <v>115</v>
      </c>
      <c r="D1317">
        <v>4004</v>
      </c>
      <c r="E1317">
        <v>466373</v>
      </c>
      <c r="F1317">
        <v>12</v>
      </c>
      <c r="G1317">
        <v>138</v>
      </c>
      <c r="H1317">
        <v>3978</v>
      </c>
      <c r="I1317">
        <v>546557</v>
      </c>
      <c r="J1317">
        <v>8</v>
      </c>
      <c r="K1317">
        <v>168</v>
      </c>
      <c r="L1317">
        <v>4103</v>
      </c>
      <c r="M1317">
        <v>686561</v>
      </c>
      <c r="N1317">
        <v>30</v>
      </c>
      <c r="O1317">
        <v>207</v>
      </c>
      <c r="P1317">
        <v>3862</v>
      </c>
      <c r="Q1317">
        <v>799953</v>
      </c>
      <c r="R1317">
        <v>11</v>
      </c>
      <c r="S1317">
        <v>239</v>
      </c>
      <c r="T1317">
        <v>3818</v>
      </c>
      <c r="U1317">
        <v>905033</v>
      </c>
      <c r="V1317">
        <v>9</v>
      </c>
      <c r="W1317">
        <v>270</v>
      </c>
      <c r="X1317">
        <v>3788</v>
      </c>
      <c r="Y1317">
        <v>1017033</v>
      </c>
      <c r="Z1317">
        <v>32</v>
      </c>
      <c r="AA1317">
        <v>306</v>
      </c>
      <c r="AB1317">
        <v>3684</v>
      </c>
      <c r="AC1317">
        <v>1157281</v>
      </c>
      <c r="AD1317">
        <v>5</v>
      </c>
      <c r="AE1317">
        <v>336</v>
      </c>
      <c r="AF1317">
        <v>3853</v>
      </c>
      <c r="AG1317">
        <v>1275088</v>
      </c>
      <c r="AH1317">
        <v>20</v>
      </c>
      <c r="AI1317">
        <v>366</v>
      </c>
      <c r="AJ1317">
        <v>3860</v>
      </c>
      <c r="AK1317">
        <v>1408769</v>
      </c>
      <c r="AL1317">
        <v>2</v>
      </c>
      <c r="AM1317">
        <v>420</v>
      </c>
      <c r="AN1317">
        <v>3975</v>
      </c>
      <c r="AO1317">
        <v>1671225</v>
      </c>
      <c r="AP1317">
        <v>24</v>
      </c>
      <c r="AQ1317">
        <v>374</v>
      </c>
      <c r="AR1317">
        <v>3488</v>
      </c>
      <c r="AS1317">
        <v>1303624</v>
      </c>
      <c r="AT1317">
        <v>11</v>
      </c>
      <c r="AU1317">
        <v>420</v>
      </c>
      <c r="AV1317">
        <v>3574</v>
      </c>
      <c r="AW1317">
        <v>1504672</v>
      </c>
    </row>
    <row r="1318" spans="1:51" x14ac:dyDescent="0.2">
      <c r="A1318" s="43">
        <v>42849</v>
      </c>
      <c r="B1318">
        <v>14</v>
      </c>
      <c r="C1318">
        <v>119</v>
      </c>
      <c r="D1318">
        <v>4043</v>
      </c>
      <c r="E1318">
        <v>492373</v>
      </c>
      <c r="F1318">
        <v>11</v>
      </c>
      <c r="G1318">
        <v>141</v>
      </c>
      <c r="H1318">
        <v>3965</v>
      </c>
      <c r="I1318">
        <v>565278</v>
      </c>
      <c r="J1318">
        <v>5</v>
      </c>
      <c r="K1318">
        <v>171</v>
      </c>
      <c r="L1318">
        <v>4233</v>
      </c>
      <c r="M1318">
        <v>824020</v>
      </c>
      <c r="N1318">
        <v>19</v>
      </c>
      <c r="O1318">
        <v>205</v>
      </c>
      <c r="P1318">
        <v>3851</v>
      </c>
      <c r="Q1318">
        <v>794459</v>
      </c>
      <c r="R1318">
        <v>6</v>
      </c>
      <c r="S1318">
        <v>234</v>
      </c>
      <c r="T1318">
        <v>3753</v>
      </c>
      <c r="U1318">
        <v>874732</v>
      </c>
      <c r="V1318">
        <v>7</v>
      </c>
      <c r="W1318">
        <v>261</v>
      </c>
      <c r="X1318">
        <v>3675</v>
      </c>
      <c r="Y1318">
        <v>984440</v>
      </c>
      <c r="Z1318">
        <v>3</v>
      </c>
      <c r="AA1318">
        <v>300</v>
      </c>
      <c r="AB1318">
        <v>3897</v>
      </c>
      <c r="AC1318">
        <v>1168617</v>
      </c>
      <c r="AD1318">
        <v>13</v>
      </c>
      <c r="AE1318">
        <v>337</v>
      </c>
      <c r="AF1318">
        <v>3877</v>
      </c>
      <c r="AG1318">
        <v>1295693</v>
      </c>
      <c r="AH1318">
        <v>1</v>
      </c>
      <c r="AI1318">
        <v>368</v>
      </c>
      <c r="AJ1318">
        <v>3820</v>
      </c>
      <c r="AK1318">
        <v>1405770</v>
      </c>
      <c r="AL1318">
        <v>1</v>
      </c>
      <c r="AM1318">
        <v>445</v>
      </c>
      <c r="AN1318">
        <v>3850</v>
      </c>
      <c r="AO1318">
        <v>1713250</v>
      </c>
      <c r="AP1318">
        <v>50</v>
      </c>
      <c r="AQ1318">
        <v>378</v>
      </c>
      <c r="AR1318">
        <v>3850</v>
      </c>
      <c r="AS1318">
        <v>1713250</v>
      </c>
      <c r="AT1318">
        <v>8</v>
      </c>
      <c r="AU1318">
        <v>472</v>
      </c>
      <c r="AV1318">
        <v>3486</v>
      </c>
      <c r="AW1318">
        <v>1643863</v>
      </c>
      <c r="AX1318">
        <v>5</v>
      </c>
    </row>
    <row r="1319" spans="1:51" x14ac:dyDescent="0.2">
      <c r="A1319" s="43">
        <v>42829</v>
      </c>
      <c r="B1319">
        <v>3</v>
      </c>
      <c r="C1319">
        <v>96</v>
      </c>
      <c r="D1319">
        <v>4300</v>
      </c>
      <c r="E1319">
        <v>409967</v>
      </c>
      <c r="F1319">
        <v>5</v>
      </c>
      <c r="G1319">
        <v>146</v>
      </c>
      <c r="H1319">
        <v>3850</v>
      </c>
      <c r="I1319">
        <v>563800</v>
      </c>
      <c r="J1319">
        <v>12</v>
      </c>
      <c r="K1319">
        <v>161</v>
      </c>
      <c r="L1319">
        <v>3933</v>
      </c>
      <c r="M1319">
        <v>631700</v>
      </c>
      <c r="N1319">
        <v>7</v>
      </c>
      <c r="O1319">
        <v>196</v>
      </c>
      <c r="P1319">
        <v>3814</v>
      </c>
      <c r="Q1319">
        <v>746148</v>
      </c>
      <c r="R1319">
        <v>10</v>
      </c>
      <c r="S1319">
        <v>239</v>
      </c>
      <c r="T1319">
        <v>3584</v>
      </c>
      <c r="U1319">
        <v>856198</v>
      </c>
      <c r="V1319">
        <v>2</v>
      </c>
      <c r="W1319">
        <v>259</v>
      </c>
      <c r="X1319">
        <v>3425</v>
      </c>
      <c r="Y1319">
        <v>885500</v>
      </c>
      <c r="Z1319">
        <v>3</v>
      </c>
      <c r="AA1319">
        <v>317</v>
      </c>
      <c r="AB1319">
        <v>3550</v>
      </c>
      <c r="AC1319">
        <v>1125350</v>
      </c>
      <c r="AD1319">
        <v>3</v>
      </c>
      <c r="AE1319">
        <v>348</v>
      </c>
      <c r="AF1319">
        <v>3640</v>
      </c>
      <c r="AG1319">
        <v>1266720</v>
      </c>
      <c r="AH1319">
        <v>3</v>
      </c>
      <c r="AI1319">
        <v>372</v>
      </c>
      <c r="AJ1319">
        <v>3543</v>
      </c>
      <c r="AK1319">
        <v>1318717</v>
      </c>
      <c r="AP1319">
        <v>31</v>
      </c>
      <c r="AQ1319">
        <v>442</v>
      </c>
      <c r="AR1319">
        <v>3370</v>
      </c>
      <c r="AS1319">
        <v>1491126</v>
      </c>
      <c r="AT1319">
        <v>5</v>
      </c>
      <c r="AU1319">
        <v>439</v>
      </c>
      <c r="AV1319">
        <v>3330</v>
      </c>
      <c r="AW1319">
        <v>1458500</v>
      </c>
      <c r="AX1319">
        <v>45</v>
      </c>
      <c r="AY1319">
        <v>44</v>
      </c>
    </row>
    <row r="1320" spans="1:51" x14ac:dyDescent="0.2">
      <c r="A1320" s="43"/>
      <c r="AP1320">
        <v>31</v>
      </c>
      <c r="AQ1320">
        <v>377</v>
      </c>
      <c r="AR1320">
        <v>3412</v>
      </c>
      <c r="AS1320">
        <v>1286513</v>
      </c>
      <c r="AT1320">
        <v>1</v>
      </c>
      <c r="AU1320">
        <v>364</v>
      </c>
      <c r="AV1320">
        <v>3350</v>
      </c>
      <c r="AW1320">
        <v>1219400</v>
      </c>
    </row>
    <row r="1321" spans="1:51" x14ac:dyDescent="0.2">
      <c r="A1321" s="43">
        <v>42836</v>
      </c>
      <c r="B1321">
        <v>9</v>
      </c>
      <c r="C1321">
        <v>108</v>
      </c>
      <c r="D1321">
        <v>4000</v>
      </c>
      <c r="E1321">
        <v>434364</v>
      </c>
      <c r="F1321">
        <v>2</v>
      </c>
      <c r="G1321">
        <v>141</v>
      </c>
      <c r="H1321">
        <v>4100</v>
      </c>
      <c r="I1321">
        <v>578100</v>
      </c>
      <c r="J1321">
        <v>9</v>
      </c>
      <c r="K1321">
        <v>166</v>
      </c>
      <c r="L1321">
        <v>3767</v>
      </c>
      <c r="M1321">
        <v>624833</v>
      </c>
      <c r="N1321">
        <v>2</v>
      </c>
      <c r="O1321">
        <v>194</v>
      </c>
      <c r="P1321">
        <v>3550</v>
      </c>
      <c r="Q1321">
        <v>688825</v>
      </c>
      <c r="R1321">
        <v>6</v>
      </c>
      <c r="S1321">
        <v>225</v>
      </c>
      <c r="T1321">
        <v>3975</v>
      </c>
      <c r="U1321">
        <v>894375</v>
      </c>
      <c r="V1321">
        <v>14</v>
      </c>
      <c r="W1321">
        <v>266</v>
      </c>
      <c r="X1321">
        <v>3758</v>
      </c>
      <c r="Y1321">
        <v>999422</v>
      </c>
      <c r="Z1321">
        <v>33</v>
      </c>
      <c r="AA1321">
        <v>300</v>
      </c>
      <c r="AB1321">
        <v>3730</v>
      </c>
      <c r="AC1321">
        <v>1118927</v>
      </c>
      <c r="AD1321">
        <v>4</v>
      </c>
      <c r="AE1321">
        <v>341</v>
      </c>
      <c r="AF1321">
        <v>3732</v>
      </c>
      <c r="AG1321">
        <v>1273665</v>
      </c>
      <c r="AH1321">
        <v>1</v>
      </c>
      <c r="AI1321">
        <v>377</v>
      </c>
      <c r="AJ1321">
        <v>3650</v>
      </c>
      <c r="AK1321">
        <v>1376050</v>
      </c>
      <c r="AP1321">
        <v>28</v>
      </c>
      <c r="AQ1321">
        <v>434</v>
      </c>
      <c r="AR1321">
        <v>3642</v>
      </c>
      <c r="AS1321">
        <v>1583728</v>
      </c>
      <c r="AT1321">
        <v>3</v>
      </c>
      <c r="AU1321">
        <v>456</v>
      </c>
      <c r="AV1321">
        <v>3333</v>
      </c>
      <c r="AW1321">
        <v>1521200</v>
      </c>
      <c r="AX1321">
        <v>61</v>
      </c>
      <c r="AY1321">
        <v>26</v>
      </c>
    </row>
    <row r="1322" spans="1:51" x14ac:dyDescent="0.2">
      <c r="A1322" s="43"/>
      <c r="AP1322">
        <v>25</v>
      </c>
      <c r="AQ1322">
        <v>376</v>
      </c>
      <c r="AR1322">
        <v>3402</v>
      </c>
      <c r="AS1322">
        <v>1280873</v>
      </c>
      <c r="AT1322">
        <v>3</v>
      </c>
      <c r="AU1322">
        <v>372</v>
      </c>
      <c r="AV1322">
        <v>3517</v>
      </c>
      <c r="AW1322">
        <v>1308667</v>
      </c>
    </row>
    <row r="1323" spans="1:51" x14ac:dyDescent="0.2">
      <c r="A1323" s="43">
        <v>42843</v>
      </c>
      <c r="B1323">
        <v>16</v>
      </c>
      <c r="C1323">
        <v>96</v>
      </c>
      <c r="D1323">
        <v>4228</v>
      </c>
      <c r="E1323">
        <v>404433</v>
      </c>
      <c r="F1323">
        <v>10</v>
      </c>
      <c r="G1323">
        <v>139</v>
      </c>
      <c r="H1323">
        <v>4162</v>
      </c>
      <c r="I1323">
        <v>578162</v>
      </c>
      <c r="J1323">
        <v>15</v>
      </c>
      <c r="K1323">
        <v>177</v>
      </c>
      <c r="L1323">
        <v>3963</v>
      </c>
      <c r="M1323">
        <v>702687</v>
      </c>
      <c r="N1323">
        <v>12</v>
      </c>
      <c r="O1323">
        <v>194</v>
      </c>
      <c r="P1323">
        <v>3875</v>
      </c>
      <c r="Q1323">
        <v>748442</v>
      </c>
      <c r="R1323">
        <v>1</v>
      </c>
      <c r="S1323">
        <v>230</v>
      </c>
      <c r="T1323">
        <v>3840</v>
      </c>
      <c r="U1323">
        <v>883200</v>
      </c>
      <c r="V1323">
        <v>10</v>
      </c>
      <c r="W1323">
        <v>265</v>
      </c>
      <c r="X1323">
        <v>3650</v>
      </c>
      <c r="Y1323">
        <v>966717</v>
      </c>
      <c r="Z1323">
        <v>6</v>
      </c>
      <c r="AA1323">
        <v>303</v>
      </c>
      <c r="AB1323">
        <v>3650</v>
      </c>
      <c r="AC1323">
        <v>1107275</v>
      </c>
      <c r="AD1323">
        <v>2</v>
      </c>
      <c r="AE1323">
        <v>336</v>
      </c>
      <c r="AF1323">
        <v>3675</v>
      </c>
      <c r="AG1323">
        <v>1236475</v>
      </c>
      <c r="AH1323">
        <v>2</v>
      </c>
      <c r="AI1323">
        <v>372</v>
      </c>
      <c r="AJ1323">
        <v>3740</v>
      </c>
      <c r="AK1323">
        <v>1389390</v>
      </c>
      <c r="AP1323">
        <v>18</v>
      </c>
      <c r="AQ1323">
        <v>439</v>
      </c>
      <c r="AR1323">
        <v>3575</v>
      </c>
      <c r="AS1323">
        <v>1571003</v>
      </c>
      <c r="AT1323">
        <v>3</v>
      </c>
      <c r="AU1323">
        <v>428</v>
      </c>
      <c r="AV1323">
        <v>3083</v>
      </c>
      <c r="AW1323">
        <v>1318433</v>
      </c>
      <c r="AX1323">
        <v>60</v>
      </c>
      <c r="AY1323">
        <v>34</v>
      </c>
    </row>
    <row r="1324" spans="1:51" x14ac:dyDescent="0.2">
      <c r="A1324" s="43"/>
      <c r="AP1324">
        <v>12</v>
      </c>
      <c r="AQ1324">
        <v>380</v>
      </c>
      <c r="AR1324">
        <v>3422</v>
      </c>
      <c r="AS1324">
        <v>1299039</v>
      </c>
      <c r="AT1324">
        <v>9</v>
      </c>
      <c r="AU1324">
        <v>370</v>
      </c>
      <c r="AV1324">
        <v>3593</v>
      </c>
      <c r="AW1324">
        <v>1330645</v>
      </c>
    </row>
    <row r="1325" spans="1:51" x14ac:dyDescent="0.2">
      <c r="A1325" s="43">
        <v>42850</v>
      </c>
      <c r="B1325">
        <v>16</v>
      </c>
      <c r="C1325">
        <v>112</v>
      </c>
      <c r="D1325">
        <v>4295</v>
      </c>
      <c r="E1325">
        <v>481465</v>
      </c>
      <c r="F1325">
        <v>11</v>
      </c>
      <c r="G1325">
        <v>141</v>
      </c>
      <c r="H1325">
        <v>4183</v>
      </c>
      <c r="I1325">
        <v>588267</v>
      </c>
      <c r="J1325">
        <v>21</v>
      </c>
      <c r="K1325">
        <v>164</v>
      </c>
      <c r="L1325">
        <v>4026</v>
      </c>
      <c r="M1325">
        <v>658539</v>
      </c>
      <c r="N1325">
        <v>11</v>
      </c>
      <c r="O1325">
        <v>198</v>
      </c>
      <c r="P1325">
        <v>3960</v>
      </c>
      <c r="Q1325">
        <v>784140</v>
      </c>
      <c r="R1325">
        <v>11</v>
      </c>
      <c r="S1325">
        <v>228</v>
      </c>
      <c r="T1325">
        <v>3791</v>
      </c>
      <c r="U1325">
        <v>864010</v>
      </c>
      <c r="V1325">
        <v>4</v>
      </c>
      <c r="W1325">
        <v>263</v>
      </c>
      <c r="X1325">
        <v>3850</v>
      </c>
      <c r="Y1325">
        <v>1012500</v>
      </c>
      <c r="Z1325">
        <v>15</v>
      </c>
      <c r="AA1325">
        <v>302</v>
      </c>
      <c r="AB1325">
        <v>3804</v>
      </c>
      <c r="AC1325">
        <v>1147074</v>
      </c>
      <c r="AD1325">
        <v>7</v>
      </c>
      <c r="AE1325">
        <v>337</v>
      </c>
      <c r="AF1325">
        <v>3756</v>
      </c>
      <c r="AG1325">
        <v>1264198</v>
      </c>
      <c r="AH1325">
        <v>5</v>
      </c>
      <c r="AI1325">
        <v>383</v>
      </c>
      <c r="AJ1325">
        <v>3762</v>
      </c>
      <c r="AK1325">
        <v>1444692</v>
      </c>
      <c r="AL1325">
        <v>2</v>
      </c>
      <c r="AM1325">
        <v>417</v>
      </c>
      <c r="AN1325">
        <v>3600</v>
      </c>
      <c r="AO1325">
        <v>1501800</v>
      </c>
      <c r="AP1325">
        <v>30</v>
      </c>
      <c r="AQ1325">
        <v>458</v>
      </c>
      <c r="AR1325">
        <v>3593</v>
      </c>
      <c r="AS1325">
        <v>1648532</v>
      </c>
      <c r="AT1325">
        <v>6</v>
      </c>
      <c r="AU1325">
        <v>431</v>
      </c>
      <c r="AV1325">
        <v>3490</v>
      </c>
      <c r="AW1325">
        <v>1506810</v>
      </c>
      <c r="AX1325">
        <v>54</v>
      </c>
      <c r="AY1325">
        <v>30</v>
      </c>
    </row>
    <row r="1326" spans="1:51" x14ac:dyDescent="0.2">
      <c r="A1326" s="43"/>
      <c r="AP1326">
        <v>35</v>
      </c>
      <c r="AQ1326">
        <v>380</v>
      </c>
      <c r="AR1326">
        <v>3487</v>
      </c>
      <c r="AS1326">
        <v>1324760</v>
      </c>
      <c r="AT1326">
        <v>2</v>
      </c>
      <c r="AU1326">
        <v>389</v>
      </c>
      <c r="AV1326">
        <v>3775</v>
      </c>
      <c r="AW1326">
        <v>1468300</v>
      </c>
    </row>
    <row r="1327" spans="1:51" x14ac:dyDescent="0.2">
      <c r="A1327" s="43"/>
    </row>
    <row r="1328" spans="1:51" x14ac:dyDescent="0.2">
      <c r="A1328" s="43">
        <v>42857</v>
      </c>
      <c r="B1328">
        <v>24</v>
      </c>
      <c r="C1328">
        <v>108</v>
      </c>
      <c r="D1328">
        <v>4180</v>
      </c>
      <c r="E1328">
        <v>451080</v>
      </c>
      <c r="F1328">
        <v>1</v>
      </c>
      <c r="G1328">
        <v>134</v>
      </c>
      <c r="H1328">
        <v>4150</v>
      </c>
      <c r="I1328">
        <v>556100</v>
      </c>
      <c r="J1328">
        <v>6</v>
      </c>
      <c r="K1328">
        <v>156</v>
      </c>
      <c r="L1328">
        <v>3967</v>
      </c>
      <c r="M1328">
        <v>617317</v>
      </c>
      <c r="N1328">
        <v>9</v>
      </c>
      <c r="O1328">
        <v>194</v>
      </c>
      <c r="P1328">
        <v>3870</v>
      </c>
      <c r="Q1328">
        <v>752590</v>
      </c>
      <c r="R1328">
        <v>10</v>
      </c>
      <c r="S1328">
        <v>236</v>
      </c>
      <c r="T1328">
        <v>3850</v>
      </c>
      <c r="U1328">
        <v>910600</v>
      </c>
      <c r="V1328">
        <v>1</v>
      </c>
      <c r="W1328">
        <v>259</v>
      </c>
      <c r="X1328">
        <v>3700</v>
      </c>
      <c r="Y1328">
        <v>958300</v>
      </c>
      <c r="Z1328">
        <v>5</v>
      </c>
      <c r="AA1328">
        <v>302</v>
      </c>
      <c r="AB1328">
        <v>3495</v>
      </c>
      <c r="AC1328">
        <v>1056685</v>
      </c>
      <c r="AD1328">
        <v>5</v>
      </c>
      <c r="AE1328">
        <v>345</v>
      </c>
      <c r="AF1328">
        <v>3800</v>
      </c>
      <c r="AG1328">
        <v>1311100</v>
      </c>
      <c r="AH1328">
        <v>2</v>
      </c>
      <c r="AI1328">
        <v>382</v>
      </c>
      <c r="AJ1328">
        <v>3900</v>
      </c>
      <c r="AK1328">
        <v>1490175</v>
      </c>
      <c r="AP1328">
        <v>22</v>
      </c>
      <c r="AQ1328">
        <v>454</v>
      </c>
      <c r="AR1328">
        <v>3598</v>
      </c>
      <c r="AS1328">
        <v>1636410</v>
      </c>
      <c r="AT1328">
        <v>3</v>
      </c>
      <c r="AU1328">
        <v>431</v>
      </c>
      <c r="AV1328">
        <v>3400</v>
      </c>
      <c r="AW1328">
        <v>1465133</v>
      </c>
      <c r="AX1328">
        <v>36</v>
      </c>
      <c r="AY1328">
        <v>60</v>
      </c>
    </row>
    <row r="1329" spans="1:51" x14ac:dyDescent="0.2">
      <c r="A1329" s="43"/>
      <c r="AP1329">
        <v>14</v>
      </c>
      <c r="AQ1329">
        <v>379</v>
      </c>
      <c r="AR1329">
        <v>3554</v>
      </c>
      <c r="AS1329">
        <v>1349603</v>
      </c>
      <c r="AT1329">
        <v>4</v>
      </c>
      <c r="AU1329">
        <v>384</v>
      </c>
      <c r="AV1329">
        <v>3733</v>
      </c>
      <c r="AW1329">
        <v>1436433</v>
      </c>
    </row>
    <row r="1330" spans="1:51" x14ac:dyDescent="0.2">
      <c r="A1330" s="43">
        <v>42864</v>
      </c>
      <c r="B1330">
        <v>8</v>
      </c>
      <c r="C1330">
        <v>114</v>
      </c>
      <c r="D1330">
        <v>4350</v>
      </c>
      <c r="E1330">
        <v>498114</v>
      </c>
      <c r="F1330">
        <v>5</v>
      </c>
      <c r="G1330">
        <v>138</v>
      </c>
      <c r="H1330">
        <v>4175</v>
      </c>
      <c r="I1330">
        <v>576350</v>
      </c>
      <c r="J1330">
        <v>7</v>
      </c>
      <c r="K1330">
        <v>165</v>
      </c>
      <c r="L1330">
        <v>4067</v>
      </c>
      <c r="M1330">
        <v>673467</v>
      </c>
      <c r="N1330">
        <v>18</v>
      </c>
      <c r="O1330">
        <v>205</v>
      </c>
      <c r="P1330">
        <v>3705</v>
      </c>
      <c r="Q1330">
        <v>758328</v>
      </c>
      <c r="R1330">
        <v>8</v>
      </c>
      <c r="S1330">
        <v>238</v>
      </c>
      <c r="T1330">
        <v>3945</v>
      </c>
      <c r="U1330">
        <v>940025</v>
      </c>
      <c r="V1330">
        <v>13</v>
      </c>
      <c r="W1330">
        <v>270</v>
      </c>
      <c r="X1330">
        <v>3675</v>
      </c>
      <c r="Y1330">
        <v>993900</v>
      </c>
      <c r="Z1330">
        <v>9</v>
      </c>
      <c r="AA1330">
        <v>295</v>
      </c>
      <c r="AB1330">
        <v>3721</v>
      </c>
      <c r="AC1330">
        <v>1098229</v>
      </c>
      <c r="AD1330">
        <v>8</v>
      </c>
      <c r="AE1330">
        <v>336</v>
      </c>
      <c r="AF1330">
        <v>3708</v>
      </c>
      <c r="AG1330">
        <v>1246867</v>
      </c>
      <c r="AH1330">
        <v>3</v>
      </c>
      <c r="AI1330">
        <v>376</v>
      </c>
      <c r="AJ1330">
        <v>3675</v>
      </c>
      <c r="AK1330">
        <v>1385125</v>
      </c>
      <c r="AL1330">
        <v>4</v>
      </c>
      <c r="AM1330">
        <v>429</v>
      </c>
      <c r="AN1330">
        <v>3812</v>
      </c>
      <c r="AO1330">
        <v>1641212</v>
      </c>
      <c r="AP1330">
        <v>38</v>
      </c>
      <c r="AQ1330">
        <v>427</v>
      </c>
      <c r="AR1330">
        <v>3502</v>
      </c>
      <c r="AS1330">
        <v>1496437</v>
      </c>
      <c r="AT1330">
        <v>14</v>
      </c>
      <c r="AU1330">
        <v>457</v>
      </c>
      <c r="AV1330">
        <v>3570</v>
      </c>
      <c r="AW1330">
        <v>1629570</v>
      </c>
      <c r="AX1330">
        <v>26</v>
      </c>
      <c r="AY1330">
        <v>60</v>
      </c>
    </row>
    <row r="1331" spans="1:51" x14ac:dyDescent="0.2">
      <c r="A1331" s="43"/>
      <c r="AP1331">
        <v>37</v>
      </c>
      <c r="AQ1331">
        <v>376</v>
      </c>
      <c r="AR1331">
        <v>3510</v>
      </c>
      <c r="AS1331">
        <v>1320288</v>
      </c>
      <c r="AT1331">
        <v>4</v>
      </c>
      <c r="AU1331">
        <v>396</v>
      </c>
      <c r="AV1331">
        <v>3875</v>
      </c>
      <c r="AW1331">
        <v>1535875</v>
      </c>
    </row>
    <row r="1332" spans="1:51" x14ac:dyDescent="0.2">
      <c r="A1332" s="43">
        <v>42871</v>
      </c>
      <c r="B1332">
        <v>9</v>
      </c>
      <c r="C1332">
        <v>113</v>
      </c>
      <c r="D1332">
        <v>4240</v>
      </c>
      <c r="E1332">
        <v>479930</v>
      </c>
      <c r="F1332">
        <v>6</v>
      </c>
      <c r="G1332">
        <v>136</v>
      </c>
      <c r="H1332">
        <v>4167</v>
      </c>
      <c r="I1332">
        <v>565700</v>
      </c>
      <c r="J1332">
        <v>13</v>
      </c>
      <c r="K1332">
        <v>165</v>
      </c>
      <c r="L1332">
        <v>3762</v>
      </c>
      <c r="M1332">
        <v>620638</v>
      </c>
      <c r="N1332">
        <v>28</v>
      </c>
      <c r="O1332">
        <v>200</v>
      </c>
      <c r="P1332">
        <v>3761</v>
      </c>
      <c r="Q1332">
        <v>753639</v>
      </c>
      <c r="R1332">
        <v>14</v>
      </c>
      <c r="S1332">
        <v>233</v>
      </c>
      <c r="T1332">
        <v>3467</v>
      </c>
      <c r="U1332">
        <v>807400</v>
      </c>
      <c r="V1332">
        <v>21</v>
      </c>
      <c r="W1332">
        <v>263</v>
      </c>
      <c r="X1332">
        <v>3594</v>
      </c>
      <c r="Y1332">
        <v>945912</v>
      </c>
      <c r="Z1332">
        <v>21</v>
      </c>
      <c r="AA1332">
        <v>296</v>
      </c>
      <c r="AB1332">
        <v>3600</v>
      </c>
      <c r="AC1332">
        <v>1065362</v>
      </c>
      <c r="AD1332">
        <v>7</v>
      </c>
      <c r="AE1332">
        <v>336</v>
      </c>
      <c r="AF1332">
        <v>3690</v>
      </c>
      <c r="AG1332">
        <v>1239469</v>
      </c>
      <c r="AL1332">
        <v>2</v>
      </c>
      <c r="AM1332">
        <v>424</v>
      </c>
      <c r="AN1332">
        <v>3575</v>
      </c>
      <c r="AO1332">
        <v>1514025</v>
      </c>
      <c r="AP1332">
        <v>39</v>
      </c>
      <c r="AQ1332">
        <v>452</v>
      </c>
      <c r="AR1332">
        <v>3491</v>
      </c>
      <c r="AS1332">
        <v>1575319</v>
      </c>
      <c r="AT1332">
        <v>5</v>
      </c>
      <c r="AU1332">
        <v>439</v>
      </c>
      <c r="AV1332">
        <v>3610</v>
      </c>
      <c r="AW1332">
        <v>1585480</v>
      </c>
      <c r="AX1332">
        <v>18</v>
      </c>
      <c r="AY1332">
        <v>64</v>
      </c>
    </row>
    <row r="1333" spans="1:51" x14ac:dyDescent="0.2">
      <c r="A1333" s="43"/>
      <c r="AP1333">
        <v>24</v>
      </c>
      <c r="AQ1333">
        <v>379</v>
      </c>
      <c r="AR1333">
        <v>3408</v>
      </c>
      <c r="AS1333">
        <v>1291507</v>
      </c>
      <c r="AT1333">
        <v>1</v>
      </c>
      <c r="AU1333">
        <v>386</v>
      </c>
      <c r="AV1333">
        <v>3200</v>
      </c>
      <c r="AW1333">
        <v>1235200</v>
      </c>
    </row>
    <row r="1334" spans="1:51" x14ac:dyDescent="0.2">
      <c r="A1334" s="43">
        <v>42878</v>
      </c>
      <c r="B1334">
        <v>18</v>
      </c>
      <c r="C1334">
        <v>114</v>
      </c>
      <c r="D1334">
        <v>4000</v>
      </c>
      <c r="E1334">
        <v>454060</v>
      </c>
      <c r="F1334">
        <v>4</v>
      </c>
      <c r="G1334">
        <v>143</v>
      </c>
      <c r="H1334">
        <v>3725</v>
      </c>
      <c r="I1334">
        <v>532775</v>
      </c>
      <c r="J1334">
        <v>29</v>
      </c>
      <c r="K1334">
        <v>164</v>
      </c>
      <c r="L1334">
        <v>3830</v>
      </c>
      <c r="M1334">
        <v>626959</v>
      </c>
      <c r="N1334">
        <v>10</v>
      </c>
      <c r="O1334">
        <v>197</v>
      </c>
      <c r="P1334">
        <v>3626</v>
      </c>
      <c r="Q1334">
        <v>714810</v>
      </c>
      <c r="R1334">
        <v>5</v>
      </c>
      <c r="S1334">
        <v>235</v>
      </c>
      <c r="T1334">
        <v>3562</v>
      </c>
      <c r="U1334">
        <v>837162</v>
      </c>
      <c r="V1334">
        <v>11</v>
      </c>
      <c r="W1334">
        <v>265</v>
      </c>
      <c r="X1334">
        <v>3538</v>
      </c>
      <c r="Y1334">
        <v>938675</v>
      </c>
      <c r="Z1334">
        <v>16</v>
      </c>
      <c r="AA1334">
        <v>307</v>
      </c>
      <c r="AB1334">
        <v>3590</v>
      </c>
      <c r="AC1334">
        <v>1099850</v>
      </c>
      <c r="AD1334">
        <v>7</v>
      </c>
      <c r="AE1334">
        <v>344</v>
      </c>
      <c r="AF1334">
        <v>3475</v>
      </c>
      <c r="AG1334">
        <v>1195900</v>
      </c>
      <c r="AH1334">
        <v>2</v>
      </c>
      <c r="AI1334">
        <v>378</v>
      </c>
      <c r="AJ1334">
        <v>3625</v>
      </c>
      <c r="AK1334">
        <v>1371975</v>
      </c>
      <c r="AL1334">
        <v>4</v>
      </c>
      <c r="AM1334">
        <v>422</v>
      </c>
      <c r="AN1334">
        <v>3588</v>
      </c>
      <c r="AO1334">
        <v>1514038</v>
      </c>
      <c r="AP1334">
        <v>30</v>
      </c>
      <c r="AQ1334">
        <v>434</v>
      </c>
      <c r="AR1334">
        <v>3256</v>
      </c>
      <c r="AS1334">
        <v>1413308</v>
      </c>
      <c r="AT1334">
        <v>14</v>
      </c>
      <c r="AU1334">
        <v>454</v>
      </c>
      <c r="AV1334">
        <v>3615</v>
      </c>
      <c r="AW1334">
        <v>1639645</v>
      </c>
      <c r="AX1334">
        <v>16</v>
      </c>
      <c r="AY1334">
        <v>106</v>
      </c>
    </row>
    <row r="1335" spans="1:51" x14ac:dyDescent="0.2">
      <c r="A1335" s="43"/>
      <c r="AP1335">
        <v>28</v>
      </c>
      <c r="AQ1335">
        <v>381</v>
      </c>
      <c r="AR1335">
        <v>3273</v>
      </c>
      <c r="AS1335">
        <v>1246354</v>
      </c>
      <c r="AT1335">
        <v>1</v>
      </c>
      <c r="AU1335">
        <v>399</v>
      </c>
      <c r="AV1335">
        <v>2500</v>
      </c>
      <c r="AW1335">
        <v>997500</v>
      </c>
    </row>
    <row r="1336" spans="1:51" x14ac:dyDescent="0.2">
      <c r="A1336" s="43">
        <v>42885</v>
      </c>
      <c r="B1336">
        <v>10</v>
      </c>
      <c r="C1336">
        <v>107</v>
      </c>
      <c r="D1336">
        <v>4300</v>
      </c>
      <c r="E1336">
        <v>459500</v>
      </c>
      <c r="J1336">
        <v>10</v>
      </c>
      <c r="K1336">
        <v>160</v>
      </c>
      <c r="L1336">
        <v>3762</v>
      </c>
      <c r="M1336">
        <v>599575</v>
      </c>
      <c r="N1336">
        <v>11</v>
      </c>
      <c r="O1336">
        <v>200</v>
      </c>
      <c r="P1336">
        <v>3688</v>
      </c>
      <c r="Q1336">
        <v>737728</v>
      </c>
      <c r="R1336">
        <v>4</v>
      </c>
      <c r="S1336">
        <v>228</v>
      </c>
      <c r="T1336">
        <v>3677</v>
      </c>
      <c r="U1336">
        <v>839403</v>
      </c>
      <c r="V1336">
        <v>27</v>
      </c>
      <c r="W1336">
        <v>268</v>
      </c>
      <c r="X1336">
        <v>3583</v>
      </c>
      <c r="Y1336">
        <v>959217</v>
      </c>
      <c r="Z1336">
        <v>9</v>
      </c>
      <c r="AA1336">
        <v>289</v>
      </c>
      <c r="AB1336">
        <v>3542</v>
      </c>
      <c r="AC1336">
        <v>1023317</v>
      </c>
      <c r="AD1336">
        <v>20</v>
      </c>
      <c r="AE1336">
        <v>340</v>
      </c>
      <c r="AF1336">
        <v>3583</v>
      </c>
      <c r="AG1336">
        <v>1218805</v>
      </c>
      <c r="AH1336">
        <v>27</v>
      </c>
      <c r="AI1336">
        <v>374</v>
      </c>
      <c r="AJ1336">
        <v>3614</v>
      </c>
      <c r="AK1336">
        <v>1351119</v>
      </c>
      <c r="AL1336">
        <v>19</v>
      </c>
      <c r="AM1336">
        <v>427</v>
      </c>
      <c r="AN1336">
        <v>3651</v>
      </c>
      <c r="AO1336">
        <v>1558027</v>
      </c>
      <c r="AP1336">
        <v>45</v>
      </c>
      <c r="AQ1336">
        <v>440</v>
      </c>
      <c r="AR1336">
        <v>3300</v>
      </c>
      <c r="AS1336">
        <v>1452616</v>
      </c>
      <c r="AT1336">
        <v>6</v>
      </c>
      <c r="AU1336">
        <v>458</v>
      </c>
      <c r="AV1336">
        <v>3425</v>
      </c>
      <c r="AW1336">
        <v>1566612</v>
      </c>
      <c r="AX1336">
        <v>25</v>
      </c>
      <c r="AY1336">
        <v>49</v>
      </c>
    </row>
    <row r="1337" spans="1:51" x14ac:dyDescent="0.2">
      <c r="A1337" s="43"/>
      <c r="AP1337">
        <v>44</v>
      </c>
      <c r="AQ1337">
        <v>376</v>
      </c>
      <c r="AR1337">
        <v>3203</v>
      </c>
      <c r="AS1337">
        <v>1204841</v>
      </c>
      <c r="AT1337">
        <v>4</v>
      </c>
      <c r="AU1337">
        <v>384</v>
      </c>
      <c r="AV1337">
        <v>3325</v>
      </c>
      <c r="AW1337">
        <v>1276950</v>
      </c>
    </row>
    <row r="1338" spans="1:51" x14ac:dyDescent="0.2">
      <c r="A1338" s="43"/>
    </row>
    <row r="1339" spans="1:51" x14ac:dyDescent="0.2">
      <c r="A1339" s="43">
        <v>42863</v>
      </c>
      <c r="B1339">
        <v>5</v>
      </c>
      <c r="C1339">
        <v>118</v>
      </c>
      <c r="D1339">
        <v>4117</v>
      </c>
      <c r="E1339">
        <v>483560</v>
      </c>
      <c r="F1339">
        <v>4</v>
      </c>
      <c r="G1339">
        <v>142</v>
      </c>
      <c r="H1339">
        <v>4120</v>
      </c>
      <c r="I1339">
        <v>587100</v>
      </c>
      <c r="J1339">
        <v>24</v>
      </c>
      <c r="K1339">
        <v>170</v>
      </c>
      <c r="L1339">
        <v>4137</v>
      </c>
      <c r="M1339">
        <v>692333</v>
      </c>
      <c r="N1339">
        <v>65</v>
      </c>
      <c r="O1339">
        <v>200</v>
      </c>
      <c r="P1339">
        <v>4013</v>
      </c>
      <c r="Q1339">
        <v>803829</v>
      </c>
      <c r="R1339">
        <v>25</v>
      </c>
      <c r="S1339">
        <v>226</v>
      </c>
      <c r="T1339">
        <v>3887</v>
      </c>
      <c r="U1339">
        <v>877071</v>
      </c>
      <c r="V1339">
        <v>74</v>
      </c>
      <c r="W1339">
        <v>261</v>
      </c>
      <c r="X1339">
        <v>4322</v>
      </c>
      <c r="Y1339">
        <v>1200790</v>
      </c>
      <c r="Z1339">
        <v>24</v>
      </c>
      <c r="AA1339">
        <v>290</v>
      </c>
      <c r="AB1339">
        <v>4122</v>
      </c>
      <c r="AC1339">
        <v>1154270</v>
      </c>
      <c r="AD1339">
        <v>8</v>
      </c>
      <c r="AE1339">
        <v>341</v>
      </c>
      <c r="AF1339">
        <v>3900</v>
      </c>
      <c r="AG1339">
        <v>1319506</v>
      </c>
      <c r="AH1339">
        <v>5</v>
      </c>
      <c r="AI1339">
        <v>383</v>
      </c>
      <c r="AJ1339">
        <v>3900</v>
      </c>
      <c r="AK1339">
        <v>1473284</v>
      </c>
      <c r="AL1339">
        <v>6</v>
      </c>
      <c r="AM1339">
        <v>420</v>
      </c>
      <c r="AN1339">
        <v>3992</v>
      </c>
      <c r="AO1339">
        <v>1711013</v>
      </c>
      <c r="AP1339">
        <v>53</v>
      </c>
      <c r="AQ1339">
        <v>386</v>
      </c>
      <c r="AR1339">
        <v>3354</v>
      </c>
      <c r="AS1339">
        <v>1305707</v>
      </c>
      <c r="AT1339">
        <v>5</v>
      </c>
      <c r="AU1339">
        <v>425</v>
      </c>
      <c r="AV1339">
        <v>3602</v>
      </c>
      <c r="AW1339">
        <v>1518132</v>
      </c>
      <c r="AX1339">
        <v>1</v>
      </c>
    </row>
    <row r="1340" spans="1:51" x14ac:dyDescent="0.2">
      <c r="A1340" s="43">
        <v>42870</v>
      </c>
      <c r="B1340">
        <v>20</v>
      </c>
      <c r="C1340">
        <v>114</v>
      </c>
      <c r="D1340">
        <v>4186</v>
      </c>
      <c r="E1340">
        <v>477862</v>
      </c>
      <c r="F1340">
        <v>43</v>
      </c>
      <c r="G1340">
        <v>140</v>
      </c>
      <c r="H1340">
        <v>4057</v>
      </c>
      <c r="I1340">
        <v>562547</v>
      </c>
      <c r="J1340">
        <v>4</v>
      </c>
      <c r="K1340">
        <v>167</v>
      </c>
      <c r="L1340">
        <v>3985</v>
      </c>
      <c r="M1340">
        <v>667343</v>
      </c>
      <c r="N1340">
        <v>96</v>
      </c>
      <c r="O1340">
        <v>192</v>
      </c>
      <c r="P1340">
        <v>4028</v>
      </c>
      <c r="Q1340">
        <v>785410</v>
      </c>
      <c r="R1340">
        <v>20</v>
      </c>
      <c r="S1340">
        <v>237</v>
      </c>
      <c r="T1340">
        <v>3902</v>
      </c>
      <c r="U1340">
        <v>934361</v>
      </c>
      <c r="V1340">
        <v>35</v>
      </c>
      <c r="W1340">
        <v>257</v>
      </c>
      <c r="X1340">
        <v>3979</v>
      </c>
      <c r="Y1340">
        <v>1032391</v>
      </c>
      <c r="Z1340">
        <v>31</v>
      </c>
      <c r="AA1340">
        <v>299</v>
      </c>
      <c r="AB1340">
        <v>3818</v>
      </c>
      <c r="AC1340">
        <v>1157474</v>
      </c>
      <c r="AD1340">
        <v>19</v>
      </c>
      <c r="AE1340">
        <v>335</v>
      </c>
      <c r="AF1340">
        <v>3814</v>
      </c>
      <c r="AG1340">
        <v>1324624</v>
      </c>
      <c r="AH1340">
        <v>10</v>
      </c>
      <c r="AI1340">
        <v>386</v>
      </c>
      <c r="AJ1340">
        <v>3896</v>
      </c>
      <c r="AK1340">
        <v>1563910</v>
      </c>
      <c r="AL1340">
        <v>2</v>
      </c>
      <c r="AM1340">
        <v>450</v>
      </c>
      <c r="AN1340">
        <v>3760</v>
      </c>
      <c r="AO1340">
        <v>1697780</v>
      </c>
      <c r="AP1340">
        <v>97</v>
      </c>
      <c r="AQ1340">
        <v>380</v>
      </c>
      <c r="AR1340">
        <v>3474</v>
      </c>
      <c r="AS1340">
        <v>1321664</v>
      </c>
      <c r="AT1340">
        <v>13</v>
      </c>
      <c r="AU1340">
        <v>399</v>
      </c>
      <c r="AV1340">
        <v>3404</v>
      </c>
      <c r="AW1340">
        <v>1378949</v>
      </c>
      <c r="AX1340">
        <v>1</v>
      </c>
    </row>
    <row r="1341" spans="1:51" x14ac:dyDescent="0.2">
      <c r="A1341" s="43">
        <v>42877</v>
      </c>
      <c r="B1341">
        <v>14</v>
      </c>
      <c r="C1341">
        <v>119</v>
      </c>
      <c r="D1341">
        <v>4293</v>
      </c>
      <c r="E1341">
        <v>488604</v>
      </c>
      <c r="F1341">
        <v>7</v>
      </c>
      <c r="G1341">
        <v>140</v>
      </c>
      <c r="H1341">
        <v>4070</v>
      </c>
      <c r="I1341">
        <v>567043</v>
      </c>
      <c r="J1341">
        <v>37</v>
      </c>
      <c r="K1341">
        <v>161</v>
      </c>
      <c r="L1341">
        <v>3988</v>
      </c>
      <c r="M1341">
        <v>640979</v>
      </c>
      <c r="N1341">
        <v>35</v>
      </c>
      <c r="O1341">
        <v>200</v>
      </c>
      <c r="P1341">
        <v>3919</v>
      </c>
      <c r="Q1341">
        <v>788734</v>
      </c>
      <c r="R1341">
        <v>31</v>
      </c>
      <c r="S1341">
        <v>236</v>
      </c>
      <c r="T1341">
        <v>3860</v>
      </c>
      <c r="U1341">
        <v>954343</v>
      </c>
      <c r="V1341">
        <v>12</v>
      </c>
      <c r="W1341">
        <v>255</v>
      </c>
      <c r="X1341">
        <v>3957</v>
      </c>
      <c r="Y1341">
        <v>996834</v>
      </c>
      <c r="Z1341">
        <v>19</v>
      </c>
      <c r="AA1341">
        <v>298</v>
      </c>
      <c r="AB1341">
        <v>3668</v>
      </c>
      <c r="AC1341">
        <v>1100819</v>
      </c>
      <c r="AD1341">
        <v>8</v>
      </c>
      <c r="AE1341">
        <v>344</v>
      </c>
      <c r="AF1341">
        <v>3638</v>
      </c>
      <c r="AG1341">
        <v>1261023</v>
      </c>
      <c r="AH1341">
        <v>26</v>
      </c>
      <c r="AI1341">
        <v>366</v>
      </c>
      <c r="AJ1341">
        <v>3776</v>
      </c>
      <c r="AK1341">
        <v>1406764</v>
      </c>
      <c r="AL1341">
        <v>5</v>
      </c>
      <c r="AM1341">
        <v>417</v>
      </c>
      <c r="AN1341">
        <v>3853</v>
      </c>
      <c r="AO1341">
        <v>1612592</v>
      </c>
      <c r="AP1341">
        <v>66</v>
      </c>
      <c r="AQ1341">
        <v>379</v>
      </c>
      <c r="AR1341">
        <v>3362</v>
      </c>
      <c r="AS1341">
        <v>1277687</v>
      </c>
      <c r="AT1341">
        <v>13</v>
      </c>
      <c r="AU1341">
        <v>418</v>
      </c>
      <c r="AV1341">
        <v>3612</v>
      </c>
      <c r="AW1341">
        <v>1488668</v>
      </c>
    </row>
    <row r="1343" spans="1:51" x14ac:dyDescent="0.2">
      <c r="A1343" s="43">
        <v>42892</v>
      </c>
      <c r="B1343">
        <v>5</v>
      </c>
      <c r="C1343">
        <v>96</v>
      </c>
      <c r="D1343">
        <v>4250</v>
      </c>
      <c r="E1343">
        <v>409400</v>
      </c>
      <c r="F1343">
        <v>2</v>
      </c>
      <c r="G1343">
        <v>142</v>
      </c>
      <c r="H1343">
        <v>3875</v>
      </c>
      <c r="I1343">
        <v>550225</v>
      </c>
      <c r="J1343">
        <v>14</v>
      </c>
      <c r="K1343">
        <v>161</v>
      </c>
      <c r="L1343">
        <v>3750</v>
      </c>
      <c r="M1343">
        <v>602425</v>
      </c>
      <c r="N1343">
        <v>9</v>
      </c>
      <c r="O1343">
        <v>200</v>
      </c>
      <c r="P1343">
        <v>3712</v>
      </c>
      <c r="Q1343">
        <v>740100</v>
      </c>
      <c r="R1343">
        <v>30</v>
      </c>
      <c r="S1343">
        <v>239</v>
      </c>
      <c r="T1343">
        <v>3670</v>
      </c>
      <c r="U1343">
        <v>874583</v>
      </c>
      <c r="V1343">
        <v>3</v>
      </c>
      <c r="W1343">
        <v>268</v>
      </c>
      <c r="X1343">
        <v>3390</v>
      </c>
      <c r="Y1343">
        <v>906240</v>
      </c>
      <c r="Z1343">
        <v>11</v>
      </c>
      <c r="AA1343">
        <v>296</v>
      </c>
      <c r="AB1343">
        <v>3632</v>
      </c>
      <c r="AC1343">
        <v>1076472</v>
      </c>
      <c r="AD1343">
        <v>22</v>
      </c>
      <c r="AE1343">
        <v>342</v>
      </c>
      <c r="AF1343">
        <v>3519</v>
      </c>
      <c r="AG1343">
        <v>1203729</v>
      </c>
      <c r="AH1343">
        <v>8</v>
      </c>
      <c r="AI1343">
        <v>375</v>
      </c>
      <c r="AJ1343">
        <v>3528</v>
      </c>
      <c r="AK1343">
        <v>1324627</v>
      </c>
      <c r="AL1343">
        <v>1</v>
      </c>
      <c r="AM1343">
        <v>477</v>
      </c>
      <c r="AN1343">
        <v>3650</v>
      </c>
      <c r="AO1343">
        <v>1741050</v>
      </c>
      <c r="AP1343">
        <v>31</v>
      </c>
      <c r="AQ1343">
        <v>435</v>
      </c>
      <c r="AR1343">
        <v>3232</v>
      </c>
      <c r="AS1343">
        <v>1406712</v>
      </c>
      <c r="AT1343">
        <v>7</v>
      </c>
      <c r="AU1343">
        <v>475</v>
      </c>
      <c r="AV1343">
        <v>3343</v>
      </c>
      <c r="AW1343">
        <v>1585071</v>
      </c>
      <c r="AX1343">
        <v>6</v>
      </c>
      <c r="AY1343">
        <v>104</v>
      </c>
    </row>
    <row r="1344" spans="1:51" x14ac:dyDescent="0.2">
      <c r="A1344" s="43"/>
      <c r="AP1344">
        <v>21</v>
      </c>
      <c r="AQ1344">
        <v>377</v>
      </c>
      <c r="AR1344">
        <v>3246</v>
      </c>
      <c r="AS1344">
        <v>1223912</v>
      </c>
      <c r="AT1344">
        <v>5</v>
      </c>
      <c r="AU1344">
        <v>384</v>
      </c>
      <c r="AV1344">
        <v>3540</v>
      </c>
      <c r="AW1344">
        <v>1356710</v>
      </c>
    </row>
    <row r="1345" spans="1:51" x14ac:dyDescent="0.2">
      <c r="A1345" s="43">
        <v>42899</v>
      </c>
      <c r="B1345">
        <v>5</v>
      </c>
      <c r="C1345">
        <v>120</v>
      </c>
      <c r="D1345">
        <v>4075</v>
      </c>
      <c r="E1345">
        <v>488512</v>
      </c>
      <c r="J1345">
        <v>13</v>
      </c>
      <c r="K1345">
        <v>165</v>
      </c>
      <c r="L1345">
        <v>3800</v>
      </c>
      <c r="M1345">
        <v>625288</v>
      </c>
      <c r="N1345">
        <v>23</v>
      </c>
      <c r="O1345">
        <v>196</v>
      </c>
      <c r="P1345">
        <v>3721</v>
      </c>
      <c r="Q1345">
        <v>728586</v>
      </c>
      <c r="R1345">
        <v>4</v>
      </c>
      <c r="S1345">
        <v>232</v>
      </c>
      <c r="T1345">
        <v>3600</v>
      </c>
      <c r="U1345">
        <v>833225</v>
      </c>
      <c r="V1345">
        <v>5</v>
      </c>
      <c r="W1345">
        <v>267</v>
      </c>
      <c r="X1345">
        <v>3562</v>
      </c>
      <c r="Y1345">
        <v>950375</v>
      </c>
      <c r="Z1345">
        <v>10</v>
      </c>
      <c r="AA1345">
        <v>299</v>
      </c>
      <c r="AB1345">
        <v>3550</v>
      </c>
      <c r="AC1345">
        <v>1061083</v>
      </c>
      <c r="AD1345">
        <v>25</v>
      </c>
      <c r="AE1345">
        <v>336</v>
      </c>
      <c r="AF1345">
        <v>3663</v>
      </c>
      <c r="AG1345">
        <v>1230020</v>
      </c>
      <c r="AH1345">
        <v>2</v>
      </c>
      <c r="AI1345">
        <v>360</v>
      </c>
      <c r="AJ1345">
        <v>3750</v>
      </c>
      <c r="AK1345">
        <v>1350000</v>
      </c>
      <c r="AL1345">
        <v>4</v>
      </c>
      <c r="AM1345">
        <v>456</v>
      </c>
      <c r="AN1345">
        <v>3780</v>
      </c>
      <c r="AO1345">
        <v>1725190</v>
      </c>
      <c r="AP1345">
        <v>30</v>
      </c>
      <c r="AQ1345">
        <v>451</v>
      </c>
      <c r="AR1345">
        <v>3518</v>
      </c>
      <c r="AS1345">
        <v>1587987</v>
      </c>
      <c r="AT1345">
        <v>13</v>
      </c>
      <c r="AU1345">
        <v>465</v>
      </c>
      <c r="AV1345">
        <v>3500</v>
      </c>
      <c r="AW1345">
        <v>1619822</v>
      </c>
      <c r="AX1345">
        <v>9</v>
      </c>
      <c r="AY1345">
        <v>86</v>
      </c>
    </row>
    <row r="1346" spans="1:51" x14ac:dyDescent="0.2">
      <c r="A1346" s="43"/>
      <c r="AP1346">
        <v>12</v>
      </c>
      <c r="AQ1346">
        <v>377</v>
      </c>
      <c r="AR1346">
        <v>3252</v>
      </c>
      <c r="AS1346">
        <v>1227398</v>
      </c>
      <c r="AT1346">
        <v>7</v>
      </c>
      <c r="AU1346">
        <v>371</v>
      </c>
      <c r="AV1346">
        <v>3600</v>
      </c>
      <c r="AW1346">
        <v>1335470</v>
      </c>
    </row>
    <row r="1347" spans="1:51" x14ac:dyDescent="0.2">
      <c r="A1347" s="43">
        <v>42906</v>
      </c>
      <c r="B1347">
        <v>1</v>
      </c>
      <c r="C1347">
        <v>120</v>
      </c>
      <c r="D1347">
        <v>4000</v>
      </c>
      <c r="E1347">
        <v>480000</v>
      </c>
      <c r="F1347">
        <v>10</v>
      </c>
      <c r="G1347">
        <v>140</v>
      </c>
      <c r="H1347">
        <v>4025</v>
      </c>
      <c r="I1347">
        <v>563238</v>
      </c>
      <c r="J1347">
        <v>4</v>
      </c>
      <c r="K1347">
        <v>165</v>
      </c>
      <c r="L1347">
        <v>3750</v>
      </c>
      <c r="M1347">
        <v>618350</v>
      </c>
      <c r="N1347">
        <v>34</v>
      </c>
      <c r="O1347">
        <v>203</v>
      </c>
      <c r="P1347">
        <v>3751</v>
      </c>
      <c r="Q1347">
        <v>761675</v>
      </c>
      <c r="R1347">
        <v>11</v>
      </c>
      <c r="S1347">
        <v>235</v>
      </c>
      <c r="T1347">
        <v>3710</v>
      </c>
      <c r="U1347">
        <v>872160</v>
      </c>
      <c r="V1347">
        <v>5</v>
      </c>
      <c r="W1347">
        <v>271</v>
      </c>
      <c r="X1347">
        <v>3550</v>
      </c>
      <c r="Y1347">
        <v>961550</v>
      </c>
      <c r="Z1347">
        <v>13</v>
      </c>
      <c r="AA1347">
        <v>295</v>
      </c>
      <c r="AB1347">
        <v>3644</v>
      </c>
      <c r="AC1347">
        <v>1074444</v>
      </c>
      <c r="AD1347">
        <v>6</v>
      </c>
      <c r="AE1347">
        <v>332</v>
      </c>
      <c r="AF1347">
        <v>3580</v>
      </c>
      <c r="AG1347">
        <v>1190060</v>
      </c>
      <c r="AH1347">
        <v>4</v>
      </c>
      <c r="AI1347">
        <v>370</v>
      </c>
      <c r="AJ1347">
        <v>3533</v>
      </c>
      <c r="AK1347">
        <v>1310180</v>
      </c>
      <c r="AP1347">
        <v>28</v>
      </c>
      <c r="AQ1347">
        <v>438</v>
      </c>
      <c r="AR1347">
        <v>3383</v>
      </c>
      <c r="AS1347">
        <v>1482874</v>
      </c>
      <c r="AT1347">
        <v>17</v>
      </c>
      <c r="AU1347">
        <v>463</v>
      </c>
      <c r="AV1347">
        <v>3522</v>
      </c>
      <c r="AW1347">
        <v>1627226</v>
      </c>
      <c r="AX1347">
        <v>11</v>
      </c>
      <c r="AY1347">
        <v>103</v>
      </c>
    </row>
    <row r="1348" spans="1:51" x14ac:dyDescent="0.2">
      <c r="A1348" s="43"/>
      <c r="AP1348">
        <v>13</v>
      </c>
      <c r="AQ1348">
        <v>389</v>
      </c>
      <c r="AR1348">
        <v>3308</v>
      </c>
      <c r="AS1348">
        <v>1286334</v>
      </c>
    </row>
    <row r="1349" spans="1:51" x14ac:dyDescent="0.2">
      <c r="A1349" s="43">
        <v>42913</v>
      </c>
      <c r="B1349">
        <v>4</v>
      </c>
      <c r="C1349">
        <v>120</v>
      </c>
      <c r="D1349">
        <v>3800</v>
      </c>
      <c r="E1349">
        <v>456000</v>
      </c>
      <c r="F1349">
        <v>9</v>
      </c>
      <c r="G1349">
        <v>142</v>
      </c>
      <c r="H1349">
        <v>3867</v>
      </c>
      <c r="I1349">
        <v>550233</v>
      </c>
      <c r="J1349">
        <v>10</v>
      </c>
      <c r="K1349">
        <v>161</v>
      </c>
      <c r="L1349">
        <v>3910</v>
      </c>
      <c r="M1349">
        <v>630720</v>
      </c>
      <c r="N1349">
        <v>11</v>
      </c>
      <c r="O1349">
        <v>200</v>
      </c>
      <c r="P1349">
        <v>3590</v>
      </c>
      <c r="Q1349">
        <v>715595</v>
      </c>
      <c r="R1349">
        <v>42</v>
      </c>
      <c r="S1349">
        <v>241</v>
      </c>
      <c r="T1349">
        <v>3626</v>
      </c>
      <c r="U1349">
        <v>872496</v>
      </c>
      <c r="V1349">
        <v>21</v>
      </c>
      <c r="W1349">
        <v>265</v>
      </c>
      <c r="X1349">
        <v>3622</v>
      </c>
      <c r="Y1349">
        <v>959226</v>
      </c>
      <c r="Z1349">
        <v>13</v>
      </c>
      <c r="AA1349">
        <v>301</v>
      </c>
      <c r="AB1349">
        <v>3457</v>
      </c>
      <c r="AC1349">
        <v>1039818</v>
      </c>
      <c r="AD1349">
        <v>4</v>
      </c>
      <c r="AE1349">
        <v>334</v>
      </c>
      <c r="AF1349">
        <v>3425</v>
      </c>
      <c r="AG1349">
        <v>1144475</v>
      </c>
      <c r="AH1349">
        <v>11</v>
      </c>
      <c r="AI1349">
        <v>375</v>
      </c>
      <c r="AJ1349">
        <v>3555</v>
      </c>
      <c r="AK1349">
        <v>1333855</v>
      </c>
      <c r="AP1349">
        <v>28</v>
      </c>
      <c r="AQ1349">
        <v>443</v>
      </c>
      <c r="AR1349">
        <v>3306</v>
      </c>
      <c r="AS1349">
        <v>1467364</v>
      </c>
      <c r="AT1349">
        <v>18</v>
      </c>
      <c r="AU1349">
        <v>449</v>
      </c>
      <c r="AV1349">
        <v>3416</v>
      </c>
      <c r="AW1349">
        <v>1531335</v>
      </c>
      <c r="AX1349">
        <v>9</v>
      </c>
      <c r="AY1349">
        <v>70</v>
      </c>
    </row>
    <row r="1350" spans="1:51" x14ac:dyDescent="0.2">
      <c r="A1350" s="43"/>
      <c r="AP1350">
        <v>14</v>
      </c>
      <c r="AQ1350">
        <v>383</v>
      </c>
      <c r="AR1350">
        <v>3286</v>
      </c>
      <c r="AS1350">
        <v>1258193</v>
      </c>
      <c r="AT1350">
        <v>5</v>
      </c>
      <c r="AU1350">
        <v>385</v>
      </c>
      <c r="AV1350">
        <v>3300</v>
      </c>
      <c r="AW1350">
        <v>1271130</v>
      </c>
    </row>
    <row r="1351" spans="1:51" x14ac:dyDescent="0.2">
      <c r="A1351" s="43">
        <v>42891</v>
      </c>
      <c r="B1351">
        <v>15</v>
      </c>
      <c r="C1351">
        <v>116</v>
      </c>
      <c r="D1351">
        <v>4158</v>
      </c>
      <c r="E1351">
        <v>486235</v>
      </c>
      <c r="F1351">
        <v>41</v>
      </c>
      <c r="G1351">
        <v>146</v>
      </c>
      <c r="H1351">
        <v>4222</v>
      </c>
      <c r="I1351">
        <v>613387</v>
      </c>
      <c r="J1351">
        <v>16</v>
      </c>
      <c r="K1351">
        <v>171</v>
      </c>
      <c r="L1351">
        <v>4100</v>
      </c>
      <c r="M1351">
        <v>684869</v>
      </c>
      <c r="N1351">
        <v>28</v>
      </c>
      <c r="O1351">
        <v>199</v>
      </c>
      <c r="P1351">
        <v>3811</v>
      </c>
      <c r="Q1351">
        <v>763046</v>
      </c>
      <c r="R1351">
        <v>8</v>
      </c>
      <c r="S1351">
        <v>234</v>
      </c>
      <c r="T1351">
        <v>3710</v>
      </c>
      <c r="U1351">
        <v>870500</v>
      </c>
      <c r="V1351">
        <v>14</v>
      </c>
      <c r="W1351">
        <v>266</v>
      </c>
      <c r="X1351">
        <v>3720</v>
      </c>
      <c r="Y1351">
        <v>1021168</v>
      </c>
      <c r="Z1351">
        <v>28</v>
      </c>
      <c r="AA1351">
        <v>300</v>
      </c>
      <c r="AB1351">
        <v>3451</v>
      </c>
      <c r="AC1351">
        <v>1054723</v>
      </c>
      <c r="AD1351">
        <v>15</v>
      </c>
      <c r="AE1351">
        <v>332</v>
      </c>
      <c r="AF1351">
        <v>3570</v>
      </c>
      <c r="AG1351">
        <v>1159824</v>
      </c>
      <c r="AH1351">
        <v>14</v>
      </c>
      <c r="AI1351">
        <v>368</v>
      </c>
      <c r="AJ1351">
        <v>3328</v>
      </c>
      <c r="AK1351">
        <v>1260172</v>
      </c>
      <c r="AL1351">
        <v>3</v>
      </c>
      <c r="AM1351">
        <v>424</v>
      </c>
      <c r="AN1351">
        <v>3387</v>
      </c>
      <c r="AO1351">
        <v>1440813</v>
      </c>
      <c r="AP1351">
        <v>129</v>
      </c>
      <c r="AQ1351">
        <v>385</v>
      </c>
      <c r="AR1351">
        <v>3226</v>
      </c>
      <c r="AS1351">
        <v>1242376</v>
      </c>
      <c r="AT1351">
        <v>61</v>
      </c>
      <c r="AU1351">
        <v>434</v>
      </c>
      <c r="AV1351">
        <v>3618</v>
      </c>
      <c r="AW1351">
        <v>1547621</v>
      </c>
    </row>
    <row r="1352" spans="1:51" x14ac:dyDescent="0.2">
      <c r="A1352" s="43">
        <v>42898</v>
      </c>
      <c r="B1352">
        <v>4</v>
      </c>
      <c r="C1352">
        <v>105</v>
      </c>
      <c r="D1352">
        <v>4200</v>
      </c>
      <c r="E1352">
        <v>439950</v>
      </c>
      <c r="F1352">
        <v>2</v>
      </c>
      <c r="G1352">
        <v>132</v>
      </c>
      <c r="H1352">
        <v>4000</v>
      </c>
      <c r="I1352">
        <v>528000</v>
      </c>
      <c r="J1352">
        <v>58</v>
      </c>
      <c r="K1352">
        <v>169</v>
      </c>
      <c r="L1352">
        <v>3980</v>
      </c>
      <c r="M1352">
        <v>678663</v>
      </c>
      <c r="N1352">
        <v>56</v>
      </c>
      <c r="O1352">
        <v>201</v>
      </c>
      <c r="P1352">
        <v>3951</v>
      </c>
      <c r="Q1352">
        <v>797186</v>
      </c>
      <c r="R1352">
        <v>56</v>
      </c>
      <c r="S1352">
        <v>225</v>
      </c>
      <c r="T1352">
        <v>3654</v>
      </c>
      <c r="U1352">
        <v>888012</v>
      </c>
      <c r="V1352">
        <v>22</v>
      </c>
      <c r="W1352">
        <v>265</v>
      </c>
      <c r="X1352">
        <v>3636</v>
      </c>
      <c r="Y1352">
        <v>974340</v>
      </c>
      <c r="Z1352">
        <v>50</v>
      </c>
      <c r="AA1352">
        <v>300</v>
      </c>
      <c r="AB1352">
        <v>3555</v>
      </c>
      <c r="AC1352">
        <v>1087405</v>
      </c>
      <c r="AD1352">
        <v>29</v>
      </c>
      <c r="AE1352">
        <v>333</v>
      </c>
      <c r="AF1352">
        <v>3736</v>
      </c>
      <c r="AG1352">
        <v>1264341</v>
      </c>
      <c r="AH1352">
        <v>15</v>
      </c>
      <c r="AI1352">
        <v>372</v>
      </c>
      <c r="AJ1352">
        <v>3549</v>
      </c>
      <c r="AK1352">
        <v>1323423</v>
      </c>
      <c r="AL1352">
        <v>5</v>
      </c>
      <c r="AM1352">
        <v>450</v>
      </c>
      <c r="AN1352">
        <v>3728</v>
      </c>
      <c r="AO1352">
        <v>1760400</v>
      </c>
      <c r="AP1352">
        <v>84</v>
      </c>
      <c r="AQ1352">
        <v>385</v>
      </c>
      <c r="AR1352">
        <v>3201</v>
      </c>
      <c r="AS1352">
        <v>1239909</v>
      </c>
      <c r="AT1352">
        <v>44</v>
      </c>
      <c r="AU1352">
        <v>450</v>
      </c>
      <c r="AV1352">
        <v>3526</v>
      </c>
      <c r="AW1352">
        <v>1607087</v>
      </c>
      <c r="AX1352">
        <v>3</v>
      </c>
    </row>
    <row r="1353" spans="1:51" x14ac:dyDescent="0.2">
      <c r="A1353" s="43">
        <v>42905</v>
      </c>
      <c r="B1353">
        <v>9</v>
      </c>
      <c r="C1353">
        <v>117</v>
      </c>
      <c r="D1353">
        <v>4633</v>
      </c>
      <c r="E1353">
        <v>491683</v>
      </c>
      <c r="F1353">
        <v>3</v>
      </c>
      <c r="G1353">
        <v>138</v>
      </c>
      <c r="H1353">
        <v>4000</v>
      </c>
      <c r="I1353">
        <v>559000</v>
      </c>
      <c r="J1353">
        <v>17</v>
      </c>
      <c r="K1353">
        <v>169</v>
      </c>
      <c r="L1353">
        <v>3572</v>
      </c>
      <c r="M1353">
        <v>644101</v>
      </c>
      <c r="N1353">
        <v>34</v>
      </c>
      <c r="O1353">
        <v>195</v>
      </c>
      <c r="P1353">
        <v>3714</v>
      </c>
      <c r="Q1353">
        <v>770425</v>
      </c>
      <c r="R1353">
        <v>52</v>
      </c>
      <c r="S1353">
        <v>231</v>
      </c>
      <c r="T1353">
        <v>3815</v>
      </c>
      <c r="U1353">
        <v>924398</v>
      </c>
      <c r="V1353">
        <v>29</v>
      </c>
      <c r="W1353">
        <v>265</v>
      </c>
      <c r="X1353">
        <v>4009</v>
      </c>
      <c r="Y1353">
        <v>1149581</v>
      </c>
      <c r="Z1353">
        <v>16</v>
      </c>
      <c r="AA1353">
        <v>340</v>
      </c>
      <c r="AB1353">
        <v>3578</v>
      </c>
      <c r="AC1353">
        <v>1225277</v>
      </c>
      <c r="AD1353">
        <v>6</v>
      </c>
      <c r="AE1353">
        <v>380</v>
      </c>
      <c r="AF1353">
        <v>3694</v>
      </c>
      <c r="AG1353">
        <v>1398952</v>
      </c>
      <c r="AL1353">
        <v>1</v>
      </c>
      <c r="AM1353">
        <v>409</v>
      </c>
      <c r="AN1353">
        <v>3500</v>
      </c>
      <c r="AO1353">
        <v>1431500</v>
      </c>
      <c r="AP1353">
        <v>113</v>
      </c>
      <c r="AQ1353">
        <v>374</v>
      </c>
      <c r="AR1353">
        <v>3141</v>
      </c>
      <c r="AS1353">
        <v>1204453</v>
      </c>
      <c r="AT1353">
        <v>37</v>
      </c>
      <c r="AU1353">
        <v>418</v>
      </c>
      <c r="AV1353">
        <v>3383</v>
      </c>
      <c r="AW1353">
        <v>1459141</v>
      </c>
      <c r="AX1353">
        <v>2</v>
      </c>
    </row>
    <row r="1354" spans="1:51" x14ac:dyDescent="0.2">
      <c r="A1354" s="43">
        <v>42912</v>
      </c>
      <c r="B1354">
        <v>6</v>
      </c>
      <c r="C1354">
        <v>118</v>
      </c>
      <c r="D1354">
        <v>4410</v>
      </c>
      <c r="E1354">
        <v>519267</v>
      </c>
      <c r="F1354">
        <v>8</v>
      </c>
      <c r="G1354">
        <v>134</v>
      </c>
      <c r="H1354">
        <v>4195</v>
      </c>
      <c r="I1354">
        <v>573473</v>
      </c>
      <c r="J1354">
        <v>23</v>
      </c>
      <c r="K1354">
        <v>167</v>
      </c>
      <c r="L1354">
        <v>3963</v>
      </c>
      <c r="M1354">
        <v>676857</v>
      </c>
      <c r="N1354">
        <v>36</v>
      </c>
      <c r="O1354">
        <v>202</v>
      </c>
      <c r="P1354">
        <v>3814</v>
      </c>
      <c r="Q1354">
        <v>776817</v>
      </c>
      <c r="R1354">
        <v>7</v>
      </c>
      <c r="S1354" s="61">
        <v>231</v>
      </c>
      <c r="T1354">
        <v>3657</v>
      </c>
      <c r="U1354">
        <v>855703</v>
      </c>
      <c r="V1354">
        <v>22</v>
      </c>
      <c r="W1354">
        <v>256</v>
      </c>
      <c r="X1354">
        <v>3708</v>
      </c>
      <c r="Y1354">
        <v>942215</v>
      </c>
      <c r="Z1354">
        <v>20</v>
      </c>
      <c r="AA1354">
        <v>292</v>
      </c>
      <c r="AB1354">
        <v>3615</v>
      </c>
      <c r="AC1354">
        <v>1067262</v>
      </c>
      <c r="AD1354">
        <v>15</v>
      </c>
      <c r="AE1354">
        <v>333</v>
      </c>
      <c r="AF1354">
        <v>3586</v>
      </c>
      <c r="AG1354">
        <v>1197744</v>
      </c>
      <c r="AH1354">
        <v>4</v>
      </c>
      <c r="AI1354">
        <v>380</v>
      </c>
      <c r="AJ1354">
        <v>3655</v>
      </c>
      <c r="AK1354">
        <v>1390740</v>
      </c>
      <c r="AL1354">
        <v>5</v>
      </c>
      <c r="AM1354">
        <v>420</v>
      </c>
      <c r="AN1354">
        <v>3623</v>
      </c>
      <c r="AO1354">
        <v>1535696</v>
      </c>
      <c r="AP1354">
        <v>64</v>
      </c>
      <c r="AQ1354">
        <v>370</v>
      </c>
      <c r="AR1354">
        <v>3168</v>
      </c>
      <c r="AS1354">
        <v>1176660</v>
      </c>
      <c r="AT1354">
        <v>27</v>
      </c>
      <c r="AU1354">
        <v>419</v>
      </c>
      <c r="AV1354">
        <v>3339</v>
      </c>
      <c r="AW1354">
        <v>1441064</v>
      </c>
    </row>
    <row r="1355" spans="1:51" x14ac:dyDescent="0.2">
      <c r="A1355" s="43"/>
    </row>
    <row r="1356" spans="1:51" x14ac:dyDescent="0.2">
      <c r="A1356" s="43">
        <v>42920</v>
      </c>
      <c r="B1356">
        <v>11</v>
      </c>
      <c r="C1356">
        <v>109</v>
      </c>
      <c r="D1356">
        <v>4125</v>
      </c>
      <c r="E1356">
        <v>449025</v>
      </c>
      <c r="F1356">
        <v>10</v>
      </c>
      <c r="G1356">
        <v>133</v>
      </c>
      <c r="H1356">
        <v>4100</v>
      </c>
      <c r="I1356">
        <v>545450</v>
      </c>
      <c r="J1356">
        <v>14</v>
      </c>
      <c r="K1356">
        <v>156</v>
      </c>
      <c r="L1356">
        <v>3850</v>
      </c>
      <c r="M1356">
        <v>602538</v>
      </c>
      <c r="N1356">
        <v>15</v>
      </c>
      <c r="O1356">
        <v>191</v>
      </c>
      <c r="P1356">
        <v>3662</v>
      </c>
      <c r="Q1356">
        <v>699488</v>
      </c>
      <c r="R1356">
        <v>36</v>
      </c>
      <c r="S1356">
        <v>233</v>
      </c>
      <c r="T1356">
        <v>3614</v>
      </c>
      <c r="U1356">
        <v>841484</v>
      </c>
      <c r="V1356">
        <v>9</v>
      </c>
      <c r="W1356">
        <v>559</v>
      </c>
      <c r="X1356">
        <v>3592</v>
      </c>
      <c r="Y1356">
        <v>928866</v>
      </c>
      <c r="Z1356">
        <v>12</v>
      </c>
      <c r="AA1356">
        <v>296</v>
      </c>
      <c r="AB1356">
        <v>3468</v>
      </c>
      <c r="AC1356">
        <v>1024472</v>
      </c>
      <c r="AD1356">
        <v>13</v>
      </c>
      <c r="AE1356">
        <v>346</v>
      </c>
      <c r="AF1356">
        <v>3468</v>
      </c>
      <c r="AG1356">
        <v>1201828</v>
      </c>
      <c r="AH1356">
        <v>1</v>
      </c>
      <c r="AI1356">
        <v>384</v>
      </c>
      <c r="AJ1356">
        <v>3460</v>
      </c>
      <c r="AK1356">
        <v>1328640</v>
      </c>
      <c r="AP1356">
        <v>28</v>
      </c>
      <c r="AQ1356">
        <v>437</v>
      </c>
      <c r="AR1356">
        <v>3200</v>
      </c>
      <c r="AS1356">
        <v>1398126</v>
      </c>
      <c r="AT1356">
        <v>10</v>
      </c>
      <c r="AU1356">
        <v>450</v>
      </c>
      <c r="AV1356">
        <v>3521</v>
      </c>
      <c r="AW1356">
        <v>1585093</v>
      </c>
      <c r="AX1356">
        <v>9</v>
      </c>
      <c r="AY1356">
        <v>113</v>
      </c>
    </row>
    <row r="1357" spans="1:51" x14ac:dyDescent="0.2">
      <c r="A1357" s="43"/>
      <c r="AP1357">
        <v>15</v>
      </c>
      <c r="AQ1357">
        <v>379</v>
      </c>
      <c r="AR1357">
        <v>3188</v>
      </c>
      <c r="AS1357">
        <v>1209017</v>
      </c>
      <c r="AT1357">
        <v>6</v>
      </c>
      <c r="AU1357">
        <v>383</v>
      </c>
      <c r="AV1357">
        <v>3625</v>
      </c>
      <c r="AW1357">
        <v>1389150</v>
      </c>
    </row>
    <row r="1358" spans="1:51" x14ac:dyDescent="0.2">
      <c r="A1358" s="43">
        <v>42927</v>
      </c>
      <c r="B1358">
        <v>18</v>
      </c>
      <c r="C1358">
        <v>113</v>
      </c>
      <c r="D1358">
        <v>4050</v>
      </c>
      <c r="E1358">
        <v>460100</v>
      </c>
      <c r="F1358">
        <v>9</v>
      </c>
      <c r="G1358">
        <v>143</v>
      </c>
      <c r="H1358">
        <v>3855</v>
      </c>
      <c r="I1358">
        <v>552270</v>
      </c>
      <c r="J1358">
        <v>22</v>
      </c>
      <c r="K1358">
        <v>167</v>
      </c>
      <c r="L1358">
        <v>3753</v>
      </c>
      <c r="M1358">
        <v>627469</v>
      </c>
      <c r="N1358">
        <v>23</v>
      </c>
      <c r="O1358">
        <v>190</v>
      </c>
      <c r="P1358">
        <v>3693</v>
      </c>
      <c r="Q1358">
        <v>701417</v>
      </c>
      <c r="R1358">
        <v>3</v>
      </c>
      <c r="S1358">
        <v>235</v>
      </c>
      <c r="T1358">
        <v>3650</v>
      </c>
      <c r="U1358">
        <v>852200</v>
      </c>
      <c r="V1358">
        <v>11</v>
      </c>
      <c r="W1358">
        <v>262</v>
      </c>
      <c r="X1358">
        <v>3617</v>
      </c>
      <c r="Y1358">
        <v>949080</v>
      </c>
      <c r="Z1358">
        <v>18</v>
      </c>
      <c r="AA1358">
        <v>297</v>
      </c>
      <c r="AB1358">
        <v>3456</v>
      </c>
      <c r="AC1358">
        <v>1025837</v>
      </c>
      <c r="AD1358">
        <v>5</v>
      </c>
      <c r="AE1358">
        <v>351</v>
      </c>
      <c r="AF1358">
        <v>3416</v>
      </c>
      <c r="AG1358">
        <v>1198484</v>
      </c>
      <c r="AH1358">
        <v>2</v>
      </c>
      <c r="AI1358">
        <v>366</v>
      </c>
      <c r="AJ1358">
        <v>3490</v>
      </c>
      <c r="AK1358">
        <v>1278700</v>
      </c>
      <c r="AL1358">
        <v>4</v>
      </c>
      <c r="AM1358">
        <v>425</v>
      </c>
      <c r="AN1358">
        <v>3443</v>
      </c>
      <c r="AO1358">
        <v>1462280</v>
      </c>
      <c r="AP1358">
        <v>43</v>
      </c>
      <c r="AQ1358">
        <v>452</v>
      </c>
      <c r="AR1358">
        <v>3162</v>
      </c>
      <c r="AS1358">
        <v>1428742</v>
      </c>
      <c r="AT1358">
        <v>22</v>
      </c>
      <c r="AU1358">
        <v>450</v>
      </c>
      <c r="AV1358">
        <v>3247</v>
      </c>
      <c r="AW1358">
        <v>1457988</v>
      </c>
      <c r="AX1358">
        <v>42</v>
      </c>
      <c r="AY1358">
        <v>153</v>
      </c>
    </row>
    <row r="1359" spans="1:51" x14ac:dyDescent="0.2">
      <c r="A1359" s="43"/>
      <c r="AP1359">
        <v>22</v>
      </c>
      <c r="AQ1359">
        <v>378</v>
      </c>
      <c r="AR1359">
        <v>3191</v>
      </c>
      <c r="AS1359">
        <v>1205843</v>
      </c>
      <c r="AT1359">
        <v>15</v>
      </c>
      <c r="AU1359">
        <v>379</v>
      </c>
      <c r="AV1359">
        <v>3629</v>
      </c>
      <c r="AW1359">
        <v>1375871</v>
      </c>
    </row>
    <row r="1360" spans="1:51" x14ac:dyDescent="0.2">
      <c r="A1360" s="43">
        <v>42934</v>
      </c>
      <c r="B1360">
        <v>16</v>
      </c>
      <c r="C1360">
        <v>121</v>
      </c>
      <c r="D1360">
        <v>3913</v>
      </c>
      <c r="E1360">
        <v>475628</v>
      </c>
      <c r="F1360">
        <v>15</v>
      </c>
      <c r="G1360">
        <v>146</v>
      </c>
      <c r="H1360">
        <v>3952</v>
      </c>
      <c r="I1360">
        <v>575055</v>
      </c>
      <c r="J1360">
        <v>44</v>
      </c>
      <c r="K1360">
        <v>158</v>
      </c>
      <c r="L1360">
        <v>3800</v>
      </c>
      <c r="M1360">
        <v>613019</v>
      </c>
      <c r="N1360">
        <v>28</v>
      </c>
      <c r="O1360">
        <v>195</v>
      </c>
      <c r="P1360">
        <v>3681</v>
      </c>
      <c r="Q1360">
        <v>719568</v>
      </c>
      <c r="R1360">
        <v>8</v>
      </c>
      <c r="S1360">
        <v>228</v>
      </c>
      <c r="T1360">
        <v>3617</v>
      </c>
      <c r="U1360">
        <v>824533</v>
      </c>
      <c r="V1360">
        <v>12</v>
      </c>
      <c r="W1360">
        <v>268</v>
      </c>
      <c r="X1360">
        <v>3490</v>
      </c>
      <c r="Y1360">
        <v>932937</v>
      </c>
      <c r="Z1360">
        <v>17</v>
      </c>
      <c r="AA1360">
        <v>291</v>
      </c>
      <c r="AB1360">
        <v>3458</v>
      </c>
      <c r="AC1360">
        <v>1006205</v>
      </c>
      <c r="AD1360">
        <v>29</v>
      </c>
      <c r="AE1360">
        <v>346</v>
      </c>
      <c r="AF1360">
        <v>3490</v>
      </c>
      <c r="AG1360">
        <v>1208182</v>
      </c>
      <c r="AH1360">
        <v>14</v>
      </c>
      <c r="AI1360">
        <v>377</v>
      </c>
      <c r="AJ1360">
        <v>3454</v>
      </c>
      <c r="AK1360">
        <v>1302964</v>
      </c>
      <c r="AL1360">
        <v>2</v>
      </c>
      <c r="AM1360">
        <v>430</v>
      </c>
      <c r="AN1360">
        <v>3320</v>
      </c>
      <c r="AO1360">
        <v>1426480</v>
      </c>
      <c r="AP1360">
        <v>41</v>
      </c>
      <c r="AQ1360">
        <v>440</v>
      </c>
      <c r="AR1360">
        <v>3222</v>
      </c>
      <c r="AS1360">
        <v>1418522</v>
      </c>
      <c r="AT1360">
        <v>38</v>
      </c>
      <c r="AU1360">
        <v>462</v>
      </c>
      <c r="AV1360">
        <v>3317</v>
      </c>
      <c r="AW1360">
        <v>1529700</v>
      </c>
      <c r="AX1360">
        <v>21</v>
      </c>
      <c r="AY1360">
        <v>112</v>
      </c>
    </row>
    <row r="1361" spans="1:51" x14ac:dyDescent="0.2">
      <c r="A1361" s="43"/>
      <c r="AP1361">
        <v>24</v>
      </c>
      <c r="AQ1361">
        <v>380</v>
      </c>
      <c r="AR1361">
        <v>3063</v>
      </c>
      <c r="AS1361">
        <v>1166187</v>
      </c>
      <c r="AT1361">
        <v>8</v>
      </c>
      <c r="AU1361">
        <v>373</v>
      </c>
      <c r="AV1361">
        <v>3450</v>
      </c>
      <c r="AW1361">
        <v>1285712</v>
      </c>
    </row>
    <row r="1362" spans="1:51" x14ac:dyDescent="0.2">
      <c r="A1362" s="43">
        <v>42941</v>
      </c>
      <c r="B1362">
        <v>30</v>
      </c>
      <c r="C1362">
        <v>110</v>
      </c>
      <c r="D1362">
        <v>4125</v>
      </c>
      <c r="E1362">
        <v>453394</v>
      </c>
      <c r="F1362">
        <v>9</v>
      </c>
      <c r="G1362">
        <v>144</v>
      </c>
      <c r="H1362">
        <v>3910</v>
      </c>
      <c r="I1362">
        <v>564060</v>
      </c>
      <c r="J1362">
        <v>34</v>
      </c>
      <c r="K1362">
        <v>172</v>
      </c>
      <c r="L1362">
        <v>3730</v>
      </c>
      <c r="M1362">
        <v>641240</v>
      </c>
      <c r="N1362">
        <v>40</v>
      </c>
      <c r="O1362">
        <v>201</v>
      </c>
      <c r="P1362">
        <v>3778</v>
      </c>
      <c r="Q1362">
        <v>758725</v>
      </c>
      <c r="R1362">
        <v>10</v>
      </c>
      <c r="S1362">
        <v>237</v>
      </c>
      <c r="T1362">
        <v>3655</v>
      </c>
      <c r="U1362">
        <v>866907</v>
      </c>
      <c r="V1362">
        <v>10</v>
      </c>
      <c r="W1362">
        <v>267</v>
      </c>
      <c r="X1362">
        <v>3606</v>
      </c>
      <c r="Y1362">
        <v>693046</v>
      </c>
      <c r="Z1362">
        <v>19</v>
      </c>
      <c r="AA1362">
        <v>301</v>
      </c>
      <c r="AB1362">
        <v>3454</v>
      </c>
      <c r="AC1362">
        <v>1041553</v>
      </c>
      <c r="AD1362">
        <v>9</v>
      </c>
      <c r="AE1362">
        <v>342</v>
      </c>
      <c r="AF1362">
        <v>3392</v>
      </c>
      <c r="AG1362">
        <v>1158778</v>
      </c>
      <c r="AH1362">
        <v>4</v>
      </c>
      <c r="AI1362">
        <v>377</v>
      </c>
      <c r="AJ1362">
        <v>3425</v>
      </c>
      <c r="AK1362">
        <v>1290000</v>
      </c>
      <c r="AL1362">
        <v>2</v>
      </c>
      <c r="AM1362">
        <v>430</v>
      </c>
      <c r="AN1362">
        <v>3510</v>
      </c>
      <c r="AO1362">
        <v>1509990</v>
      </c>
      <c r="AP1362">
        <v>39</v>
      </c>
      <c r="AQ1362">
        <v>445</v>
      </c>
      <c r="AR1362">
        <v>3111</v>
      </c>
      <c r="AS1362">
        <v>1384846</v>
      </c>
      <c r="AT1362">
        <v>11</v>
      </c>
      <c r="AU1362">
        <v>438</v>
      </c>
      <c r="AV1362">
        <v>3371</v>
      </c>
      <c r="AW1362">
        <v>1472014</v>
      </c>
      <c r="AX1362">
        <v>14</v>
      </c>
      <c r="AY1362">
        <v>84</v>
      </c>
    </row>
    <row r="1363" spans="1:51" x14ac:dyDescent="0.2">
      <c r="A1363" s="43"/>
      <c r="AP1363">
        <v>21</v>
      </c>
      <c r="AQ1363">
        <v>382</v>
      </c>
      <c r="AR1363">
        <v>3174</v>
      </c>
      <c r="AS1363">
        <v>1212845</v>
      </c>
      <c r="AT1363">
        <v>1</v>
      </c>
      <c r="AU1363">
        <v>385</v>
      </c>
      <c r="AV1363">
        <v>3500</v>
      </c>
      <c r="AW1363">
        <v>1347500</v>
      </c>
    </row>
    <row r="1364" spans="1:51" x14ac:dyDescent="0.2">
      <c r="A1364" s="43">
        <v>42919</v>
      </c>
      <c r="B1364">
        <v>14</v>
      </c>
      <c r="C1364">
        <v>117</v>
      </c>
      <c r="D1364">
        <v>4153</v>
      </c>
      <c r="E1364">
        <v>487134</v>
      </c>
      <c r="F1364">
        <v>11</v>
      </c>
      <c r="G1364">
        <v>136</v>
      </c>
      <c r="H1364">
        <v>4213</v>
      </c>
      <c r="I1364">
        <v>575355</v>
      </c>
      <c r="J1364">
        <v>26</v>
      </c>
      <c r="K1364">
        <v>158</v>
      </c>
      <c r="L1364">
        <v>4068</v>
      </c>
      <c r="M1364">
        <v>659615</v>
      </c>
      <c r="N1364">
        <v>27</v>
      </c>
      <c r="O1364">
        <v>204</v>
      </c>
      <c r="P1364">
        <v>3677</v>
      </c>
      <c r="Q1364">
        <v>757357</v>
      </c>
      <c r="R1364">
        <v>25</v>
      </c>
      <c r="S1364">
        <v>232</v>
      </c>
      <c r="T1364">
        <v>3764</v>
      </c>
      <c r="U1364">
        <v>893765</v>
      </c>
      <c r="V1364">
        <v>30</v>
      </c>
      <c r="W1364">
        <v>270</v>
      </c>
      <c r="X1364">
        <v>3720</v>
      </c>
      <c r="Y1364">
        <v>1002373</v>
      </c>
      <c r="Z1364">
        <v>35</v>
      </c>
      <c r="AA1364">
        <v>291</v>
      </c>
      <c r="AB1364">
        <v>3608</v>
      </c>
      <c r="AC1364">
        <v>1078232</v>
      </c>
      <c r="AD1364">
        <v>15</v>
      </c>
      <c r="AE1364">
        <v>342</v>
      </c>
      <c r="AF1364">
        <v>3700</v>
      </c>
      <c r="AG1364">
        <v>1318437</v>
      </c>
      <c r="AH1364">
        <v>3</v>
      </c>
      <c r="AI1364">
        <v>382</v>
      </c>
      <c r="AJ1364">
        <v>3747</v>
      </c>
      <c r="AK1364">
        <v>1430493</v>
      </c>
      <c r="AL1364">
        <v>5</v>
      </c>
      <c r="AM1364">
        <v>419</v>
      </c>
      <c r="AN1364">
        <v>3793</v>
      </c>
      <c r="AO1364">
        <v>1546164</v>
      </c>
      <c r="AP1364">
        <v>143</v>
      </c>
      <c r="AQ1364">
        <v>355</v>
      </c>
      <c r="AR1364">
        <v>3271</v>
      </c>
      <c r="AS1364">
        <v>1213920</v>
      </c>
      <c r="AT1364">
        <v>42</v>
      </c>
      <c r="AU1364">
        <v>418</v>
      </c>
      <c r="AV1364">
        <v>3545</v>
      </c>
      <c r="AW1364">
        <v>1491115</v>
      </c>
      <c r="AY1364">
        <v>2</v>
      </c>
    </row>
    <row r="1365" spans="1:51" x14ac:dyDescent="0.2">
      <c r="A1365" s="43">
        <v>42926</v>
      </c>
      <c r="B1365">
        <v>19</v>
      </c>
      <c r="C1365">
        <v>123</v>
      </c>
      <c r="D1365">
        <v>3875</v>
      </c>
      <c r="E1365">
        <v>502157</v>
      </c>
      <c r="F1365">
        <v>3</v>
      </c>
      <c r="G1365">
        <v>148</v>
      </c>
      <c r="H1365">
        <v>3780</v>
      </c>
      <c r="I1365">
        <v>559440</v>
      </c>
      <c r="J1365">
        <v>8</v>
      </c>
      <c r="K1365">
        <v>172</v>
      </c>
      <c r="L1365">
        <v>3737</v>
      </c>
      <c r="M1365">
        <v>657075</v>
      </c>
      <c r="N1365">
        <v>47</v>
      </c>
      <c r="O1365">
        <v>203</v>
      </c>
      <c r="P1365">
        <v>4009</v>
      </c>
      <c r="Q1365">
        <v>826880</v>
      </c>
      <c r="R1365">
        <v>41</v>
      </c>
      <c r="S1365">
        <v>227</v>
      </c>
      <c r="T1365">
        <v>3841</v>
      </c>
      <c r="U1365">
        <v>933890</v>
      </c>
      <c r="V1365">
        <v>21</v>
      </c>
      <c r="W1365">
        <v>258</v>
      </c>
      <c r="X1365">
        <v>3629</v>
      </c>
      <c r="Y1365">
        <v>950510</v>
      </c>
      <c r="Z1365">
        <v>47</v>
      </c>
      <c r="AA1365">
        <v>300</v>
      </c>
      <c r="AB1365">
        <v>3803</v>
      </c>
      <c r="AC1365">
        <v>1122012</v>
      </c>
      <c r="AD1365">
        <v>28</v>
      </c>
      <c r="AE1365">
        <v>334</v>
      </c>
      <c r="AF1365">
        <v>4024</v>
      </c>
      <c r="AG1365">
        <v>1302796</v>
      </c>
      <c r="AH1365">
        <v>9</v>
      </c>
      <c r="AI1365">
        <v>382</v>
      </c>
      <c r="AJ1365">
        <v>4071</v>
      </c>
      <c r="AK1365">
        <v>1562319</v>
      </c>
      <c r="AL1365">
        <v>1</v>
      </c>
      <c r="AM1365">
        <v>411</v>
      </c>
      <c r="AN1365">
        <v>3680</v>
      </c>
      <c r="AO1365">
        <v>1512480</v>
      </c>
      <c r="AP1365">
        <v>121</v>
      </c>
      <c r="AQ1365">
        <v>379</v>
      </c>
      <c r="AR1365">
        <v>3239</v>
      </c>
      <c r="AS1365">
        <v>1245340</v>
      </c>
      <c r="AT1365">
        <v>31</v>
      </c>
      <c r="AU1365">
        <v>448</v>
      </c>
      <c r="AV1365">
        <v>3545</v>
      </c>
      <c r="AW1365">
        <v>1557507</v>
      </c>
      <c r="AY1365">
        <v>3</v>
      </c>
    </row>
    <row r="1366" spans="1:51" x14ac:dyDescent="0.2">
      <c r="A1366" s="43">
        <v>42933</v>
      </c>
      <c r="B1366">
        <v>20</v>
      </c>
      <c r="C1366">
        <v>112</v>
      </c>
      <c r="D1366">
        <v>3853</v>
      </c>
      <c r="E1366">
        <v>434370</v>
      </c>
      <c r="F1366">
        <v>1</v>
      </c>
      <c r="G1366">
        <v>132</v>
      </c>
      <c r="H1366">
        <v>3750</v>
      </c>
      <c r="I1366">
        <v>495000</v>
      </c>
      <c r="J1366">
        <v>20</v>
      </c>
      <c r="K1366">
        <v>169</v>
      </c>
      <c r="L1366">
        <v>3732</v>
      </c>
      <c r="M1366">
        <v>640449</v>
      </c>
      <c r="N1366">
        <v>42</v>
      </c>
      <c r="O1366">
        <v>200</v>
      </c>
      <c r="P1366">
        <v>3610</v>
      </c>
      <c r="Q1366">
        <v>746966</v>
      </c>
      <c r="R1366">
        <v>41</v>
      </c>
      <c r="S1366">
        <v>228</v>
      </c>
      <c r="T1366">
        <v>3576</v>
      </c>
      <c r="U1366">
        <v>839457</v>
      </c>
      <c r="V1366">
        <v>35</v>
      </c>
      <c r="W1366">
        <v>273</v>
      </c>
      <c r="X1366">
        <v>3687</v>
      </c>
      <c r="Y1366">
        <v>1020389</v>
      </c>
      <c r="Z1366">
        <v>64</v>
      </c>
      <c r="AA1366">
        <v>296</v>
      </c>
      <c r="AB1366">
        <v>3759</v>
      </c>
      <c r="AC1366">
        <v>1089636</v>
      </c>
      <c r="AD1366">
        <v>10</v>
      </c>
      <c r="AE1366">
        <v>332</v>
      </c>
      <c r="AF1366">
        <v>3945</v>
      </c>
      <c r="AG1366">
        <v>1305663</v>
      </c>
      <c r="AH1366">
        <v>4</v>
      </c>
      <c r="AI1366">
        <v>371</v>
      </c>
      <c r="AJ1366">
        <v>3613</v>
      </c>
      <c r="AK1366">
        <v>1321690</v>
      </c>
      <c r="AL1366">
        <v>11</v>
      </c>
      <c r="AM1366">
        <v>436</v>
      </c>
      <c r="AN1366">
        <v>3726</v>
      </c>
      <c r="AO1366">
        <v>1621583</v>
      </c>
      <c r="AP1366">
        <v>96</v>
      </c>
      <c r="AQ1366">
        <v>364</v>
      </c>
      <c r="AR1366">
        <v>3190</v>
      </c>
      <c r="AS1366">
        <v>1160468</v>
      </c>
      <c r="AT1366">
        <v>18</v>
      </c>
      <c r="AU1366">
        <v>403</v>
      </c>
      <c r="AV1366">
        <v>3347</v>
      </c>
      <c r="AW1366">
        <v>1352259</v>
      </c>
    </row>
    <row r="1367" spans="1:51" x14ac:dyDescent="0.2">
      <c r="A1367" s="43">
        <v>42940</v>
      </c>
      <c r="B1367">
        <v>6</v>
      </c>
      <c r="C1367">
        <v>107</v>
      </c>
      <c r="D1367">
        <v>4417</v>
      </c>
      <c r="E1367">
        <v>463750</v>
      </c>
      <c r="F1367">
        <v>9</v>
      </c>
      <c r="G1367">
        <v>144</v>
      </c>
      <c r="H1367">
        <v>4283</v>
      </c>
      <c r="I1367">
        <v>617233</v>
      </c>
      <c r="J1367">
        <v>13</v>
      </c>
      <c r="K1367">
        <v>165</v>
      </c>
      <c r="L1367">
        <v>4150</v>
      </c>
      <c r="M1367">
        <v>672363</v>
      </c>
      <c r="N1367">
        <v>8</v>
      </c>
      <c r="O1367">
        <v>210</v>
      </c>
      <c r="P1367">
        <v>3600</v>
      </c>
      <c r="Q1367">
        <v>744638</v>
      </c>
      <c r="R1367">
        <v>20</v>
      </c>
      <c r="S1367">
        <v>238</v>
      </c>
      <c r="T1367">
        <v>3740</v>
      </c>
      <c r="U1367">
        <v>873676</v>
      </c>
      <c r="V1367">
        <v>29</v>
      </c>
      <c r="W1367">
        <v>261</v>
      </c>
      <c r="X1367">
        <v>4050</v>
      </c>
      <c r="Y1367">
        <v>1055597</v>
      </c>
      <c r="Z1367">
        <v>17</v>
      </c>
      <c r="AA1367">
        <v>299</v>
      </c>
      <c r="AB1367">
        <v>3586</v>
      </c>
      <c r="AC1367">
        <v>1059224</v>
      </c>
      <c r="AD1367">
        <v>11</v>
      </c>
      <c r="AE1367">
        <v>348</v>
      </c>
      <c r="AF1367">
        <v>3657</v>
      </c>
      <c r="AG1367">
        <v>1409429</v>
      </c>
      <c r="AH1367">
        <v>9</v>
      </c>
      <c r="AI1367">
        <v>383</v>
      </c>
      <c r="AJ1367">
        <v>3532</v>
      </c>
      <c r="AK1367">
        <v>1347984</v>
      </c>
      <c r="AL1367">
        <v>8</v>
      </c>
      <c r="AM1367">
        <v>450</v>
      </c>
      <c r="AN1367">
        <v>3395</v>
      </c>
      <c r="AO1367">
        <v>1510798</v>
      </c>
      <c r="AP1367">
        <v>72</v>
      </c>
      <c r="AQ1367">
        <v>408</v>
      </c>
      <c r="AR1367">
        <v>3177</v>
      </c>
      <c r="AS1367">
        <v>1297520</v>
      </c>
      <c r="AT1367">
        <v>23</v>
      </c>
      <c r="AU1367">
        <v>478</v>
      </c>
      <c r="AV1367">
        <v>3240</v>
      </c>
      <c r="AW1367">
        <v>1595221</v>
      </c>
    </row>
    <row r="1368" spans="1:51" x14ac:dyDescent="0.2">
      <c r="A1368" s="43">
        <v>42947</v>
      </c>
      <c r="B1368">
        <v>3</v>
      </c>
      <c r="C1368">
        <v>121</v>
      </c>
      <c r="D1368">
        <v>4415</v>
      </c>
      <c r="E1368">
        <v>546027</v>
      </c>
      <c r="F1368">
        <v>17</v>
      </c>
      <c r="G1368">
        <v>141</v>
      </c>
      <c r="H1368">
        <v>3984</v>
      </c>
      <c r="I1368">
        <v>561089</v>
      </c>
      <c r="J1368">
        <v>70</v>
      </c>
      <c r="K1368">
        <v>166</v>
      </c>
      <c r="L1368">
        <v>3893</v>
      </c>
      <c r="M1368">
        <v>652696</v>
      </c>
      <c r="N1368">
        <v>51</v>
      </c>
      <c r="O1368">
        <v>199</v>
      </c>
      <c r="P1368">
        <v>3947</v>
      </c>
      <c r="Q1368">
        <v>837259</v>
      </c>
      <c r="R1368">
        <v>27</v>
      </c>
      <c r="S1368">
        <v>230</v>
      </c>
      <c r="T1368">
        <v>3921</v>
      </c>
      <c r="U1368">
        <v>893918</v>
      </c>
      <c r="V1368">
        <v>21</v>
      </c>
      <c r="W1368">
        <v>258</v>
      </c>
      <c r="X1368">
        <v>3725</v>
      </c>
      <c r="Y1368">
        <v>976872</v>
      </c>
      <c r="Z1368">
        <v>17</v>
      </c>
      <c r="AA1368">
        <v>301</v>
      </c>
      <c r="AB1368">
        <v>3636</v>
      </c>
      <c r="AC1368">
        <v>1094634</v>
      </c>
      <c r="AD1368">
        <v>2</v>
      </c>
      <c r="AE1368">
        <v>328</v>
      </c>
      <c r="AF1368">
        <v>3550</v>
      </c>
      <c r="AG1368">
        <v>1162300</v>
      </c>
      <c r="AH1368">
        <v>11</v>
      </c>
      <c r="AI1368">
        <v>371</v>
      </c>
      <c r="AJ1368">
        <v>4204</v>
      </c>
      <c r="AK1368">
        <v>1621958</v>
      </c>
      <c r="AL1368">
        <v>9</v>
      </c>
      <c r="AM1368">
        <v>435</v>
      </c>
      <c r="AN1368">
        <v>3700</v>
      </c>
      <c r="AO1368">
        <v>1679749</v>
      </c>
      <c r="AP1368">
        <v>94</v>
      </c>
      <c r="AQ1368">
        <v>388</v>
      </c>
      <c r="AR1368">
        <v>3119</v>
      </c>
      <c r="AS1368">
        <v>1193693</v>
      </c>
      <c r="AT1368">
        <v>24</v>
      </c>
      <c r="AU1368">
        <v>406</v>
      </c>
      <c r="AV1368">
        <v>3820</v>
      </c>
      <c r="AW1368">
        <v>1460996</v>
      </c>
      <c r="AY1368">
        <v>2</v>
      </c>
    </row>
    <row r="1369" spans="1:51" x14ac:dyDescent="0.2">
      <c r="A1369" s="43"/>
    </row>
    <row r="1370" spans="1:51" x14ac:dyDescent="0.2">
      <c r="A1370" s="43">
        <v>42948</v>
      </c>
      <c r="F1370">
        <v>5</v>
      </c>
      <c r="G1370">
        <v>140</v>
      </c>
      <c r="H1370">
        <v>4050</v>
      </c>
      <c r="I1370">
        <v>569025</v>
      </c>
      <c r="J1370">
        <v>10</v>
      </c>
      <c r="K1370">
        <v>162</v>
      </c>
      <c r="L1370">
        <v>3800</v>
      </c>
      <c r="M1370">
        <v>613417</v>
      </c>
      <c r="N1370">
        <v>14</v>
      </c>
      <c r="O1370">
        <v>198</v>
      </c>
      <c r="P1370">
        <v>3600</v>
      </c>
      <c r="Q1370">
        <v>713840</v>
      </c>
      <c r="R1370">
        <v>27</v>
      </c>
      <c r="S1370">
        <v>234</v>
      </c>
      <c r="T1370">
        <v>3676</v>
      </c>
      <c r="U1370">
        <v>861386</v>
      </c>
      <c r="V1370">
        <v>7</v>
      </c>
      <c r="W1370">
        <v>270</v>
      </c>
      <c r="X1370">
        <v>3682</v>
      </c>
      <c r="Y1370">
        <v>995348</v>
      </c>
      <c r="Z1370">
        <v>18</v>
      </c>
      <c r="AA1370">
        <v>296</v>
      </c>
      <c r="AB1370">
        <v>3487</v>
      </c>
      <c r="AC1370">
        <v>1029641</v>
      </c>
      <c r="AD1370">
        <v>9</v>
      </c>
      <c r="AE1370">
        <v>343</v>
      </c>
      <c r="AF1370">
        <v>3456</v>
      </c>
      <c r="AG1370">
        <v>1186330</v>
      </c>
      <c r="AH1370">
        <v>7</v>
      </c>
      <c r="AI1370">
        <v>376</v>
      </c>
      <c r="AJ1370">
        <v>3450</v>
      </c>
      <c r="AK1370">
        <v>1297973</v>
      </c>
      <c r="AL1370">
        <v>7</v>
      </c>
      <c r="AM1370">
        <v>449</v>
      </c>
      <c r="AN1370">
        <v>3525</v>
      </c>
      <c r="AO1370">
        <v>1581935</v>
      </c>
      <c r="AP1370">
        <v>70</v>
      </c>
      <c r="AQ1370">
        <v>461</v>
      </c>
      <c r="AR1370">
        <v>3542</v>
      </c>
      <c r="AS1370">
        <v>1498802</v>
      </c>
      <c r="AT1370">
        <v>17</v>
      </c>
      <c r="AU1370">
        <v>465</v>
      </c>
      <c r="AV1370">
        <v>3318</v>
      </c>
      <c r="AW1370">
        <v>1542650</v>
      </c>
      <c r="AX1370">
        <v>16</v>
      </c>
      <c r="AY1370">
        <v>67</v>
      </c>
    </row>
    <row r="1371" spans="1:51" x14ac:dyDescent="0.2">
      <c r="A1371" s="43"/>
      <c r="AP1371">
        <v>25</v>
      </c>
      <c r="AQ1371">
        <v>380</v>
      </c>
      <c r="AR1371">
        <v>3129</v>
      </c>
      <c r="AS1371">
        <v>1188821</v>
      </c>
      <c r="AT1371">
        <v>4</v>
      </c>
      <c r="AU1371">
        <v>378</v>
      </c>
      <c r="AV1371">
        <v>3338</v>
      </c>
      <c r="AW1371">
        <v>1263062</v>
      </c>
    </row>
    <row r="1372" spans="1:51" x14ac:dyDescent="0.2">
      <c r="A1372" s="43">
        <v>42955</v>
      </c>
      <c r="B1372">
        <v>3</v>
      </c>
      <c r="C1372">
        <v>101</v>
      </c>
      <c r="D1372">
        <v>4117</v>
      </c>
      <c r="E1372">
        <v>415433</v>
      </c>
      <c r="N1372">
        <v>2</v>
      </c>
      <c r="O1372">
        <v>204</v>
      </c>
      <c r="P1372">
        <v>3825</v>
      </c>
      <c r="Q1372">
        <v>780650</v>
      </c>
      <c r="R1372">
        <v>3</v>
      </c>
      <c r="S1372">
        <v>233</v>
      </c>
      <c r="T1372">
        <v>3800</v>
      </c>
      <c r="U1372">
        <v>884850</v>
      </c>
      <c r="Z1372">
        <v>12</v>
      </c>
      <c r="AA1372">
        <v>299</v>
      </c>
      <c r="AB1372">
        <v>3600</v>
      </c>
      <c r="AC1372">
        <v>1076320</v>
      </c>
      <c r="AD1372">
        <v>8</v>
      </c>
      <c r="AE1372">
        <v>344</v>
      </c>
      <c r="AF1372">
        <v>3570</v>
      </c>
      <c r="AG1372">
        <v>1227987</v>
      </c>
      <c r="AH1372">
        <v>2</v>
      </c>
      <c r="AI1372">
        <v>381</v>
      </c>
      <c r="AJ1372">
        <v>3480</v>
      </c>
      <c r="AK1372">
        <v>1325540</v>
      </c>
      <c r="AL1372">
        <v>1</v>
      </c>
      <c r="AM1372">
        <v>450</v>
      </c>
      <c r="AN1372">
        <v>3520</v>
      </c>
      <c r="AO1372">
        <v>1584000</v>
      </c>
      <c r="AP1372">
        <v>17</v>
      </c>
      <c r="AQ1372">
        <v>444</v>
      </c>
      <c r="AR1372">
        <v>3343</v>
      </c>
      <c r="AS1372">
        <v>1486201</v>
      </c>
      <c r="AT1372">
        <v>29</v>
      </c>
      <c r="AU1372">
        <v>450</v>
      </c>
      <c r="AV1372">
        <v>3454</v>
      </c>
      <c r="AW1372">
        <v>1546062</v>
      </c>
      <c r="AX1372">
        <v>17</v>
      </c>
      <c r="AY1372">
        <v>70</v>
      </c>
    </row>
    <row r="1373" spans="1:51" x14ac:dyDescent="0.2">
      <c r="A1373" s="43"/>
      <c r="AP1373">
        <v>14</v>
      </c>
      <c r="AQ1373">
        <v>380</v>
      </c>
      <c r="AR1373">
        <v>3200</v>
      </c>
      <c r="AS1373">
        <v>1215196</v>
      </c>
      <c r="AT1373">
        <v>3</v>
      </c>
      <c r="AU1373">
        <v>382</v>
      </c>
      <c r="AV1373">
        <v>3717</v>
      </c>
      <c r="AW1373">
        <v>1417483</v>
      </c>
    </row>
    <row r="1374" spans="1:51" x14ac:dyDescent="0.2">
      <c r="A1374" s="43">
        <v>42962</v>
      </c>
      <c r="B1374">
        <v>6</v>
      </c>
      <c r="C1374">
        <v>110</v>
      </c>
      <c r="D1374">
        <v>4083</v>
      </c>
      <c r="E1374">
        <v>449867</v>
      </c>
      <c r="F1374">
        <v>24</v>
      </c>
      <c r="G1374">
        <v>136</v>
      </c>
      <c r="H1374">
        <v>4300</v>
      </c>
      <c r="I1374">
        <v>586900</v>
      </c>
      <c r="J1374">
        <v>5</v>
      </c>
      <c r="K1374">
        <v>160</v>
      </c>
      <c r="L1374">
        <v>4317</v>
      </c>
      <c r="M1374">
        <v>694583</v>
      </c>
      <c r="N1374">
        <v>18</v>
      </c>
      <c r="O1374">
        <v>198</v>
      </c>
      <c r="P1374">
        <v>3717</v>
      </c>
      <c r="Q1374">
        <v>736950</v>
      </c>
      <c r="R1374">
        <v>5</v>
      </c>
      <c r="S1374">
        <v>243</v>
      </c>
      <c r="T1374">
        <v>3768</v>
      </c>
      <c r="U1374">
        <v>917105</v>
      </c>
      <c r="V1374">
        <v>1</v>
      </c>
      <c r="W1374">
        <v>259</v>
      </c>
      <c r="X1374">
        <v>3800</v>
      </c>
      <c r="Y1374">
        <v>984200</v>
      </c>
      <c r="Z1374">
        <v>30</v>
      </c>
      <c r="AA1374">
        <v>299</v>
      </c>
      <c r="AB1374">
        <v>3560</v>
      </c>
      <c r="AC1374">
        <v>1063410</v>
      </c>
      <c r="AD1374">
        <v>17</v>
      </c>
      <c r="AE1374">
        <v>341</v>
      </c>
      <c r="AF1374">
        <v>3388</v>
      </c>
      <c r="AG1374">
        <v>1156806</v>
      </c>
      <c r="AH1374">
        <v>4</v>
      </c>
      <c r="AI1374">
        <v>378</v>
      </c>
      <c r="AJ1374">
        <v>3600</v>
      </c>
      <c r="AK1374">
        <v>1363325</v>
      </c>
      <c r="AP1374">
        <v>32</v>
      </c>
      <c r="AQ1374">
        <v>436</v>
      </c>
      <c r="AR1374">
        <v>3281</v>
      </c>
      <c r="AS1374">
        <v>1431038</v>
      </c>
      <c r="AT1374">
        <v>7</v>
      </c>
      <c r="AU1374">
        <v>447</v>
      </c>
      <c r="AV1374">
        <v>3514</v>
      </c>
      <c r="AW1374">
        <v>1562257</v>
      </c>
      <c r="AX1374">
        <v>15</v>
      </c>
      <c r="AY1374">
        <v>161</v>
      </c>
    </row>
    <row r="1375" spans="1:51" x14ac:dyDescent="0.2">
      <c r="A1375" s="43"/>
      <c r="AP1375">
        <v>28</v>
      </c>
      <c r="AQ1375">
        <v>379</v>
      </c>
      <c r="AR1375">
        <v>3251</v>
      </c>
      <c r="AS1375">
        <v>1231543</v>
      </c>
      <c r="AT1375">
        <v>8</v>
      </c>
      <c r="AU1375">
        <v>381</v>
      </c>
      <c r="AV1375">
        <v>3567</v>
      </c>
      <c r="AW1375">
        <v>1357983</v>
      </c>
    </row>
    <row r="1376" spans="1:51" x14ac:dyDescent="0.2">
      <c r="A1376" s="43">
        <v>42969</v>
      </c>
      <c r="B1376">
        <v>4</v>
      </c>
      <c r="C1376">
        <v>118</v>
      </c>
      <c r="D1376">
        <v>3950</v>
      </c>
      <c r="E1376">
        <v>466950</v>
      </c>
      <c r="F1376">
        <v>6</v>
      </c>
      <c r="G1376">
        <v>141</v>
      </c>
      <c r="H1376">
        <v>4200</v>
      </c>
      <c r="I1376">
        <v>590812</v>
      </c>
      <c r="J1376">
        <v>3</v>
      </c>
      <c r="K1376">
        <v>158</v>
      </c>
      <c r="L1376">
        <v>4027</v>
      </c>
      <c r="M1376">
        <v>636133</v>
      </c>
      <c r="N1376">
        <v>4</v>
      </c>
      <c r="O1376">
        <v>204</v>
      </c>
      <c r="P1376">
        <v>3783</v>
      </c>
      <c r="Q1376">
        <v>770600</v>
      </c>
      <c r="R1376">
        <v>5</v>
      </c>
      <c r="S1376">
        <v>230</v>
      </c>
      <c r="T1376">
        <v>3867</v>
      </c>
      <c r="U1376">
        <v>888000</v>
      </c>
      <c r="V1376">
        <v>9</v>
      </c>
      <c r="W1376">
        <v>267</v>
      </c>
      <c r="X1376">
        <v>3695</v>
      </c>
      <c r="Y1376">
        <v>985250</v>
      </c>
      <c r="Z1376">
        <v>5</v>
      </c>
      <c r="AA1376">
        <v>297</v>
      </c>
      <c r="AB1376">
        <v>3726</v>
      </c>
      <c r="AC1376">
        <v>1104570</v>
      </c>
      <c r="AD1376">
        <v>3</v>
      </c>
      <c r="AE1376">
        <v>348</v>
      </c>
      <c r="AF1376">
        <v>3540</v>
      </c>
      <c r="AG1376">
        <v>1232253</v>
      </c>
      <c r="AH1376">
        <v>3</v>
      </c>
      <c r="AI1376">
        <v>374</v>
      </c>
      <c r="AJ1376">
        <v>3607</v>
      </c>
      <c r="AK1376">
        <v>1348147</v>
      </c>
      <c r="AL1376">
        <v>2</v>
      </c>
      <c r="AM1376">
        <v>405</v>
      </c>
      <c r="AN1376">
        <v>3580</v>
      </c>
      <c r="AO1376">
        <v>1449900</v>
      </c>
      <c r="AP1376">
        <v>41</v>
      </c>
      <c r="AQ1376">
        <v>438</v>
      </c>
      <c r="AR1376">
        <v>3345</v>
      </c>
      <c r="AS1376">
        <v>1466020</v>
      </c>
      <c r="AT1376">
        <v>19</v>
      </c>
      <c r="AU1376">
        <v>452</v>
      </c>
      <c r="AV1376">
        <v>3527</v>
      </c>
      <c r="AW1376">
        <v>1595358</v>
      </c>
      <c r="AX1376">
        <v>10</v>
      </c>
      <c r="AY1376">
        <v>62</v>
      </c>
    </row>
    <row r="1377" spans="1:51" x14ac:dyDescent="0.2">
      <c r="A1377" s="43"/>
      <c r="AP1377">
        <v>23</v>
      </c>
      <c r="AQ1377">
        <v>383</v>
      </c>
      <c r="AR1377">
        <v>3256</v>
      </c>
      <c r="AS1377">
        <v>1245905</v>
      </c>
      <c r="AT1377">
        <v>4</v>
      </c>
      <c r="AU1377">
        <v>377</v>
      </c>
      <c r="AV1377">
        <v>3500</v>
      </c>
      <c r="AW1377">
        <v>1318350</v>
      </c>
    </row>
    <row r="1378" spans="1:51" x14ac:dyDescent="0.2">
      <c r="A1378" s="43">
        <v>42976</v>
      </c>
      <c r="B1378">
        <v>1</v>
      </c>
      <c r="C1378">
        <v>108</v>
      </c>
      <c r="D1378">
        <v>4100</v>
      </c>
      <c r="E1378">
        <v>442800</v>
      </c>
      <c r="F1378">
        <v>33</v>
      </c>
      <c r="G1378">
        <v>143</v>
      </c>
      <c r="H1378">
        <v>4071</v>
      </c>
      <c r="I1378">
        <v>582021</v>
      </c>
      <c r="J1378">
        <v>13</v>
      </c>
      <c r="K1378">
        <v>157</v>
      </c>
      <c r="L1378">
        <v>3942</v>
      </c>
      <c r="M1378">
        <v>618800</v>
      </c>
      <c r="N1378">
        <v>17</v>
      </c>
      <c r="O1378">
        <v>195</v>
      </c>
      <c r="P1378">
        <v>3800</v>
      </c>
      <c r="Q1378">
        <v>741050</v>
      </c>
      <c r="R1378">
        <v>23</v>
      </c>
      <c r="S1378">
        <v>230</v>
      </c>
      <c r="T1378">
        <v>3806</v>
      </c>
      <c r="U1378">
        <v>876778</v>
      </c>
      <c r="V1378">
        <v>6</v>
      </c>
      <c r="W1378">
        <v>268</v>
      </c>
      <c r="X1378">
        <v>4017</v>
      </c>
      <c r="Y1378">
        <v>1077650</v>
      </c>
      <c r="Z1378">
        <v>37</v>
      </c>
      <c r="AA1378">
        <v>303</v>
      </c>
      <c r="AB1378">
        <v>3579</v>
      </c>
      <c r="AC1378">
        <v>1084171</v>
      </c>
      <c r="AD1378">
        <v>18</v>
      </c>
      <c r="AE1378">
        <v>336</v>
      </c>
      <c r="AF1378">
        <v>3570</v>
      </c>
      <c r="AG1378">
        <v>1198560</v>
      </c>
      <c r="AH1378">
        <v>3</v>
      </c>
      <c r="AI1378">
        <v>376</v>
      </c>
      <c r="AJ1378">
        <v>3483</v>
      </c>
      <c r="AK1378">
        <v>1310317</v>
      </c>
      <c r="AL1378">
        <v>2</v>
      </c>
      <c r="AM1378">
        <v>439</v>
      </c>
      <c r="AN1378">
        <v>3550</v>
      </c>
      <c r="AO1378">
        <v>1558730</v>
      </c>
      <c r="AP1378">
        <v>22</v>
      </c>
      <c r="AQ1378">
        <v>439</v>
      </c>
      <c r="AR1378">
        <v>3275</v>
      </c>
      <c r="AS1378">
        <v>1440535</v>
      </c>
      <c r="AT1378">
        <v>4</v>
      </c>
      <c r="AU1378">
        <v>380</v>
      </c>
      <c r="AV1378">
        <v>3412</v>
      </c>
      <c r="AW1378">
        <v>1294262</v>
      </c>
      <c r="AX1378">
        <v>9</v>
      </c>
      <c r="AY1378">
        <v>110</v>
      </c>
    </row>
    <row r="1379" spans="1:51" x14ac:dyDescent="0.2">
      <c r="A1379" s="43"/>
      <c r="AP1379">
        <v>20</v>
      </c>
      <c r="AQ1379">
        <v>380</v>
      </c>
      <c r="AR1379">
        <v>3331</v>
      </c>
      <c r="AS1379">
        <v>1267356</v>
      </c>
      <c r="AT1379">
        <v>5</v>
      </c>
      <c r="AU1379">
        <v>482</v>
      </c>
      <c r="AV1379">
        <v>3450</v>
      </c>
      <c r="AW1379">
        <v>1660317</v>
      </c>
    </row>
    <row r="1380" spans="1:51" x14ac:dyDescent="0.2">
      <c r="A1380" s="43">
        <v>42954</v>
      </c>
      <c r="B1380">
        <v>18</v>
      </c>
      <c r="C1380">
        <v>111</v>
      </c>
      <c r="D1380">
        <v>4033</v>
      </c>
      <c r="E1380">
        <v>459222</v>
      </c>
      <c r="F1380">
        <v>7</v>
      </c>
      <c r="G1380">
        <v>136</v>
      </c>
      <c r="H1380">
        <v>3953</v>
      </c>
      <c r="I1380">
        <v>546757</v>
      </c>
      <c r="J1380">
        <v>48</v>
      </c>
      <c r="K1380">
        <v>168</v>
      </c>
      <c r="L1380">
        <v>3873</v>
      </c>
      <c r="M1380">
        <v>653686</v>
      </c>
      <c r="N1380">
        <v>32</v>
      </c>
      <c r="O1380">
        <v>198</v>
      </c>
      <c r="P1380">
        <v>3848</v>
      </c>
      <c r="Q1380">
        <v>765553</v>
      </c>
      <c r="R1380">
        <v>59</v>
      </c>
      <c r="S1380">
        <v>230</v>
      </c>
      <c r="T1380">
        <v>3730</v>
      </c>
      <c r="U1380">
        <v>880615</v>
      </c>
      <c r="V1380">
        <v>52</v>
      </c>
      <c r="W1380">
        <v>262</v>
      </c>
      <c r="X1380">
        <v>3964</v>
      </c>
      <c r="Y1380">
        <v>1042252</v>
      </c>
      <c r="Z1380">
        <v>28</v>
      </c>
      <c r="AA1380">
        <v>307</v>
      </c>
      <c r="AB1380">
        <v>3688</v>
      </c>
      <c r="AC1380">
        <v>1128140</v>
      </c>
      <c r="AD1380">
        <v>21</v>
      </c>
      <c r="AE1380">
        <v>344</v>
      </c>
      <c r="AF1380">
        <v>3658</v>
      </c>
      <c r="AG1380">
        <v>1276851</v>
      </c>
      <c r="AH1380">
        <v>6</v>
      </c>
      <c r="AI1380">
        <v>378</v>
      </c>
      <c r="AJ1380">
        <v>3483</v>
      </c>
      <c r="AK1380">
        <v>1299232</v>
      </c>
      <c r="AL1380">
        <v>4</v>
      </c>
      <c r="AM1380">
        <v>445</v>
      </c>
      <c r="AN1380">
        <v>3813</v>
      </c>
      <c r="AO1380">
        <v>1699630</v>
      </c>
      <c r="AP1380">
        <v>136</v>
      </c>
      <c r="AQ1380">
        <v>404</v>
      </c>
      <c r="AR1380">
        <v>3270</v>
      </c>
      <c r="AS1380">
        <v>1335271</v>
      </c>
      <c r="AT1380">
        <v>18</v>
      </c>
      <c r="AU1380">
        <v>453</v>
      </c>
      <c r="AV1380">
        <v>3345</v>
      </c>
      <c r="AW1380">
        <v>1557169</v>
      </c>
      <c r="AY1380">
        <v>2</v>
      </c>
    </row>
    <row r="1381" spans="1:51" x14ac:dyDescent="0.2">
      <c r="A1381" s="43">
        <v>42961</v>
      </c>
      <c r="B1381">
        <v>23</v>
      </c>
      <c r="C1381">
        <v>113</v>
      </c>
      <c r="D1381">
        <v>4111</v>
      </c>
      <c r="E1381">
        <v>488966</v>
      </c>
      <c r="F1381">
        <v>41</v>
      </c>
      <c r="G1381">
        <v>143</v>
      </c>
      <c r="H1381">
        <v>4333</v>
      </c>
      <c r="I1381">
        <v>625645</v>
      </c>
      <c r="J1381">
        <v>14</v>
      </c>
      <c r="K1381">
        <v>156</v>
      </c>
      <c r="L1381">
        <v>4060</v>
      </c>
      <c r="M1381">
        <v>640668</v>
      </c>
      <c r="N1381">
        <v>78</v>
      </c>
      <c r="O1381">
        <v>199</v>
      </c>
      <c r="P1381">
        <v>3884</v>
      </c>
      <c r="Q1381">
        <v>773339</v>
      </c>
      <c r="R1381">
        <v>43</v>
      </c>
      <c r="S1381">
        <v>232</v>
      </c>
      <c r="T1381">
        <v>3695</v>
      </c>
      <c r="U1381">
        <v>858976</v>
      </c>
      <c r="V1381">
        <v>26</v>
      </c>
      <c r="W1381">
        <v>267</v>
      </c>
      <c r="X1381">
        <v>3679</v>
      </c>
      <c r="Y1381">
        <v>1001472</v>
      </c>
      <c r="Z1381">
        <v>21</v>
      </c>
      <c r="AA1381">
        <v>300</v>
      </c>
      <c r="AB1381">
        <v>3751</v>
      </c>
      <c r="AC1381">
        <v>1153097</v>
      </c>
      <c r="AD1381">
        <v>10</v>
      </c>
      <c r="AE1381">
        <v>340</v>
      </c>
      <c r="AF1381">
        <v>3898</v>
      </c>
      <c r="AG1381">
        <v>1323887</v>
      </c>
      <c r="AH1381">
        <v>2</v>
      </c>
      <c r="AI1381">
        <v>383</v>
      </c>
      <c r="AJ1381">
        <v>3575</v>
      </c>
      <c r="AK1381">
        <v>1369075</v>
      </c>
      <c r="AL1381">
        <v>3</v>
      </c>
      <c r="AM1381">
        <v>453</v>
      </c>
      <c r="AN1381">
        <v>3573</v>
      </c>
      <c r="AO1381">
        <v>1619520</v>
      </c>
      <c r="AP1381">
        <v>92</v>
      </c>
      <c r="AQ1381">
        <v>388</v>
      </c>
      <c r="AR1381">
        <v>3298</v>
      </c>
      <c r="AS1381">
        <v>1278412</v>
      </c>
      <c r="AT1381">
        <v>27</v>
      </c>
      <c r="AU1381">
        <v>476</v>
      </c>
      <c r="AV1381">
        <v>3527</v>
      </c>
      <c r="AW1381">
        <v>1687486</v>
      </c>
      <c r="AY1381">
        <v>2</v>
      </c>
    </row>
    <row r="1382" spans="1:51" x14ac:dyDescent="0.2">
      <c r="A1382" s="43">
        <v>42968</v>
      </c>
      <c r="B1382">
        <v>15</v>
      </c>
      <c r="C1382">
        <v>112</v>
      </c>
      <c r="D1382">
        <v>4268</v>
      </c>
      <c r="E1382">
        <v>475944</v>
      </c>
      <c r="F1382">
        <v>1</v>
      </c>
      <c r="G1382">
        <v>139</v>
      </c>
      <c r="H1382">
        <v>4000</v>
      </c>
      <c r="I1382">
        <v>556000</v>
      </c>
      <c r="J1382">
        <v>14</v>
      </c>
      <c r="K1382">
        <v>173</v>
      </c>
      <c r="L1382">
        <v>3900</v>
      </c>
      <c r="M1382">
        <v>686593</v>
      </c>
      <c r="N1382">
        <v>1</v>
      </c>
      <c r="O1382">
        <v>190</v>
      </c>
      <c r="P1382">
        <v>4050</v>
      </c>
      <c r="Q1382">
        <v>769500</v>
      </c>
      <c r="R1382">
        <v>4</v>
      </c>
      <c r="S1382">
        <v>227</v>
      </c>
      <c r="T1382">
        <v>3990</v>
      </c>
      <c r="U1382">
        <v>929460</v>
      </c>
      <c r="V1382">
        <v>19</v>
      </c>
      <c r="W1382">
        <v>271</v>
      </c>
      <c r="X1382">
        <v>3882</v>
      </c>
      <c r="Y1382">
        <v>1122799</v>
      </c>
      <c r="Z1382">
        <v>13</v>
      </c>
      <c r="AA1382">
        <v>298</v>
      </c>
      <c r="AB1382">
        <v>4044</v>
      </c>
      <c r="AC1382">
        <v>1255515</v>
      </c>
      <c r="AD1382">
        <v>24</v>
      </c>
      <c r="AE1382">
        <v>343</v>
      </c>
      <c r="AF1382">
        <v>3544</v>
      </c>
      <c r="AG1382">
        <v>1233530</v>
      </c>
      <c r="AH1382">
        <v>4</v>
      </c>
      <c r="AI1382">
        <v>383</v>
      </c>
      <c r="AJ1382">
        <v>3443</v>
      </c>
      <c r="AK1382">
        <v>1318395</v>
      </c>
      <c r="AL1382">
        <v>5</v>
      </c>
      <c r="AM1382">
        <v>410</v>
      </c>
      <c r="AN1382">
        <v>3475</v>
      </c>
      <c r="AO1382">
        <v>1432650</v>
      </c>
      <c r="AP1382">
        <v>70</v>
      </c>
      <c r="AQ1382">
        <v>403</v>
      </c>
      <c r="AR1382">
        <v>3303</v>
      </c>
      <c r="AS1382">
        <v>1330972</v>
      </c>
      <c r="AT1382">
        <v>16</v>
      </c>
      <c r="AU1382">
        <v>457</v>
      </c>
      <c r="AV1382">
        <v>3430</v>
      </c>
      <c r="AW1382">
        <v>1573814</v>
      </c>
      <c r="AY1382">
        <v>3</v>
      </c>
    </row>
    <row r="1383" spans="1:51" x14ac:dyDescent="0.2">
      <c r="A1383" s="43">
        <v>42975</v>
      </c>
      <c r="B1383">
        <v>11</v>
      </c>
      <c r="C1383">
        <v>105</v>
      </c>
      <c r="D1383">
        <v>4275</v>
      </c>
      <c r="E1383">
        <v>450605</v>
      </c>
      <c r="F1383">
        <v>2</v>
      </c>
      <c r="G1383">
        <v>138</v>
      </c>
      <c r="H1383">
        <v>4150</v>
      </c>
      <c r="I1383">
        <v>574775</v>
      </c>
      <c r="J1383">
        <v>32</v>
      </c>
      <c r="K1383">
        <v>170</v>
      </c>
      <c r="L1383">
        <v>4047</v>
      </c>
      <c r="M1383">
        <v>690185</v>
      </c>
      <c r="N1383">
        <v>49</v>
      </c>
      <c r="O1383">
        <v>199</v>
      </c>
      <c r="P1383">
        <v>4252</v>
      </c>
      <c r="Q1383">
        <v>874998</v>
      </c>
      <c r="R1383">
        <v>25</v>
      </c>
      <c r="S1383">
        <v>232</v>
      </c>
      <c r="T1383">
        <v>3840</v>
      </c>
      <c r="U1383">
        <v>899939</v>
      </c>
      <c r="V1383">
        <v>9</v>
      </c>
      <c r="W1383">
        <v>273</v>
      </c>
      <c r="X1383">
        <v>3540</v>
      </c>
      <c r="Y1383">
        <v>1030456</v>
      </c>
      <c r="Z1383">
        <v>31</v>
      </c>
      <c r="AA1383">
        <v>309</v>
      </c>
      <c r="AB1383">
        <v>3723</v>
      </c>
      <c r="AC1383">
        <v>1165031</v>
      </c>
      <c r="AD1383">
        <v>14</v>
      </c>
      <c r="AE1383">
        <v>340</v>
      </c>
      <c r="AF1383">
        <v>3726</v>
      </c>
      <c r="AG1383">
        <v>1276582</v>
      </c>
      <c r="AH1383">
        <v>15</v>
      </c>
      <c r="AI1383">
        <v>377</v>
      </c>
      <c r="AJ1383">
        <v>3583</v>
      </c>
      <c r="AK1383">
        <v>1428616</v>
      </c>
      <c r="AL1383">
        <v>2</v>
      </c>
      <c r="AM1383">
        <v>436</v>
      </c>
      <c r="AN1383">
        <v>3600</v>
      </c>
      <c r="AO1383">
        <v>1575000</v>
      </c>
      <c r="AP1383">
        <v>116</v>
      </c>
      <c r="AQ1383">
        <v>375</v>
      </c>
      <c r="AR1383">
        <v>3271</v>
      </c>
      <c r="AS1383">
        <v>1240051</v>
      </c>
      <c r="AT1383">
        <v>57</v>
      </c>
      <c r="AU1383">
        <v>448</v>
      </c>
      <c r="AV1383">
        <v>3424</v>
      </c>
      <c r="AW1383">
        <v>1539476</v>
      </c>
    </row>
    <row r="1384" spans="1:51" x14ac:dyDescent="0.2">
      <c r="A1384" s="43"/>
    </row>
    <row r="1385" spans="1:51" x14ac:dyDescent="0.2">
      <c r="A1385" s="43">
        <v>42983</v>
      </c>
      <c r="B1385">
        <v>5</v>
      </c>
      <c r="C1385">
        <v>107</v>
      </c>
      <c r="D1385">
        <v>4300</v>
      </c>
      <c r="E1385">
        <v>458267</v>
      </c>
      <c r="F1385">
        <v>9</v>
      </c>
      <c r="G1385">
        <v>142</v>
      </c>
      <c r="H1385">
        <v>4075</v>
      </c>
      <c r="I1385">
        <v>578500</v>
      </c>
      <c r="J1385">
        <v>6</v>
      </c>
      <c r="K1385">
        <v>168</v>
      </c>
      <c r="L1385">
        <v>3667</v>
      </c>
      <c r="M1385">
        <v>618167</v>
      </c>
      <c r="N1385">
        <v>24</v>
      </c>
      <c r="O1385">
        <v>197</v>
      </c>
      <c r="P1385">
        <v>3548</v>
      </c>
      <c r="Q1385">
        <v>698211</v>
      </c>
      <c r="R1385">
        <v>4</v>
      </c>
      <c r="S1385">
        <v>237</v>
      </c>
      <c r="T1385">
        <v>3600</v>
      </c>
      <c r="U1385">
        <v>852700</v>
      </c>
      <c r="V1385">
        <v>34</v>
      </c>
      <c r="W1385">
        <v>266</v>
      </c>
      <c r="X1385">
        <v>3315</v>
      </c>
      <c r="Y1385">
        <v>884078</v>
      </c>
      <c r="Z1385">
        <v>9</v>
      </c>
      <c r="AA1385">
        <v>304</v>
      </c>
      <c r="AB1385">
        <v>3518</v>
      </c>
      <c r="AC1385">
        <v>1070077</v>
      </c>
      <c r="AD1385">
        <v>30</v>
      </c>
      <c r="AE1385">
        <v>346</v>
      </c>
      <c r="AF1385">
        <v>3574</v>
      </c>
      <c r="AG1385">
        <v>1236405</v>
      </c>
      <c r="AH1385">
        <v>4</v>
      </c>
      <c r="AI1385">
        <v>374</v>
      </c>
      <c r="AJ1385">
        <v>3400</v>
      </c>
      <c r="AK1385">
        <v>1273427</v>
      </c>
      <c r="AL1385">
        <v>1</v>
      </c>
      <c r="AM1385">
        <v>426</v>
      </c>
      <c r="AN1385">
        <v>3500</v>
      </c>
      <c r="AO1385">
        <v>1491000</v>
      </c>
      <c r="AP1385">
        <v>51</v>
      </c>
      <c r="AQ1385">
        <v>439</v>
      </c>
      <c r="AR1385">
        <v>3373</v>
      </c>
      <c r="AS1385">
        <v>1478900</v>
      </c>
      <c r="AT1385">
        <v>17</v>
      </c>
      <c r="AU1385">
        <v>460</v>
      </c>
      <c r="AV1385">
        <v>3410</v>
      </c>
      <c r="AW1385">
        <v>1566748</v>
      </c>
      <c r="AX1385">
        <v>11</v>
      </c>
      <c r="AY1385">
        <v>87</v>
      </c>
    </row>
    <row r="1386" spans="1:51" x14ac:dyDescent="0.2">
      <c r="A1386" s="43"/>
      <c r="AP1386">
        <v>29</v>
      </c>
      <c r="AQ1386">
        <v>379</v>
      </c>
      <c r="AR1386">
        <v>3214</v>
      </c>
      <c r="AS1386">
        <v>1218590</v>
      </c>
      <c r="AT1386">
        <v>11</v>
      </c>
      <c r="AU1386">
        <v>383</v>
      </c>
      <c r="AV1386">
        <v>3309</v>
      </c>
      <c r="AW1386">
        <v>1267220</v>
      </c>
    </row>
    <row r="1387" spans="1:51" x14ac:dyDescent="0.2">
      <c r="A1387" s="43">
        <v>42990</v>
      </c>
      <c r="B1387">
        <v>11</v>
      </c>
      <c r="C1387">
        <v>106</v>
      </c>
      <c r="D1387">
        <v>4138</v>
      </c>
      <c r="E1387">
        <v>436888</v>
      </c>
      <c r="F1387">
        <v>7</v>
      </c>
      <c r="G1387">
        <v>139</v>
      </c>
      <c r="H1387">
        <v>4000</v>
      </c>
      <c r="I1387">
        <v>556733</v>
      </c>
      <c r="J1387">
        <v>20</v>
      </c>
      <c r="K1387">
        <v>164</v>
      </c>
      <c r="L1387">
        <v>3867</v>
      </c>
      <c r="M1387">
        <v>634075</v>
      </c>
      <c r="N1387">
        <v>25</v>
      </c>
      <c r="O1387">
        <v>202</v>
      </c>
      <c r="P1387">
        <v>3648</v>
      </c>
      <c r="Q1387">
        <v>734249</v>
      </c>
      <c r="R1387">
        <v>13</v>
      </c>
      <c r="S1387">
        <v>232</v>
      </c>
      <c r="T1387">
        <v>3693</v>
      </c>
      <c r="U1387">
        <v>855737</v>
      </c>
      <c r="V1387">
        <v>5</v>
      </c>
      <c r="W1387">
        <v>263</v>
      </c>
      <c r="X1387">
        <v>3396</v>
      </c>
      <c r="Y1387">
        <v>894030</v>
      </c>
      <c r="Z1387">
        <v>6</v>
      </c>
      <c r="AA1387">
        <v>300</v>
      </c>
      <c r="AB1387">
        <v>3352</v>
      </c>
      <c r="AC1387">
        <v>1006368</v>
      </c>
      <c r="AD1387">
        <v>3</v>
      </c>
      <c r="AE1387">
        <v>354</v>
      </c>
      <c r="AF1387">
        <v>3410</v>
      </c>
      <c r="AG1387">
        <v>1206040</v>
      </c>
      <c r="AH1387">
        <v>20</v>
      </c>
      <c r="AI1387">
        <v>385</v>
      </c>
      <c r="AJ1387">
        <v>3502</v>
      </c>
      <c r="AK1387">
        <v>1346534</v>
      </c>
      <c r="AL1387">
        <v>5</v>
      </c>
      <c r="AM1387">
        <v>419</v>
      </c>
      <c r="AN1387">
        <v>3540</v>
      </c>
      <c r="AO1387">
        <v>1483260</v>
      </c>
      <c r="AP1387">
        <v>34</v>
      </c>
      <c r="AQ1387">
        <v>454</v>
      </c>
      <c r="AR1387">
        <v>3231</v>
      </c>
      <c r="AS1387">
        <v>1468173</v>
      </c>
      <c r="AT1387">
        <v>14</v>
      </c>
      <c r="AU1387">
        <v>418</v>
      </c>
      <c r="AV1387">
        <v>3320</v>
      </c>
      <c r="AW1387">
        <v>1388170</v>
      </c>
      <c r="AX1387">
        <v>23</v>
      </c>
      <c r="AY1387">
        <v>167</v>
      </c>
    </row>
    <row r="1388" spans="1:51" x14ac:dyDescent="0.2">
      <c r="A1388" s="43"/>
      <c r="AP1388">
        <v>26</v>
      </c>
      <c r="AQ1388">
        <v>380</v>
      </c>
      <c r="AR1388">
        <v>3295</v>
      </c>
      <c r="AS1388">
        <v>1251545</v>
      </c>
      <c r="AT1388">
        <v>14</v>
      </c>
      <c r="AU1388">
        <v>381</v>
      </c>
      <c r="AV1388">
        <v>3542</v>
      </c>
      <c r="AW1388">
        <v>1348858</v>
      </c>
    </row>
    <row r="1389" spans="1:51" x14ac:dyDescent="0.2">
      <c r="A1389" s="43">
        <v>42997</v>
      </c>
      <c r="B1389">
        <v>27</v>
      </c>
      <c r="C1389">
        <v>112</v>
      </c>
      <c r="D1389">
        <v>3917</v>
      </c>
      <c r="E1389">
        <v>441333</v>
      </c>
      <c r="F1389">
        <v>16</v>
      </c>
      <c r="G1389">
        <v>143</v>
      </c>
      <c r="H1389">
        <v>4067</v>
      </c>
      <c r="I1389">
        <v>582600</v>
      </c>
      <c r="J1389">
        <v>9</v>
      </c>
      <c r="K1389">
        <v>163</v>
      </c>
      <c r="L1389">
        <v>4012</v>
      </c>
      <c r="M1389">
        <v>654812</v>
      </c>
      <c r="N1389">
        <v>2</v>
      </c>
      <c r="O1389">
        <v>200</v>
      </c>
      <c r="P1389">
        <v>3750</v>
      </c>
      <c r="Q1389">
        <v>748650</v>
      </c>
      <c r="R1389">
        <v>8</v>
      </c>
      <c r="S1389">
        <v>239</v>
      </c>
      <c r="T1389">
        <v>3710</v>
      </c>
      <c r="U1389">
        <v>887440</v>
      </c>
      <c r="V1389">
        <v>8</v>
      </c>
      <c r="W1389">
        <v>265</v>
      </c>
      <c r="X1389">
        <v>3625</v>
      </c>
      <c r="Y1389">
        <v>963462</v>
      </c>
      <c r="Z1389">
        <v>5</v>
      </c>
      <c r="AA1389">
        <v>295</v>
      </c>
      <c r="AB1389">
        <v>3683</v>
      </c>
      <c r="AC1389">
        <v>1086900</v>
      </c>
      <c r="AD1389">
        <v>34</v>
      </c>
      <c r="AE1389">
        <v>330</v>
      </c>
      <c r="AF1389">
        <v>3606</v>
      </c>
      <c r="AG1389">
        <v>1189889</v>
      </c>
      <c r="AH1389">
        <v>20</v>
      </c>
      <c r="AI1389">
        <v>366</v>
      </c>
      <c r="AJ1389">
        <v>3628</v>
      </c>
      <c r="AK1389">
        <v>1327842</v>
      </c>
      <c r="AP1389">
        <v>23</v>
      </c>
      <c r="AQ1389">
        <v>441</v>
      </c>
      <c r="AR1389">
        <v>3498</v>
      </c>
      <c r="AS1389">
        <v>1547846</v>
      </c>
      <c r="AT1389">
        <v>13</v>
      </c>
      <c r="AU1389">
        <v>450</v>
      </c>
      <c r="AV1389">
        <v>3217</v>
      </c>
      <c r="AW1389">
        <v>1449508</v>
      </c>
      <c r="AX1389">
        <v>21</v>
      </c>
      <c r="AY1389">
        <v>69</v>
      </c>
    </row>
    <row r="1390" spans="1:51" x14ac:dyDescent="0.2">
      <c r="A1390" s="43"/>
      <c r="AP1390">
        <v>20</v>
      </c>
      <c r="AQ1390">
        <v>385</v>
      </c>
      <c r="AR1390">
        <v>3432</v>
      </c>
      <c r="AS1390">
        <v>1320265</v>
      </c>
      <c r="AT1390">
        <v>1</v>
      </c>
      <c r="AU1390">
        <v>371</v>
      </c>
      <c r="AV1390">
        <v>3200</v>
      </c>
      <c r="AW1390">
        <v>1187200</v>
      </c>
    </row>
    <row r="1391" spans="1:51" x14ac:dyDescent="0.2">
      <c r="A1391" s="43">
        <v>43004</v>
      </c>
      <c r="B1391">
        <v>5</v>
      </c>
      <c r="C1391">
        <v>108</v>
      </c>
      <c r="D1391">
        <v>4117</v>
      </c>
      <c r="E1391">
        <v>444933</v>
      </c>
      <c r="F1391">
        <v>3</v>
      </c>
      <c r="G1391">
        <v>142</v>
      </c>
      <c r="H1391">
        <v>4025</v>
      </c>
      <c r="I1391">
        <v>573450</v>
      </c>
      <c r="J1391">
        <v>27</v>
      </c>
      <c r="K1391">
        <v>168</v>
      </c>
      <c r="L1391">
        <v>3725</v>
      </c>
      <c r="M1391">
        <v>625145</v>
      </c>
      <c r="N1391">
        <v>30</v>
      </c>
      <c r="O1391">
        <v>198</v>
      </c>
      <c r="P1391">
        <v>3600</v>
      </c>
      <c r="Q1391">
        <v>710860</v>
      </c>
      <c r="R1391">
        <v>11</v>
      </c>
      <c r="S1391">
        <v>233</v>
      </c>
      <c r="T1391">
        <v>3350</v>
      </c>
      <c r="U1391">
        <v>777725</v>
      </c>
      <c r="V1391">
        <v>7</v>
      </c>
      <c r="W1391">
        <v>265</v>
      </c>
      <c r="X1391">
        <v>3600</v>
      </c>
      <c r="Y1391">
        <v>952100</v>
      </c>
      <c r="Z1391">
        <v>13</v>
      </c>
      <c r="AA1391">
        <v>301</v>
      </c>
      <c r="AB1391">
        <v>3536</v>
      </c>
      <c r="AC1391">
        <v>1062392</v>
      </c>
      <c r="AD1391">
        <v>13</v>
      </c>
      <c r="AE1391">
        <v>332</v>
      </c>
      <c r="AF1391">
        <v>3391</v>
      </c>
      <c r="AG1391">
        <v>1126978</v>
      </c>
      <c r="AL1391">
        <v>3</v>
      </c>
      <c r="AM1391">
        <v>454</v>
      </c>
      <c r="AN1391">
        <v>3703</v>
      </c>
      <c r="AO1391">
        <v>1687897</v>
      </c>
      <c r="AP1391">
        <v>22</v>
      </c>
      <c r="AQ1391">
        <v>437</v>
      </c>
      <c r="AR1391">
        <v>3304</v>
      </c>
      <c r="AS1391">
        <v>1444088</v>
      </c>
      <c r="AT1391">
        <v>22</v>
      </c>
      <c r="AU1391">
        <v>463</v>
      </c>
      <c r="AV1391">
        <v>3373</v>
      </c>
      <c r="AW1391">
        <v>1559488</v>
      </c>
      <c r="AX1391">
        <v>16</v>
      </c>
      <c r="AY1391">
        <v>157</v>
      </c>
    </row>
    <row r="1392" spans="1:51" x14ac:dyDescent="0.2">
      <c r="A1392" s="43"/>
      <c r="AP1392">
        <v>26</v>
      </c>
      <c r="AQ1392">
        <v>377</v>
      </c>
      <c r="AR1392">
        <v>3239</v>
      </c>
      <c r="AS1392">
        <v>1245262</v>
      </c>
      <c r="AT1392">
        <v>4</v>
      </c>
      <c r="AU1392">
        <v>371</v>
      </c>
      <c r="AV1392">
        <v>3367</v>
      </c>
      <c r="AW1392">
        <v>1249067</v>
      </c>
    </row>
    <row r="1393" spans="1:51" x14ac:dyDescent="0.2">
      <c r="A1393" s="43">
        <v>42982</v>
      </c>
      <c r="F1393">
        <v>37</v>
      </c>
      <c r="G1393">
        <v>140</v>
      </c>
      <c r="H1393">
        <v>4280</v>
      </c>
      <c r="I1393">
        <v>634497</v>
      </c>
      <c r="J1393">
        <v>18</v>
      </c>
      <c r="K1393">
        <v>158</v>
      </c>
      <c r="L1393">
        <v>3974</v>
      </c>
      <c r="M1393">
        <v>658877</v>
      </c>
      <c r="N1393">
        <v>30</v>
      </c>
      <c r="O1393">
        <v>204</v>
      </c>
      <c r="P1393">
        <v>4056</v>
      </c>
      <c r="Q1393">
        <v>826618</v>
      </c>
      <c r="R1393">
        <v>6</v>
      </c>
      <c r="S1393">
        <v>234</v>
      </c>
      <c r="T1393">
        <v>3945</v>
      </c>
      <c r="U1393">
        <v>923672</v>
      </c>
      <c r="V1393">
        <v>25</v>
      </c>
      <c r="W1393">
        <v>270</v>
      </c>
      <c r="X1393">
        <v>3886</v>
      </c>
      <c r="Y1393">
        <v>1031809</v>
      </c>
      <c r="Z1393">
        <v>31</v>
      </c>
      <c r="AA1393">
        <v>300</v>
      </c>
      <c r="AB1393">
        <v>3517</v>
      </c>
      <c r="AC1393">
        <v>1094927</v>
      </c>
      <c r="AD1393">
        <v>23</v>
      </c>
      <c r="AE1393">
        <v>331</v>
      </c>
      <c r="AF1393">
        <v>3900</v>
      </c>
      <c r="AG1393">
        <v>1274078</v>
      </c>
      <c r="AH1393">
        <v>6</v>
      </c>
      <c r="AI1393">
        <v>376</v>
      </c>
      <c r="AJ1393">
        <v>3525</v>
      </c>
      <c r="AK1393">
        <v>1329350</v>
      </c>
      <c r="AL1393">
        <v>5</v>
      </c>
      <c r="AM1393">
        <v>432</v>
      </c>
      <c r="AN1393">
        <v>3733</v>
      </c>
      <c r="AO1393">
        <v>1597340</v>
      </c>
      <c r="AP1393">
        <v>82</v>
      </c>
      <c r="AQ1393">
        <v>381</v>
      </c>
      <c r="AR1393">
        <v>3317</v>
      </c>
      <c r="AS1393">
        <v>1262385</v>
      </c>
      <c r="AT1393">
        <v>58</v>
      </c>
      <c r="AU1393">
        <v>456</v>
      </c>
      <c r="AV1393">
        <v>3567</v>
      </c>
      <c r="AW1393">
        <v>1658698</v>
      </c>
      <c r="AY1393">
        <v>1</v>
      </c>
    </row>
    <row r="1394" spans="1:51" x14ac:dyDescent="0.2">
      <c r="A1394" s="43">
        <v>42989</v>
      </c>
      <c r="B1394">
        <v>18</v>
      </c>
      <c r="C1394">
        <v>118</v>
      </c>
      <c r="D1394">
        <v>3850</v>
      </c>
      <c r="E1394">
        <v>468342</v>
      </c>
      <c r="F1394">
        <v>36</v>
      </c>
      <c r="G1394">
        <v>137</v>
      </c>
      <c r="H1394">
        <v>4387</v>
      </c>
      <c r="I1394">
        <v>650187</v>
      </c>
      <c r="J1394">
        <v>74</v>
      </c>
      <c r="K1394">
        <v>169</v>
      </c>
      <c r="L1394">
        <v>4253</v>
      </c>
      <c r="M1394">
        <v>769783</v>
      </c>
      <c r="N1394">
        <v>45</v>
      </c>
      <c r="O1394">
        <v>198</v>
      </c>
      <c r="P1394">
        <v>4045</v>
      </c>
      <c r="Q1394">
        <v>803906</v>
      </c>
      <c r="R1394">
        <v>40</v>
      </c>
      <c r="S1394">
        <v>232</v>
      </c>
      <c r="T1394">
        <v>3838</v>
      </c>
      <c r="U1394">
        <v>1011716</v>
      </c>
      <c r="V1394">
        <v>52</v>
      </c>
      <c r="W1394">
        <v>268</v>
      </c>
      <c r="X1394">
        <v>4098</v>
      </c>
      <c r="Y1394">
        <v>1084143</v>
      </c>
      <c r="Z1394">
        <v>32</v>
      </c>
      <c r="AA1394">
        <v>293</v>
      </c>
      <c r="AB1394">
        <v>3771</v>
      </c>
      <c r="AC1394">
        <v>1208131</v>
      </c>
      <c r="AD1394">
        <v>58</v>
      </c>
      <c r="AE1394">
        <v>335</v>
      </c>
      <c r="AF1394">
        <v>3702</v>
      </c>
      <c r="AG1394">
        <v>1303327</v>
      </c>
      <c r="AH1394">
        <v>4</v>
      </c>
      <c r="AI1394">
        <v>373</v>
      </c>
      <c r="AJ1394">
        <v>3500</v>
      </c>
      <c r="AK1394">
        <v>1305300</v>
      </c>
      <c r="AL1394">
        <v>3</v>
      </c>
      <c r="AM1394">
        <v>499</v>
      </c>
      <c r="AN1394">
        <v>3625</v>
      </c>
      <c r="AO1394">
        <v>1780950</v>
      </c>
      <c r="AP1394">
        <v>113</v>
      </c>
      <c r="AQ1394">
        <v>368</v>
      </c>
      <c r="AR1394">
        <v>3193</v>
      </c>
      <c r="AS1394">
        <v>1178206</v>
      </c>
      <c r="AT1394">
        <v>25</v>
      </c>
      <c r="AU1394">
        <v>427</v>
      </c>
      <c r="AV1394">
        <v>3498</v>
      </c>
      <c r="AW1394">
        <v>1486947</v>
      </c>
      <c r="AY1394">
        <v>4</v>
      </c>
    </row>
    <row r="1395" spans="1:51" x14ac:dyDescent="0.2">
      <c r="A1395" s="43">
        <v>42996</v>
      </c>
      <c r="B1395">
        <v>14</v>
      </c>
      <c r="C1395">
        <v>115</v>
      </c>
      <c r="D1395">
        <v>4080</v>
      </c>
      <c r="E1395">
        <v>468326</v>
      </c>
      <c r="F1395">
        <v>7</v>
      </c>
      <c r="G1395">
        <v>143</v>
      </c>
      <c r="H1395">
        <v>3990</v>
      </c>
      <c r="I1395">
        <v>569960</v>
      </c>
      <c r="J1395">
        <v>13</v>
      </c>
      <c r="K1395">
        <v>161</v>
      </c>
      <c r="L1395">
        <v>4327</v>
      </c>
      <c r="M1395">
        <v>702957</v>
      </c>
      <c r="N1395">
        <v>44</v>
      </c>
      <c r="O1395">
        <v>209</v>
      </c>
      <c r="P1395">
        <v>4160</v>
      </c>
      <c r="Q1395">
        <v>884171</v>
      </c>
      <c r="R1395">
        <v>31</v>
      </c>
      <c r="S1395">
        <v>234</v>
      </c>
      <c r="T1395">
        <v>4172</v>
      </c>
      <c r="U1395">
        <v>962421</v>
      </c>
      <c r="V1395">
        <v>9</v>
      </c>
      <c r="W1395">
        <v>271</v>
      </c>
      <c r="X1395">
        <v>3396</v>
      </c>
      <c r="Y1395">
        <v>956144</v>
      </c>
      <c r="Z1395">
        <v>12</v>
      </c>
      <c r="AA1395">
        <v>303</v>
      </c>
      <c r="AB1395">
        <v>3640</v>
      </c>
      <c r="AC1395">
        <v>1096767</v>
      </c>
      <c r="AD1395">
        <v>5</v>
      </c>
      <c r="AE1395">
        <v>351</v>
      </c>
      <c r="AF1395">
        <v>3640</v>
      </c>
      <c r="AG1395">
        <v>1263692</v>
      </c>
      <c r="AH1395">
        <v>6</v>
      </c>
      <c r="AI1395">
        <v>374</v>
      </c>
      <c r="AJ1395">
        <v>3660</v>
      </c>
      <c r="AK1395">
        <v>1372380</v>
      </c>
      <c r="AL1395">
        <v>6</v>
      </c>
      <c r="AM1395">
        <v>422</v>
      </c>
      <c r="AN1395">
        <v>4232</v>
      </c>
      <c r="AO1395">
        <v>1744017</v>
      </c>
      <c r="AP1395">
        <v>88</v>
      </c>
      <c r="AQ1395">
        <v>406</v>
      </c>
      <c r="AR1395">
        <v>3348</v>
      </c>
      <c r="AS1395">
        <v>1360795</v>
      </c>
      <c r="AT1395">
        <v>56</v>
      </c>
      <c r="AU1395">
        <v>470</v>
      </c>
      <c r="AV1395">
        <v>3532</v>
      </c>
      <c r="AW1395">
        <v>1701245</v>
      </c>
      <c r="AY1395">
        <v>2</v>
      </c>
    </row>
    <row r="1396" spans="1:51" x14ac:dyDescent="0.2">
      <c r="A1396" s="43">
        <v>43003</v>
      </c>
      <c r="B1396">
        <v>25</v>
      </c>
      <c r="C1396">
        <v>113</v>
      </c>
      <c r="D1396">
        <v>3975</v>
      </c>
      <c r="E1396">
        <v>452199</v>
      </c>
      <c r="F1396">
        <v>18</v>
      </c>
      <c r="G1396">
        <v>145</v>
      </c>
      <c r="H1396">
        <v>3976</v>
      </c>
      <c r="I1396">
        <v>576227</v>
      </c>
      <c r="J1396">
        <v>14</v>
      </c>
      <c r="K1396">
        <v>164</v>
      </c>
      <c r="L1396">
        <v>3824</v>
      </c>
      <c r="M1396">
        <v>629763</v>
      </c>
      <c r="N1396">
        <v>41</v>
      </c>
      <c r="O1396">
        <v>202</v>
      </c>
      <c r="P1396">
        <v>3847</v>
      </c>
      <c r="Q1396">
        <v>782711</v>
      </c>
      <c r="R1396">
        <v>4</v>
      </c>
      <c r="S1396">
        <v>243</v>
      </c>
      <c r="T1396">
        <v>3800</v>
      </c>
      <c r="U1396">
        <v>916850</v>
      </c>
      <c r="V1396">
        <v>21</v>
      </c>
      <c r="W1396">
        <v>261</v>
      </c>
      <c r="X1396">
        <v>3463</v>
      </c>
      <c r="Y1396">
        <v>910636</v>
      </c>
      <c r="Z1396">
        <v>32</v>
      </c>
      <c r="AA1396">
        <v>295</v>
      </c>
      <c r="AB1396">
        <v>3735</v>
      </c>
      <c r="AC1396">
        <v>1075763</v>
      </c>
      <c r="AD1396">
        <v>15</v>
      </c>
      <c r="AE1396">
        <v>330</v>
      </c>
      <c r="AF1396">
        <v>3753</v>
      </c>
      <c r="AG1396">
        <v>1260871</v>
      </c>
      <c r="AH1396">
        <v>8</v>
      </c>
      <c r="AI1396">
        <v>370</v>
      </c>
      <c r="AJ1396">
        <v>3580</v>
      </c>
      <c r="AK1396">
        <v>1318923</v>
      </c>
      <c r="AL1396">
        <v>5</v>
      </c>
      <c r="AM1396">
        <v>427</v>
      </c>
      <c r="AN1396">
        <v>3708</v>
      </c>
      <c r="AO1396">
        <v>1580682</v>
      </c>
      <c r="AP1396">
        <v>113</v>
      </c>
      <c r="AQ1396">
        <v>384</v>
      </c>
      <c r="AR1396">
        <v>3271</v>
      </c>
      <c r="AS1396">
        <v>1260825</v>
      </c>
      <c r="AT1396">
        <v>59</v>
      </c>
      <c r="AU1396">
        <v>432</v>
      </c>
      <c r="AV1396">
        <v>3289</v>
      </c>
      <c r="AW1396">
        <v>1504924</v>
      </c>
      <c r="AX1396">
        <v>3</v>
      </c>
      <c r="AY1396">
        <v>4</v>
      </c>
    </row>
    <row r="1397" spans="1:51" x14ac:dyDescent="0.2">
      <c r="A1397" s="43"/>
    </row>
    <row r="1398" spans="1:51" x14ac:dyDescent="0.2">
      <c r="A1398" s="43">
        <v>43011</v>
      </c>
      <c r="B1398">
        <v>32</v>
      </c>
      <c r="C1398">
        <v>118</v>
      </c>
      <c r="D1398">
        <v>3911</v>
      </c>
      <c r="E1398">
        <v>459694</v>
      </c>
      <c r="F1398">
        <v>13</v>
      </c>
      <c r="G1398">
        <v>138</v>
      </c>
      <c r="H1398">
        <v>3980</v>
      </c>
      <c r="I1398">
        <v>547940</v>
      </c>
      <c r="J1398">
        <v>7</v>
      </c>
      <c r="K1398">
        <v>160</v>
      </c>
      <c r="L1398">
        <v>3890</v>
      </c>
      <c r="M1398">
        <v>622980</v>
      </c>
      <c r="N1398">
        <v>9</v>
      </c>
      <c r="O1398">
        <v>198</v>
      </c>
      <c r="P1398">
        <v>3710</v>
      </c>
      <c r="Q1398">
        <v>730780</v>
      </c>
      <c r="R1398">
        <v>2</v>
      </c>
      <c r="S1398">
        <v>230</v>
      </c>
      <c r="T1398">
        <v>3440</v>
      </c>
      <c r="U1398">
        <v>790660</v>
      </c>
      <c r="V1398">
        <v>6</v>
      </c>
      <c r="W1398">
        <v>262</v>
      </c>
      <c r="X1398">
        <v>3520</v>
      </c>
      <c r="Y1398">
        <v>920570</v>
      </c>
      <c r="Z1398">
        <v>2</v>
      </c>
      <c r="AA1398">
        <v>296</v>
      </c>
      <c r="AB1398">
        <v>3250</v>
      </c>
      <c r="AC1398">
        <v>962000</v>
      </c>
      <c r="AD1398">
        <v>5</v>
      </c>
      <c r="AE1398">
        <v>332</v>
      </c>
      <c r="AF1398">
        <v>3425</v>
      </c>
      <c r="AG1398">
        <v>1137875</v>
      </c>
      <c r="AH1398">
        <v>3</v>
      </c>
      <c r="AI1398">
        <v>374</v>
      </c>
      <c r="AJ1398">
        <v>3500</v>
      </c>
      <c r="AK1398">
        <v>1309000</v>
      </c>
      <c r="AL1398">
        <v>2</v>
      </c>
      <c r="AM1398">
        <v>450</v>
      </c>
      <c r="AN1398">
        <v>3640</v>
      </c>
      <c r="AO1398">
        <v>1639320</v>
      </c>
      <c r="AP1398">
        <v>21</v>
      </c>
      <c r="AQ1398">
        <v>443</v>
      </c>
      <c r="AR1398">
        <v>3282</v>
      </c>
      <c r="AS1398">
        <v>1456970</v>
      </c>
      <c r="AT1398">
        <v>17</v>
      </c>
      <c r="AU1398">
        <v>447</v>
      </c>
      <c r="AV1398">
        <v>3431</v>
      </c>
      <c r="AW1398">
        <v>1531594</v>
      </c>
      <c r="AX1398">
        <v>13</v>
      </c>
      <c r="AY1398">
        <v>99</v>
      </c>
    </row>
    <row r="1399" spans="1:51" x14ac:dyDescent="0.2">
      <c r="A1399" s="43"/>
      <c r="AP1399">
        <v>13</v>
      </c>
      <c r="AQ1399">
        <v>372</v>
      </c>
      <c r="AR1399">
        <v>3207</v>
      </c>
      <c r="AS1399">
        <v>1193750</v>
      </c>
      <c r="AT1399">
        <v>8</v>
      </c>
      <c r="AU1399">
        <v>392</v>
      </c>
      <c r="AV1399">
        <v>3410</v>
      </c>
      <c r="AW1399">
        <v>1393750</v>
      </c>
    </row>
    <row r="1400" spans="1:51" x14ac:dyDescent="0.2">
      <c r="A1400" s="43">
        <v>43018</v>
      </c>
      <c r="B1400">
        <v>5</v>
      </c>
      <c r="C1400">
        <v>108</v>
      </c>
      <c r="D1400">
        <v>3975</v>
      </c>
      <c r="E1400">
        <v>429025</v>
      </c>
      <c r="F1400">
        <v>7</v>
      </c>
      <c r="G1400">
        <v>136</v>
      </c>
      <c r="H1400">
        <v>4200</v>
      </c>
      <c r="I1400">
        <v>571000</v>
      </c>
      <c r="J1400">
        <v>14</v>
      </c>
      <c r="K1400">
        <v>168</v>
      </c>
      <c r="L1400">
        <v>3768</v>
      </c>
      <c r="M1400">
        <v>631422</v>
      </c>
      <c r="N1400">
        <v>10</v>
      </c>
      <c r="O1400">
        <v>190</v>
      </c>
      <c r="P1400">
        <v>3865</v>
      </c>
      <c r="Q1400">
        <v>736125</v>
      </c>
      <c r="R1400">
        <v>5</v>
      </c>
      <c r="S1400">
        <v>230</v>
      </c>
      <c r="T1400">
        <v>3617</v>
      </c>
      <c r="U1400">
        <v>831850</v>
      </c>
      <c r="V1400">
        <v>13</v>
      </c>
      <c r="W1400">
        <v>259</v>
      </c>
      <c r="X1400">
        <v>3610</v>
      </c>
      <c r="Y1400">
        <v>936443</v>
      </c>
      <c r="Z1400">
        <v>8</v>
      </c>
      <c r="AA1400">
        <v>304</v>
      </c>
      <c r="AB1400">
        <v>3572</v>
      </c>
      <c r="AC1400">
        <v>1086698</v>
      </c>
      <c r="AD1400">
        <v>6</v>
      </c>
      <c r="AE1400">
        <v>347</v>
      </c>
      <c r="AF1400">
        <v>3590</v>
      </c>
      <c r="AG1400">
        <v>1246300</v>
      </c>
      <c r="AH1400">
        <v>3</v>
      </c>
      <c r="AI1400">
        <v>370</v>
      </c>
      <c r="AJ1400">
        <v>3543</v>
      </c>
      <c r="AK1400">
        <v>1310520</v>
      </c>
      <c r="AL1400">
        <v>3</v>
      </c>
      <c r="AM1400">
        <v>418</v>
      </c>
      <c r="AN1400">
        <v>3607</v>
      </c>
      <c r="AO1400">
        <v>1508267</v>
      </c>
      <c r="AP1400">
        <v>14</v>
      </c>
      <c r="AQ1400">
        <v>438</v>
      </c>
      <c r="AR1400">
        <v>3382</v>
      </c>
      <c r="AS1400">
        <v>1485471</v>
      </c>
      <c r="AT1400">
        <v>6</v>
      </c>
      <c r="AU1400">
        <v>473</v>
      </c>
      <c r="AV1400">
        <v>3400</v>
      </c>
      <c r="AW1400">
        <v>1610583</v>
      </c>
      <c r="AX1400">
        <v>16</v>
      </c>
      <c r="AY1400">
        <v>164</v>
      </c>
    </row>
    <row r="1401" spans="1:51" x14ac:dyDescent="0.2">
      <c r="A1401" s="43"/>
      <c r="AP1401">
        <v>17</v>
      </c>
      <c r="AQ1401">
        <v>385</v>
      </c>
      <c r="AR1401">
        <v>3369</v>
      </c>
      <c r="AS1401">
        <v>1297143</v>
      </c>
      <c r="AT1401">
        <v>2</v>
      </c>
      <c r="AU1401">
        <v>372</v>
      </c>
      <c r="AV1401">
        <v>3300</v>
      </c>
      <c r="AW1401">
        <v>1228200</v>
      </c>
    </row>
    <row r="1402" spans="1:51" x14ac:dyDescent="0.2">
      <c r="A1402" s="43">
        <v>43025</v>
      </c>
      <c r="B1402">
        <v>5</v>
      </c>
      <c r="C1402">
        <v>110</v>
      </c>
      <c r="D1402">
        <v>4150</v>
      </c>
      <c r="E1402">
        <v>457650</v>
      </c>
      <c r="J1402">
        <v>2</v>
      </c>
      <c r="K1402">
        <v>170</v>
      </c>
      <c r="L1402">
        <v>3750</v>
      </c>
      <c r="M1402">
        <v>637500</v>
      </c>
      <c r="N1402">
        <v>1</v>
      </c>
      <c r="O1402">
        <v>212</v>
      </c>
      <c r="P1402">
        <v>3000</v>
      </c>
      <c r="Q1402">
        <v>636000</v>
      </c>
      <c r="R1402">
        <v>2</v>
      </c>
      <c r="S1402">
        <v>240</v>
      </c>
      <c r="T1402">
        <v>3650</v>
      </c>
      <c r="U1402">
        <v>876000</v>
      </c>
      <c r="Z1402">
        <v>1</v>
      </c>
      <c r="AA1402">
        <v>266</v>
      </c>
      <c r="AB1402">
        <v>3720</v>
      </c>
      <c r="AC1402">
        <v>989520</v>
      </c>
      <c r="AD1402">
        <v>3</v>
      </c>
      <c r="AE1402">
        <v>314</v>
      </c>
      <c r="AF1402">
        <v>3420</v>
      </c>
      <c r="AG1402">
        <v>1082283</v>
      </c>
      <c r="AH1402">
        <v>9</v>
      </c>
      <c r="AI1402">
        <v>344</v>
      </c>
      <c r="AJ1402">
        <v>3457</v>
      </c>
      <c r="AK1402">
        <v>1189043</v>
      </c>
      <c r="AL1402">
        <v>4</v>
      </c>
      <c r="AM1402">
        <v>382</v>
      </c>
      <c r="AN1402">
        <v>3388</v>
      </c>
      <c r="AO1402">
        <v>1295500</v>
      </c>
      <c r="AP1402">
        <v>25</v>
      </c>
      <c r="AQ1402">
        <v>454</v>
      </c>
      <c r="AR1402">
        <v>3347</v>
      </c>
      <c r="AS1402">
        <v>1523520</v>
      </c>
      <c r="AT1402">
        <v>8</v>
      </c>
      <c r="AU1402">
        <v>411</v>
      </c>
      <c r="AV1402">
        <v>3300</v>
      </c>
      <c r="AW1402">
        <v>1360150</v>
      </c>
      <c r="AX1402">
        <v>12</v>
      </c>
      <c r="AY1402">
        <v>137</v>
      </c>
    </row>
    <row r="1403" spans="1:51" x14ac:dyDescent="0.2">
      <c r="A1403" s="43"/>
      <c r="AP1403">
        <v>13</v>
      </c>
      <c r="AQ1403">
        <v>387</v>
      </c>
      <c r="AR1403">
        <v>3225</v>
      </c>
      <c r="AS1403">
        <v>1249060</v>
      </c>
    </row>
    <row r="1404" spans="1:51" x14ac:dyDescent="0.2">
      <c r="A1404" s="43">
        <v>43032</v>
      </c>
      <c r="B1404">
        <v>12</v>
      </c>
      <c r="C1404">
        <v>102</v>
      </c>
      <c r="D1404">
        <v>4233</v>
      </c>
      <c r="E1404">
        <v>432700</v>
      </c>
      <c r="F1404">
        <v>36</v>
      </c>
      <c r="G1404">
        <v>142</v>
      </c>
      <c r="H1404">
        <v>4094</v>
      </c>
      <c r="I1404">
        <v>581367</v>
      </c>
      <c r="J1404">
        <v>15</v>
      </c>
      <c r="K1404">
        <v>165</v>
      </c>
      <c r="L1404">
        <v>3740</v>
      </c>
      <c r="M1404">
        <v>617020</v>
      </c>
      <c r="N1404">
        <v>3</v>
      </c>
      <c r="O1404">
        <v>194</v>
      </c>
      <c r="P1404">
        <v>4100</v>
      </c>
      <c r="Q1404">
        <v>795400</v>
      </c>
      <c r="R1404">
        <v>1</v>
      </c>
      <c r="S1404">
        <v>220</v>
      </c>
      <c r="T1404">
        <v>3700</v>
      </c>
      <c r="U1404">
        <v>814000</v>
      </c>
      <c r="V1404">
        <v>3</v>
      </c>
      <c r="W1404">
        <v>272</v>
      </c>
      <c r="X1404">
        <v>3417</v>
      </c>
      <c r="Y1404">
        <v>930217</v>
      </c>
      <c r="Z1404">
        <v>5</v>
      </c>
      <c r="AA1404">
        <v>307</v>
      </c>
      <c r="AB1404">
        <v>3462</v>
      </c>
      <c r="AC1404">
        <v>1063262</v>
      </c>
      <c r="AD1404">
        <v>4</v>
      </c>
      <c r="AE1404">
        <v>340</v>
      </c>
      <c r="AF1404">
        <v>3450</v>
      </c>
      <c r="AG1404">
        <v>1171088</v>
      </c>
      <c r="AH1404">
        <v>4</v>
      </c>
      <c r="AI1404">
        <v>387</v>
      </c>
      <c r="AJ1404">
        <v>3498</v>
      </c>
      <c r="AK1404">
        <v>1352598</v>
      </c>
      <c r="AL1404">
        <v>4</v>
      </c>
      <c r="AM1404">
        <v>422</v>
      </c>
      <c r="AN1404">
        <v>3430</v>
      </c>
      <c r="AO1404">
        <v>1446960</v>
      </c>
      <c r="AP1404">
        <v>31</v>
      </c>
      <c r="AQ1404">
        <v>441</v>
      </c>
      <c r="AR1404">
        <v>3301</v>
      </c>
      <c r="AS1404">
        <v>1455156</v>
      </c>
      <c r="AT1404">
        <v>16</v>
      </c>
      <c r="AU1404">
        <v>435</v>
      </c>
      <c r="AV1404">
        <v>3239</v>
      </c>
      <c r="AW1404">
        <v>1403275</v>
      </c>
      <c r="AX1404">
        <v>26</v>
      </c>
      <c r="AY1404">
        <v>131</v>
      </c>
    </row>
    <row r="1405" spans="1:51" x14ac:dyDescent="0.2">
      <c r="A1405" s="43"/>
      <c r="AP1405">
        <v>24</v>
      </c>
      <c r="AQ1405">
        <v>377</v>
      </c>
      <c r="AR1405">
        <v>3239</v>
      </c>
      <c r="AS1405">
        <v>1220853</v>
      </c>
      <c r="AT1405">
        <v>8</v>
      </c>
      <c r="AU1405">
        <v>375</v>
      </c>
      <c r="AV1405">
        <v>3080</v>
      </c>
      <c r="AW1405">
        <v>1155100</v>
      </c>
    </row>
    <row r="1406" spans="1:51" x14ac:dyDescent="0.2">
      <c r="A1406" s="43">
        <v>43039</v>
      </c>
      <c r="B1406">
        <v>12</v>
      </c>
      <c r="C1406">
        <v>127</v>
      </c>
      <c r="D1406">
        <v>4200</v>
      </c>
      <c r="E1406">
        <v>533350</v>
      </c>
      <c r="F1406">
        <v>1</v>
      </c>
      <c r="G1406">
        <v>133</v>
      </c>
      <c r="H1406">
        <v>2500</v>
      </c>
      <c r="I1406">
        <v>332500</v>
      </c>
      <c r="J1406">
        <v>8</v>
      </c>
      <c r="K1406">
        <v>172</v>
      </c>
      <c r="L1406">
        <v>3925</v>
      </c>
      <c r="M1406">
        <v>674575</v>
      </c>
      <c r="N1406">
        <v>2</v>
      </c>
      <c r="O1406">
        <v>206</v>
      </c>
      <c r="P1406">
        <v>3750</v>
      </c>
      <c r="Q1406">
        <v>772500</v>
      </c>
      <c r="V1406">
        <v>9</v>
      </c>
      <c r="W1406">
        <v>261</v>
      </c>
      <c r="X1406">
        <v>3338</v>
      </c>
      <c r="Y1406">
        <v>870662</v>
      </c>
      <c r="Z1406">
        <v>13</v>
      </c>
      <c r="AA1406">
        <v>303</v>
      </c>
      <c r="AB1406">
        <v>3625</v>
      </c>
      <c r="AC1406">
        <v>1100000</v>
      </c>
      <c r="AD1406">
        <v>20</v>
      </c>
      <c r="AE1406">
        <v>344</v>
      </c>
      <c r="AF1406">
        <v>3542</v>
      </c>
      <c r="AG1406">
        <v>1219597</v>
      </c>
      <c r="AH1406">
        <v>10</v>
      </c>
      <c r="AI1406">
        <v>374</v>
      </c>
      <c r="AJ1406">
        <v>3447</v>
      </c>
      <c r="AK1406">
        <v>1288837</v>
      </c>
      <c r="AL1406">
        <v>4</v>
      </c>
      <c r="AM1406">
        <v>435</v>
      </c>
      <c r="AN1406">
        <v>3845</v>
      </c>
      <c r="AO1406">
        <v>1670250</v>
      </c>
      <c r="AP1406">
        <v>18</v>
      </c>
      <c r="AQ1406">
        <v>442</v>
      </c>
      <c r="AR1406">
        <v>3424</v>
      </c>
      <c r="AS1406">
        <v>1512072</v>
      </c>
      <c r="AT1406">
        <v>1</v>
      </c>
      <c r="AU1406">
        <v>541</v>
      </c>
      <c r="AV1406">
        <v>3550</v>
      </c>
      <c r="AW1406">
        <v>1920550</v>
      </c>
      <c r="AX1406">
        <v>4</v>
      </c>
      <c r="AY1406">
        <v>188</v>
      </c>
    </row>
    <row r="1407" spans="1:51" x14ac:dyDescent="0.2">
      <c r="A1407" s="43"/>
      <c r="AP1407">
        <v>11</v>
      </c>
      <c r="AQ1407">
        <v>386</v>
      </c>
      <c r="AR1407">
        <v>3288</v>
      </c>
      <c r="AS1407">
        <v>1269981</v>
      </c>
    </row>
    <row r="1408" spans="1:51" x14ac:dyDescent="0.2">
      <c r="A1408" s="43">
        <v>43010</v>
      </c>
      <c r="B1408">
        <v>15</v>
      </c>
      <c r="C1408">
        <v>102</v>
      </c>
      <c r="D1408">
        <v>4400</v>
      </c>
      <c r="E1408">
        <v>448213</v>
      </c>
      <c r="F1408">
        <v>16</v>
      </c>
      <c r="G1408">
        <v>136</v>
      </c>
      <c r="H1408">
        <v>4067</v>
      </c>
      <c r="I1408">
        <v>554534</v>
      </c>
      <c r="J1408">
        <v>65</v>
      </c>
      <c r="K1408">
        <v>169</v>
      </c>
      <c r="L1408">
        <v>3907</v>
      </c>
      <c r="M1408">
        <v>667831</v>
      </c>
      <c r="N1408">
        <v>22</v>
      </c>
      <c r="O1408">
        <v>188</v>
      </c>
      <c r="P1408">
        <v>3782</v>
      </c>
      <c r="Q1408">
        <v>720981</v>
      </c>
      <c r="R1408">
        <v>7</v>
      </c>
      <c r="S1408">
        <v>234</v>
      </c>
      <c r="T1408">
        <v>3663</v>
      </c>
      <c r="U1408">
        <v>851043</v>
      </c>
      <c r="V1408">
        <v>65</v>
      </c>
      <c r="W1408">
        <v>265</v>
      </c>
      <c r="X1408">
        <v>3671</v>
      </c>
      <c r="Y1408">
        <v>976304</v>
      </c>
      <c r="Z1408">
        <v>8</v>
      </c>
      <c r="AA1408">
        <v>296</v>
      </c>
      <c r="AB1408">
        <v>3645</v>
      </c>
      <c r="AC1408">
        <v>1076483</v>
      </c>
      <c r="AD1408">
        <v>1</v>
      </c>
      <c r="AE1408">
        <v>326</v>
      </c>
      <c r="AF1408">
        <v>3960</v>
      </c>
      <c r="AG1408">
        <v>1290960</v>
      </c>
      <c r="AH1408">
        <v>14</v>
      </c>
      <c r="AI1408">
        <v>382</v>
      </c>
      <c r="AJ1408">
        <v>3855</v>
      </c>
      <c r="AK1408">
        <v>1465154</v>
      </c>
      <c r="AL1408">
        <v>5</v>
      </c>
      <c r="AM1408">
        <v>425</v>
      </c>
      <c r="AN1408">
        <v>3645</v>
      </c>
      <c r="AO1408">
        <v>1544824</v>
      </c>
      <c r="AP1408">
        <v>131</v>
      </c>
      <c r="AQ1408">
        <v>352</v>
      </c>
      <c r="AR1408">
        <v>3282</v>
      </c>
      <c r="AS1408">
        <v>1171321</v>
      </c>
      <c r="AT1408">
        <v>53</v>
      </c>
      <c r="AU1408">
        <v>442</v>
      </c>
      <c r="AV1408">
        <v>3197</v>
      </c>
      <c r="AW1408">
        <v>1491089</v>
      </c>
    </row>
    <row r="1409" spans="1:51" x14ac:dyDescent="0.2">
      <c r="A1409" s="43">
        <v>43017</v>
      </c>
      <c r="B1409">
        <v>7</v>
      </c>
      <c r="C1409">
        <v>95</v>
      </c>
      <c r="D1409">
        <v>3800</v>
      </c>
      <c r="E1409">
        <v>396900</v>
      </c>
      <c r="F1409">
        <v>1</v>
      </c>
      <c r="G1409">
        <v>143</v>
      </c>
      <c r="H1409">
        <v>3950</v>
      </c>
      <c r="I1409">
        <v>564850</v>
      </c>
      <c r="J1409">
        <v>35</v>
      </c>
      <c r="K1409">
        <v>160</v>
      </c>
      <c r="L1409">
        <v>3958</v>
      </c>
      <c r="M1409">
        <v>637707</v>
      </c>
      <c r="N1409">
        <v>41</v>
      </c>
      <c r="O1409">
        <v>204</v>
      </c>
      <c r="P1409">
        <v>3731</v>
      </c>
      <c r="Q1409">
        <v>752584</v>
      </c>
      <c r="R1409">
        <v>9</v>
      </c>
      <c r="S1409">
        <v>234</v>
      </c>
      <c r="T1409">
        <v>3648</v>
      </c>
      <c r="U1409">
        <v>870807</v>
      </c>
      <c r="V1409">
        <v>6</v>
      </c>
      <c r="W1409">
        <v>261</v>
      </c>
      <c r="X1409">
        <v>3562</v>
      </c>
      <c r="Y1409">
        <v>930357</v>
      </c>
      <c r="Z1409">
        <v>18</v>
      </c>
      <c r="AA1409">
        <v>300</v>
      </c>
      <c r="AB1409">
        <v>3706</v>
      </c>
      <c r="AC1409">
        <v>1125136</v>
      </c>
      <c r="AD1409">
        <v>11</v>
      </c>
      <c r="AE1409">
        <v>342</v>
      </c>
      <c r="AF1409">
        <v>3760</v>
      </c>
      <c r="AG1409">
        <v>1286648</v>
      </c>
      <c r="AH1409">
        <v>2</v>
      </c>
      <c r="AI1409">
        <v>388</v>
      </c>
      <c r="AJ1409">
        <v>3550</v>
      </c>
      <c r="AK1409">
        <v>1376880</v>
      </c>
      <c r="AL1409">
        <v>4</v>
      </c>
      <c r="AM1409">
        <v>441</v>
      </c>
      <c r="AN1409">
        <v>3573</v>
      </c>
      <c r="AO1409">
        <v>1577365</v>
      </c>
      <c r="AP1409">
        <v>98</v>
      </c>
      <c r="AQ1409">
        <v>368</v>
      </c>
      <c r="AR1409">
        <v>3223</v>
      </c>
      <c r="AS1409">
        <v>1198527</v>
      </c>
      <c r="AT1409">
        <v>42</v>
      </c>
      <c r="AU1409">
        <v>442</v>
      </c>
      <c r="AV1409">
        <v>3236</v>
      </c>
      <c r="AW1409">
        <v>1443680</v>
      </c>
      <c r="AY1409">
        <v>5</v>
      </c>
    </row>
    <row r="1410" spans="1:51" x14ac:dyDescent="0.2">
      <c r="A1410" s="43">
        <v>43024</v>
      </c>
      <c r="B1410">
        <v>8</v>
      </c>
      <c r="C1410">
        <v>120</v>
      </c>
      <c r="D1410">
        <v>4033</v>
      </c>
      <c r="E1410">
        <v>487588</v>
      </c>
      <c r="F1410">
        <v>9</v>
      </c>
      <c r="G1410">
        <v>139</v>
      </c>
      <c r="H1410">
        <v>3958</v>
      </c>
      <c r="I1410">
        <v>548999</v>
      </c>
      <c r="J1410">
        <v>13</v>
      </c>
      <c r="K1410">
        <v>159</v>
      </c>
      <c r="L1410">
        <v>4050</v>
      </c>
      <c r="M1410">
        <v>647215</v>
      </c>
      <c r="N1410">
        <v>44</v>
      </c>
      <c r="O1410">
        <v>195</v>
      </c>
      <c r="P1410">
        <v>3839</v>
      </c>
      <c r="Q1410">
        <v>752180</v>
      </c>
      <c r="R1410">
        <v>13</v>
      </c>
      <c r="S1410">
        <v>231</v>
      </c>
      <c r="T1410">
        <v>3653</v>
      </c>
      <c r="U1410">
        <v>849118</v>
      </c>
      <c r="V1410">
        <v>10</v>
      </c>
      <c r="W1410">
        <v>264</v>
      </c>
      <c r="X1410">
        <v>3537</v>
      </c>
      <c r="Y1410">
        <v>938006</v>
      </c>
      <c r="Z1410">
        <v>17</v>
      </c>
      <c r="AA1410">
        <v>303</v>
      </c>
      <c r="AB1410">
        <v>3525</v>
      </c>
      <c r="AC1410">
        <v>1076931</v>
      </c>
      <c r="AD1410">
        <v>31</v>
      </c>
      <c r="AE1410">
        <v>342</v>
      </c>
      <c r="AF1410">
        <v>3709</v>
      </c>
      <c r="AG1410">
        <v>1278602</v>
      </c>
      <c r="AH1410">
        <v>5</v>
      </c>
      <c r="AI1410">
        <v>384</v>
      </c>
      <c r="AJ1410">
        <v>3700</v>
      </c>
      <c r="AK1410">
        <v>1480880</v>
      </c>
      <c r="AL1410">
        <v>4</v>
      </c>
      <c r="AM1410">
        <v>438</v>
      </c>
      <c r="AN1410">
        <v>3543</v>
      </c>
      <c r="AO1410">
        <v>1550878</v>
      </c>
      <c r="AP1410">
        <v>80</v>
      </c>
      <c r="AQ1410">
        <v>387</v>
      </c>
      <c r="AR1410">
        <v>3241</v>
      </c>
      <c r="AS1410">
        <v>1253209</v>
      </c>
      <c r="AT1410">
        <v>28</v>
      </c>
      <c r="AU1410">
        <v>411</v>
      </c>
      <c r="AV1410">
        <v>3241</v>
      </c>
      <c r="AW1410">
        <v>1352396</v>
      </c>
      <c r="AY1410">
        <v>3</v>
      </c>
    </row>
    <row r="1411" spans="1:51" x14ac:dyDescent="0.2">
      <c r="A1411" s="43">
        <v>43031</v>
      </c>
      <c r="B1411">
        <v>3</v>
      </c>
      <c r="C1411">
        <v>106</v>
      </c>
      <c r="D1411">
        <v>3950</v>
      </c>
      <c r="E1411">
        <v>420017</v>
      </c>
      <c r="F1411">
        <v>14</v>
      </c>
      <c r="G1411">
        <v>143</v>
      </c>
      <c r="H1411">
        <v>4025</v>
      </c>
      <c r="I1411">
        <v>579354</v>
      </c>
      <c r="J1411">
        <v>28</v>
      </c>
      <c r="K1411">
        <v>166</v>
      </c>
      <c r="L1411">
        <v>4038</v>
      </c>
      <c r="M1411">
        <v>690606</v>
      </c>
      <c r="N1411">
        <v>55</v>
      </c>
      <c r="O1411">
        <v>197</v>
      </c>
      <c r="P1411">
        <v>3887</v>
      </c>
      <c r="Q1411">
        <v>755025</v>
      </c>
      <c r="R1411">
        <v>70</v>
      </c>
      <c r="S1411">
        <v>232</v>
      </c>
      <c r="T1411">
        <v>3810</v>
      </c>
      <c r="U1411">
        <v>888898</v>
      </c>
      <c r="V1411">
        <v>22</v>
      </c>
      <c r="W1411">
        <v>264</v>
      </c>
      <c r="X1411">
        <v>3756</v>
      </c>
      <c r="Y1411">
        <v>1001008</v>
      </c>
      <c r="Z1411">
        <v>39</v>
      </c>
      <c r="AA1411">
        <v>298</v>
      </c>
      <c r="AB1411">
        <v>3791</v>
      </c>
      <c r="AC1411">
        <v>1096809</v>
      </c>
      <c r="AD1411">
        <v>3</v>
      </c>
      <c r="AE1411">
        <v>342</v>
      </c>
      <c r="AF1411">
        <v>3607</v>
      </c>
      <c r="AG1411">
        <v>1236187</v>
      </c>
      <c r="AH1411">
        <v>4</v>
      </c>
      <c r="AI1411">
        <v>372</v>
      </c>
      <c r="AJ1411">
        <v>3460</v>
      </c>
      <c r="AK1411">
        <v>1293705</v>
      </c>
      <c r="AL1411">
        <v>12</v>
      </c>
      <c r="AM1411">
        <v>432</v>
      </c>
      <c r="AN1411">
        <v>3923</v>
      </c>
      <c r="AO1411">
        <v>1755207</v>
      </c>
      <c r="AP1411">
        <v>90</v>
      </c>
      <c r="AQ1411">
        <v>392</v>
      </c>
      <c r="AR1411">
        <v>3111</v>
      </c>
      <c r="AS1411">
        <v>1243821</v>
      </c>
      <c r="AT1411">
        <v>51</v>
      </c>
      <c r="AU1411">
        <v>447</v>
      </c>
      <c r="AV1411">
        <v>3268</v>
      </c>
      <c r="AW1411">
        <v>1477310</v>
      </c>
      <c r="AY1411">
        <v>3</v>
      </c>
    </row>
    <row r="1412" spans="1:51" x14ac:dyDescent="0.2">
      <c r="A1412" s="43">
        <v>43038</v>
      </c>
      <c r="F1412">
        <v>45</v>
      </c>
      <c r="G1412">
        <v>145</v>
      </c>
      <c r="H1412">
        <v>4097</v>
      </c>
      <c r="I1412">
        <v>593189</v>
      </c>
      <c r="J1412">
        <v>123</v>
      </c>
      <c r="K1412">
        <v>170</v>
      </c>
      <c r="L1412">
        <v>4474</v>
      </c>
      <c r="M1412">
        <v>733419</v>
      </c>
      <c r="N1412">
        <v>174</v>
      </c>
      <c r="O1412">
        <v>200</v>
      </c>
      <c r="P1412">
        <v>4589</v>
      </c>
      <c r="Q1412">
        <v>987333</v>
      </c>
      <c r="R1412">
        <v>50</v>
      </c>
      <c r="S1412">
        <v>233</v>
      </c>
      <c r="T1412">
        <v>3933</v>
      </c>
      <c r="U1412">
        <v>923697</v>
      </c>
      <c r="V1412">
        <v>135</v>
      </c>
      <c r="W1412">
        <v>267</v>
      </c>
      <c r="X1412">
        <v>4498</v>
      </c>
      <c r="Y1412">
        <v>1271971</v>
      </c>
      <c r="Z1412">
        <v>176</v>
      </c>
      <c r="AA1412">
        <v>304</v>
      </c>
      <c r="AB1412">
        <v>4344</v>
      </c>
      <c r="AC1412">
        <v>1386140</v>
      </c>
      <c r="AD1412">
        <v>105</v>
      </c>
      <c r="AE1412">
        <v>335</v>
      </c>
      <c r="AF1412">
        <v>4275</v>
      </c>
      <c r="AG1412">
        <v>1405976</v>
      </c>
      <c r="AH1412">
        <v>20</v>
      </c>
      <c r="AI1412">
        <v>372</v>
      </c>
      <c r="AJ1412">
        <v>3703</v>
      </c>
      <c r="AK1412">
        <v>1371300</v>
      </c>
      <c r="AL1412">
        <v>18</v>
      </c>
      <c r="AM1412">
        <v>438</v>
      </c>
      <c r="AN1412">
        <v>3945</v>
      </c>
      <c r="AO1412">
        <v>1713996</v>
      </c>
      <c r="AP1412">
        <v>34</v>
      </c>
      <c r="AQ1412">
        <v>482</v>
      </c>
      <c r="AR1412">
        <v>3750</v>
      </c>
      <c r="AS1412">
        <v>1772874</v>
      </c>
      <c r="AT1412">
        <v>15</v>
      </c>
      <c r="AU1412">
        <v>556</v>
      </c>
      <c r="AV1412">
        <v>3370</v>
      </c>
      <c r="AW1412">
        <v>1860497</v>
      </c>
    </row>
    <row r="1413" spans="1:51" x14ac:dyDescent="0.2">
      <c r="A1413" s="43"/>
    </row>
    <row r="1414" spans="1:51" x14ac:dyDescent="0.2">
      <c r="A1414" s="43">
        <v>43045</v>
      </c>
      <c r="B1414">
        <v>19</v>
      </c>
      <c r="C1414">
        <v>112</v>
      </c>
      <c r="D1414">
        <v>4225</v>
      </c>
      <c r="E1414">
        <v>471783</v>
      </c>
      <c r="F1414">
        <v>5</v>
      </c>
      <c r="G1414">
        <v>140</v>
      </c>
      <c r="H1414">
        <v>4100</v>
      </c>
      <c r="I1414">
        <v>572360</v>
      </c>
      <c r="J1414">
        <v>43</v>
      </c>
      <c r="K1414">
        <v>163</v>
      </c>
      <c r="L1414">
        <v>4026</v>
      </c>
      <c r="M1414">
        <v>654544</v>
      </c>
      <c r="N1414">
        <v>53</v>
      </c>
      <c r="O1414">
        <v>200</v>
      </c>
      <c r="P1414">
        <v>3889</v>
      </c>
      <c r="Q1414">
        <v>799725</v>
      </c>
      <c r="R1414">
        <v>33</v>
      </c>
      <c r="S1414">
        <v>235</v>
      </c>
      <c r="T1414">
        <v>3651</v>
      </c>
      <c r="U1414">
        <v>868300</v>
      </c>
      <c r="V1414">
        <v>41</v>
      </c>
      <c r="W1414">
        <v>260</v>
      </c>
      <c r="X1414">
        <v>3760</v>
      </c>
      <c r="Y1414">
        <v>983363</v>
      </c>
      <c r="Z1414">
        <v>39</v>
      </c>
      <c r="AA1414">
        <v>301</v>
      </c>
      <c r="AB1414">
        <v>3628</v>
      </c>
      <c r="AC1414">
        <v>1105183</v>
      </c>
      <c r="AD1414">
        <v>14</v>
      </c>
      <c r="AE1414">
        <v>345</v>
      </c>
      <c r="AF1414">
        <v>3634</v>
      </c>
      <c r="AG1414">
        <v>1251819</v>
      </c>
      <c r="AH1414">
        <v>20</v>
      </c>
      <c r="AI1414">
        <v>371</v>
      </c>
      <c r="AJ1414">
        <v>3877</v>
      </c>
      <c r="AK1414">
        <v>1419707</v>
      </c>
      <c r="AL1414">
        <v>11</v>
      </c>
      <c r="AM1414">
        <v>452</v>
      </c>
      <c r="AN1414">
        <v>3818</v>
      </c>
      <c r="AO1414">
        <v>1776707</v>
      </c>
      <c r="AP1414">
        <v>128</v>
      </c>
      <c r="AQ1414">
        <v>384</v>
      </c>
      <c r="AR1414">
        <v>3240</v>
      </c>
      <c r="AS1414">
        <v>1233271</v>
      </c>
      <c r="AT1414">
        <v>47</v>
      </c>
      <c r="AU1414">
        <v>397</v>
      </c>
      <c r="AV1414">
        <v>3259</v>
      </c>
      <c r="AW1414">
        <v>1313817</v>
      </c>
      <c r="AY1414">
        <v>4</v>
      </c>
    </row>
    <row r="1415" spans="1:51" x14ac:dyDescent="0.2">
      <c r="A1415" s="43">
        <v>43052</v>
      </c>
      <c r="B1415">
        <v>8</v>
      </c>
      <c r="C1415">
        <v>124</v>
      </c>
      <c r="D1415">
        <v>4070</v>
      </c>
      <c r="E1415">
        <v>503340</v>
      </c>
      <c r="F1415">
        <v>16</v>
      </c>
      <c r="G1415">
        <v>141</v>
      </c>
      <c r="H1415">
        <v>3763</v>
      </c>
      <c r="I1415">
        <v>555669</v>
      </c>
      <c r="J1415">
        <v>39</v>
      </c>
      <c r="K1415">
        <v>161</v>
      </c>
      <c r="L1415">
        <v>3908</v>
      </c>
      <c r="M1415">
        <v>673753</v>
      </c>
      <c r="N1415">
        <v>85</v>
      </c>
      <c r="O1415">
        <v>201</v>
      </c>
      <c r="P1415">
        <v>3670</v>
      </c>
      <c r="Q1415">
        <v>746071</v>
      </c>
      <c r="R1415">
        <v>67</v>
      </c>
      <c r="S1415">
        <v>234</v>
      </c>
      <c r="T1415">
        <v>3693</v>
      </c>
      <c r="U1415">
        <v>866435</v>
      </c>
      <c r="V1415">
        <v>36</v>
      </c>
      <c r="W1415">
        <v>268</v>
      </c>
      <c r="X1415">
        <v>3534</v>
      </c>
      <c r="Y1415">
        <v>965254</v>
      </c>
      <c r="Z1415">
        <v>42</v>
      </c>
      <c r="AA1415">
        <v>301</v>
      </c>
      <c r="AB1415">
        <v>3533</v>
      </c>
      <c r="AC1415">
        <v>1074942</v>
      </c>
      <c r="AD1415">
        <v>11</v>
      </c>
      <c r="AE1415">
        <v>334</v>
      </c>
      <c r="AF1415">
        <v>3601</v>
      </c>
      <c r="AG1415">
        <v>1186705</v>
      </c>
      <c r="AH1415">
        <v>5</v>
      </c>
      <c r="AI1415">
        <v>383</v>
      </c>
      <c r="AJ1415">
        <v>3538</v>
      </c>
      <c r="AK1415">
        <v>1355430</v>
      </c>
      <c r="AL1415">
        <v>6</v>
      </c>
      <c r="AM1415">
        <v>425</v>
      </c>
      <c r="AN1415">
        <v>3486</v>
      </c>
      <c r="AO1415">
        <v>1475803</v>
      </c>
      <c r="AP1415">
        <v>117</v>
      </c>
      <c r="AQ1415">
        <v>361</v>
      </c>
      <c r="AR1415">
        <v>2999</v>
      </c>
      <c r="AS1415">
        <v>1095641</v>
      </c>
      <c r="AT1415">
        <v>58</v>
      </c>
      <c r="AU1415">
        <v>403</v>
      </c>
      <c r="AV1415">
        <v>3056</v>
      </c>
      <c r="AW1415">
        <v>1252244</v>
      </c>
      <c r="AY1415">
        <v>4</v>
      </c>
    </row>
    <row r="1416" spans="1:51" x14ac:dyDescent="0.2">
      <c r="A1416" s="43">
        <v>43059</v>
      </c>
      <c r="B1416">
        <v>11</v>
      </c>
      <c r="C1416">
        <v>122</v>
      </c>
      <c r="D1416">
        <v>3730</v>
      </c>
      <c r="E1416">
        <v>460169</v>
      </c>
      <c r="F1416">
        <v>5</v>
      </c>
      <c r="G1416">
        <v>136</v>
      </c>
      <c r="H1416">
        <v>4090</v>
      </c>
      <c r="I1416">
        <v>582788</v>
      </c>
      <c r="J1416">
        <v>14</v>
      </c>
      <c r="K1416">
        <v>165</v>
      </c>
      <c r="L1416">
        <v>3713</v>
      </c>
      <c r="M1416">
        <v>615343</v>
      </c>
      <c r="N1416">
        <v>75</v>
      </c>
      <c r="O1416">
        <v>201</v>
      </c>
      <c r="P1416">
        <v>3674</v>
      </c>
      <c r="Q1416">
        <v>921538</v>
      </c>
      <c r="R1416">
        <v>29</v>
      </c>
      <c r="S1416">
        <v>231</v>
      </c>
      <c r="T1416">
        <v>3620</v>
      </c>
      <c r="U1416">
        <v>841118</v>
      </c>
      <c r="V1416">
        <v>58</v>
      </c>
      <c r="W1416">
        <v>273</v>
      </c>
      <c r="X1416">
        <v>3453</v>
      </c>
      <c r="Y1416">
        <v>1014390</v>
      </c>
      <c r="Z1416">
        <v>30</v>
      </c>
      <c r="AA1416">
        <v>298</v>
      </c>
      <c r="AB1416">
        <v>3465</v>
      </c>
      <c r="AC1416">
        <v>1033190</v>
      </c>
      <c r="AD1416">
        <v>12</v>
      </c>
      <c r="AE1416">
        <v>334</v>
      </c>
      <c r="AF1416">
        <v>3518</v>
      </c>
      <c r="AG1416">
        <v>1189150</v>
      </c>
      <c r="AH1416">
        <v>6</v>
      </c>
      <c r="AI1416">
        <v>366</v>
      </c>
      <c r="AJ1416">
        <v>3398</v>
      </c>
      <c r="AK1416">
        <v>1236427</v>
      </c>
      <c r="AL1416">
        <v>1</v>
      </c>
      <c r="AM1416">
        <v>435</v>
      </c>
      <c r="AN1416">
        <v>3300</v>
      </c>
      <c r="AO1416">
        <v>1435500</v>
      </c>
      <c r="AP1416">
        <v>172</v>
      </c>
      <c r="AQ1416">
        <v>380</v>
      </c>
      <c r="AR1416">
        <v>2976</v>
      </c>
      <c r="AS1416">
        <v>1149991</v>
      </c>
      <c r="AT1416">
        <v>37</v>
      </c>
      <c r="AU1416">
        <v>419</v>
      </c>
      <c r="AV1416">
        <v>3006</v>
      </c>
      <c r="AW1416">
        <v>1266704</v>
      </c>
      <c r="AX1416">
        <v>5</v>
      </c>
      <c r="AY1416">
        <v>3</v>
      </c>
    </row>
    <row r="1417" spans="1:51" x14ac:dyDescent="0.2">
      <c r="A1417" s="43">
        <v>43066</v>
      </c>
      <c r="B1417">
        <v>7</v>
      </c>
      <c r="C1417">
        <v>107</v>
      </c>
      <c r="D1417">
        <v>3875</v>
      </c>
      <c r="E1417">
        <v>425329</v>
      </c>
      <c r="F1417">
        <v>34</v>
      </c>
      <c r="G1417">
        <v>141</v>
      </c>
      <c r="H1417">
        <v>3859</v>
      </c>
      <c r="I1417">
        <v>560474</v>
      </c>
      <c r="J1417">
        <v>14</v>
      </c>
      <c r="K1417">
        <v>174</v>
      </c>
      <c r="L1417">
        <v>3773</v>
      </c>
      <c r="M1417">
        <v>652841</v>
      </c>
      <c r="N1417">
        <v>65</v>
      </c>
      <c r="O1417">
        <v>202</v>
      </c>
      <c r="P1417">
        <v>3708</v>
      </c>
      <c r="Q1417">
        <v>747399</v>
      </c>
      <c r="R1417">
        <v>39</v>
      </c>
      <c r="S1417">
        <v>231</v>
      </c>
      <c r="T1417">
        <v>3644</v>
      </c>
      <c r="U1417">
        <v>852048</v>
      </c>
      <c r="V1417">
        <v>12</v>
      </c>
      <c r="W1417">
        <v>256</v>
      </c>
      <c r="X1417">
        <v>3363</v>
      </c>
      <c r="Y1417">
        <v>855805</v>
      </c>
      <c r="Z1417">
        <v>30</v>
      </c>
      <c r="AA1417">
        <v>302</v>
      </c>
      <c r="AB1417">
        <v>3603</v>
      </c>
      <c r="AC1417">
        <v>1104670</v>
      </c>
      <c r="AD1417">
        <v>6</v>
      </c>
      <c r="AE1417">
        <v>342</v>
      </c>
      <c r="AF1417">
        <v>3495</v>
      </c>
      <c r="AG1417">
        <v>1170816</v>
      </c>
      <c r="AH1417">
        <v>14</v>
      </c>
      <c r="AI1417">
        <v>370</v>
      </c>
      <c r="AJ1417">
        <v>4585</v>
      </c>
      <c r="AK1417">
        <v>1906535</v>
      </c>
      <c r="AL1417">
        <v>4</v>
      </c>
      <c r="AM1417">
        <v>423</v>
      </c>
      <c r="AN1417">
        <v>4037</v>
      </c>
      <c r="AO1417">
        <v>1826948</v>
      </c>
      <c r="AP1417">
        <v>133</v>
      </c>
      <c r="AQ1417">
        <v>365</v>
      </c>
      <c r="AR1417">
        <v>3103</v>
      </c>
      <c r="AS1417">
        <v>1142634</v>
      </c>
      <c r="AT1417">
        <v>31</v>
      </c>
      <c r="AU1417">
        <v>425</v>
      </c>
      <c r="AV1417">
        <v>3409</v>
      </c>
      <c r="AW1417">
        <v>1385393</v>
      </c>
      <c r="AY1417">
        <v>4</v>
      </c>
    </row>
    <row r="1418" spans="1:51" x14ac:dyDescent="0.2">
      <c r="A1418" s="43">
        <v>43046</v>
      </c>
      <c r="B1418">
        <v>14</v>
      </c>
      <c r="C1418">
        <v>121</v>
      </c>
      <c r="D1418">
        <v>4033</v>
      </c>
      <c r="E1418">
        <v>488083</v>
      </c>
      <c r="F1418">
        <v>5</v>
      </c>
      <c r="G1418">
        <v>137</v>
      </c>
      <c r="H1418">
        <v>3783</v>
      </c>
      <c r="I1418">
        <v>517167</v>
      </c>
      <c r="J1418">
        <v>7</v>
      </c>
      <c r="K1418">
        <v>165</v>
      </c>
      <c r="L1418">
        <v>3875</v>
      </c>
      <c r="M1418">
        <v>640250</v>
      </c>
      <c r="N1418">
        <v>6</v>
      </c>
      <c r="O1418">
        <v>196</v>
      </c>
      <c r="P1418">
        <v>3805</v>
      </c>
      <c r="Q1418">
        <v>743645</v>
      </c>
      <c r="R1418">
        <v>19</v>
      </c>
      <c r="S1418">
        <v>233</v>
      </c>
      <c r="T1418">
        <v>3620</v>
      </c>
      <c r="U1418">
        <v>843510</v>
      </c>
      <c r="V1418">
        <v>13</v>
      </c>
      <c r="W1418">
        <v>254</v>
      </c>
      <c r="X1418">
        <v>3425</v>
      </c>
      <c r="Y1418">
        <v>867925</v>
      </c>
      <c r="Z1418">
        <v>5</v>
      </c>
      <c r="AA1418">
        <v>297</v>
      </c>
      <c r="AB1418">
        <v>3538</v>
      </c>
      <c r="AC1418">
        <v>1051550</v>
      </c>
      <c r="AD1418">
        <v>11</v>
      </c>
      <c r="AE1418">
        <v>340</v>
      </c>
      <c r="AF1418">
        <v>3438</v>
      </c>
      <c r="AG1418">
        <v>1169325</v>
      </c>
      <c r="AH1418">
        <v>8</v>
      </c>
      <c r="AI1418">
        <v>374</v>
      </c>
      <c r="AJ1418">
        <v>3550</v>
      </c>
      <c r="AK1418">
        <v>1327800</v>
      </c>
      <c r="AL1418">
        <v>3</v>
      </c>
      <c r="AM1418">
        <v>406</v>
      </c>
      <c r="AN1418">
        <v>3645</v>
      </c>
      <c r="AO1418">
        <v>1481265</v>
      </c>
      <c r="AP1418">
        <v>33</v>
      </c>
      <c r="AQ1418">
        <v>450</v>
      </c>
      <c r="AR1418">
        <v>3435</v>
      </c>
      <c r="AS1418">
        <v>1546096</v>
      </c>
      <c r="AT1418">
        <v>14</v>
      </c>
      <c r="AU1418">
        <v>447</v>
      </c>
      <c r="AV1418">
        <v>3725</v>
      </c>
      <c r="AW1418">
        <v>1467845</v>
      </c>
      <c r="AX1418">
        <v>20</v>
      </c>
      <c r="AY1418">
        <v>109</v>
      </c>
    </row>
    <row r="1419" spans="1:51" x14ac:dyDescent="0.2">
      <c r="A1419" s="43"/>
      <c r="AP1419">
        <v>20</v>
      </c>
      <c r="AQ1419">
        <v>380</v>
      </c>
      <c r="AR1419">
        <v>3280</v>
      </c>
      <c r="AS1419">
        <v>1248307</v>
      </c>
      <c r="AT1419">
        <v>21</v>
      </c>
      <c r="AU1419">
        <v>388</v>
      </c>
      <c r="AV1419">
        <v>3210</v>
      </c>
      <c r="AW1419">
        <v>1244370</v>
      </c>
    </row>
    <row r="1420" spans="1:51" x14ac:dyDescent="0.2">
      <c r="A1420" s="43">
        <v>43053</v>
      </c>
      <c r="B1420">
        <v>17</v>
      </c>
      <c r="C1420">
        <v>116</v>
      </c>
      <c r="D1420">
        <v>3875</v>
      </c>
      <c r="E1420">
        <v>450050</v>
      </c>
      <c r="F1420">
        <v>9</v>
      </c>
      <c r="G1420">
        <v>142</v>
      </c>
      <c r="H1420">
        <v>4075</v>
      </c>
      <c r="I1420">
        <v>578125</v>
      </c>
      <c r="J1420">
        <v>16</v>
      </c>
      <c r="K1420">
        <v>167</v>
      </c>
      <c r="L1420">
        <v>3750</v>
      </c>
      <c r="M1420">
        <v>625325</v>
      </c>
      <c r="N1420">
        <v>8</v>
      </c>
      <c r="O1420">
        <v>199</v>
      </c>
      <c r="P1420">
        <v>3567</v>
      </c>
      <c r="Q1420">
        <v>710000</v>
      </c>
      <c r="R1420">
        <v>13</v>
      </c>
      <c r="S1420">
        <v>237</v>
      </c>
      <c r="T1420">
        <v>3570</v>
      </c>
      <c r="U1420">
        <v>845457</v>
      </c>
      <c r="V1420">
        <v>5</v>
      </c>
      <c r="W1420">
        <v>265</v>
      </c>
      <c r="X1420">
        <v>3750</v>
      </c>
      <c r="Y1420">
        <v>994300</v>
      </c>
      <c r="Z1420">
        <v>10</v>
      </c>
      <c r="AA1420">
        <v>311</v>
      </c>
      <c r="AB1420">
        <v>3469</v>
      </c>
      <c r="AC1420">
        <v>1077839</v>
      </c>
      <c r="AD1420">
        <v>6</v>
      </c>
      <c r="AE1420">
        <v>330</v>
      </c>
      <c r="AF1420">
        <v>3425</v>
      </c>
      <c r="AG1420">
        <v>1130075</v>
      </c>
      <c r="AH1420">
        <v>2</v>
      </c>
      <c r="AI1420">
        <v>376</v>
      </c>
      <c r="AJ1420">
        <v>3645</v>
      </c>
      <c r="AK1420">
        <v>1368715</v>
      </c>
      <c r="AL1420">
        <v>4</v>
      </c>
      <c r="AM1420">
        <v>425</v>
      </c>
      <c r="AN1420">
        <v>3752</v>
      </c>
      <c r="AO1420">
        <v>1597302</v>
      </c>
      <c r="AP1420">
        <v>15</v>
      </c>
      <c r="AQ1420">
        <v>439</v>
      </c>
      <c r="AR1420">
        <v>3343</v>
      </c>
      <c r="AS1420">
        <v>1470229</v>
      </c>
      <c r="AT1420">
        <v>5</v>
      </c>
      <c r="AU1420">
        <v>432</v>
      </c>
      <c r="AV1420">
        <v>3117</v>
      </c>
      <c r="AW1420">
        <v>1342767</v>
      </c>
      <c r="AX1420">
        <v>10</v>
      </c>
      <c r="AY1420">
        <v>114</v>
      </c>
    </row>
    <row r="1421" spans="1:51" x14ac:dyDescent="0.2">
      <c r="A1421" s="43"/>
      <c r="AP1421">
        <v>24</v>
      </c>
      <c r="AQ1421">
        <v>379</v>
      </c>
      <c r="AR1421">
        <v>3170</v>
      </c>
      <c r="AS1421">
        <v>1203787</v>
      </c>
    </row>
    <row r="1422" spans="1:51" x14ac:dyDescent="0.2">
      <c r="A1422" s="43">
        <v>43060</v>
      </c>
      <c r="B1422">
        <v>28</v>
      </c>
      <c r="C1422">
        <v>111</v>
      </c>
      <c r="D1422">
        <v>3800</v>
      </c>
      <c r="E1422">
        <v>428421</v>
      </c>
      <c r="F1422">
        <v>13</v>
      </c>
      <c r="G1422">
        <v>136</v>
      </c>
      <c r="H1422">
        <v>3750</v>
      </c>
      <c r="I1422">
        <v>510900</v>
      </c>
      <c r="J1422">
        <v>15</v>
      </c>
      <c r="K1422">
        <v>158</v>
      </c>
      <c r="L1422">
        <v>3767</v>
      </c>
      <c r="M1422">
        <v>593367</v>
      </c>
      <c r="N1422">
        <v>39</v>
      </c>
      <c r="O1422">
        <v>195</v>
      </c>
      <c r="P1422">
        <v>3656</v>
      </c>
      <c r="Q1422">
        <v>712725</v>
      </c>
      <c r="R1422">
        <v>17</v>
      </c>
      <c r="S1422">
        <v>230</v>
      </c>
      <c r="T1422">
        <v>3641</v>
      </c>
      <c r="U1422">
        <v>839301</v>
      </c>
      <c r="V1422">
        <v>9</v>
      </c>
      <c r="W1422">
        <v>269</v>
      </c>
      <c r="X1422">
        <v>3436</v>
      </c>
      <c r="Y1422">
        <v>926900</v>
      </c>
      <c r="Z1422">
        <v>8</v>
      </c>
      <c r="AA1422">
        <v>299</v>
      </c>
      <c r="AB1422">
        <v>3517</v>
      </c>
      <c r="AC1422">
        <v>1051283</v>
      </c>
      <c r="AD1422">
        <v>5</v>
      </c>
      <c r="AE1422">
        <v>333</v>
      </c>
      <c r="AF1422">
        <v>3475</v>
      </c>
      <c r="AG1422">
        <v>1158262</v>
      </c>
      <c r="AH1422">
        <v>4</v>
      </c>
      <c r="AI1422">
        <v>382</v>
      </c>
      <c r="AJ1422">
        <v>3610</v>
      </c>
      <c r="AK1422">
        <v>1380720</v>
      </c>
      <c r="AL1422">
        <v>8</v>
      </c>
      <c r="AM1422">
        <v>431</v>
      </c>
      <c r="AN1422">
        <v>3658</v>
      </c>
      <c r="AO1422">
        <v>1578128</v>
      </c>
      <c r="AP1422">
        <v>80</v>
      </c>
      <c r="AQ1422">
        <v>456</v>
      </c>
      <c r="AR1422">
        <v>3357</v>
      </c>
      <c r="AS1422">
        <v>1532988</v>
      </c>
      <c r="AT1422">
        <v>1</v>
      </c>
      <c r="AU1422">
        <v>366</v>
      </c>
      <c r="AV1422">
        <v>3200</v>
      </c>
      <c r="AW1422">
        <v>1171200</v>
      </c>
      <c r="AX1422">
        <v>26</v>
      </c>
      <c r="AY1422">
        <v>171</v>
      </c>
    </row>
    <row r="1423" spans="1:51" x14ac:dyDescent="0.2">
      <c r="A1423" s="43"/>
      <c r="AP1423">
        <v>32</v>
      </c>
      <c r="AQ1423">
        <v>387</v>
      </c>
      <c r="AR1423">
        <v>3300</v>
      </c>
      <c r="AS1423">
        <v>1264218</v>
      </c>
      <c r="AT1423">
        <v>10</v>
      </c>
      <c r="AU1423">
        <v>446</v>
      </c>
      <c r="AV1423">
        <v>3489</v>
      </c>
      <c r="AW1423">
        <v>1552650</v>
      </c>
    </row>
    <row r="1424" spans="1:51" x14ac:dyDescent="0.2">
      <c r="A1424" s="43">
        <v>43067</v>
      </c>
      <c r="B1424">
        <v>14</v>
      </c>
      <c r="C1424">
        <v>111</v>
      </c>
      <c r="D1424">
        <v>3650</v>
      </c>
      <c r="E1424">
        <v>405125</v>
      </c>
      <c r="F1424">
        <v>12</v>
      </c>
      <c r="G1424">
        <v>139</v>
      </c>
      <c r="H1424">
        <v>3733</v>
      </c>
      <c r="I1424">
        <v>517883</v>
      </c>
      <c r="J1424">
        <v>40</v>
      </c>
      <c r="K1424">
        <v>169</v>
      </c>
      <c r="L1424">
        <v>3664</v>
      </c>
      <c r="M1424">
        <v>618766</v>
      </c>
      <c r="N1424">
        <v>27</v>
      </c>
      <c r="O1424">
        <v>195</v>
      </c>
      <c r="P1424">
        <v>3494</v>
      </c>
      <c r="Q1424">
        <v>679978</v>
      </c>
      <c r="R1424">
        <v>11</v>
      </c>
      <c r="S1424">
        <v>237</v>
      </c>
      <c r="T1424">
        <v>3420</v>
      </c>
      <c r="U1424">
        <v>810870</v>
      </c>
      <c r="Z1424">
        <v>25</v>
      </c>
      <c r="AA1424">
        <v>308</v>
      </c>
      <c r="AB1424">
        <v>3717</v>
      </c>
      <c r="AC1424">
        <v>1143807</v>
      </c>
      <c r="AD1424">
        <v>20</v>
      </c>
      <c r="AE1424">
        <v>332</v>
      </c>
      <c r="AF1424">
        <v>3496</v>
      </c>
      <c r="AG1424">
        <v>1160610</v>
      </c>
      <c r="AH1424">
        <v>15</v>
      </c>
      <c r="AI1424">
        <v>374</v>
      </c>
      <c r="AJ1424">
        <v>3574</v>
      </c>
      <c r="AK1424">
        <v>1336809</v>
      </c>
      <c r="AL1424">
        <v>3</v>
      </c>
      <c r="AM1424">
        <v>425</v>
      </c>
      <c r="AN1424">
        <v>3567</v>
      </c>
      <c r="AO1424">
        <v>1514560</v>
      </c>
      <c r="AP1424">
        <v>51</v>
      </c>
      <c r="AQ1424">
        <v>434</v>
      </c>
      <c r="AR1424">
        <v>3279</v>
      </c>
      <c r="AS1424">
        <v>1424246</v>
      </c>
      <c r="AT1424">
        <v>7</v>
      </c>
      <c r="AU1424">
        <v>455</v>
      </c>
      <c r="AV1424">
        <v>3242</v>
      </c>
      <c r="AW1424">
        <v>1475808</v>
      </c>
      <c r="AX1424">
        <v>30</v>
      </c>
      <c r="AY1424">
        <v>88</v>
      </c>
    </row>
    <row r="1425" spans="1:51" x14ac:dyDescent="0.2">
      <c r="A1425" s="43"/>
      <c r="AP1425">
        <v>19</v>
      </c>
      <c r="AQ1425">
        <v>379</v>
      </c>
      <c r="AR1425">
        <v>3572</v>
      </c>
      <c r="AS1425">
        <v>1241366</v>
      </c>
      <c r="AT1425">
        <v>9</v>
      </c>
      <c r="AU1425">
        <v>365</v>
      </c>
      <c r="AV1425">
        <v>2950</v>
      </c>
      <c r="AW1425">
        <v>1076750</v>
      </c>
    </row>
    <row r="1426" spans="1:51" x14ac:dyDescent="0.2">
      <c r="A1426" s="43"/>
    </row>
    <row r="1427" spans="1:51" x14ac:dyDescent="0.2">
      <c r="A1427" s="12">
        <v>43074</v>
      </c>
      <c r="B1427">
        <v>14</v>
      </c>
      <c r="C1427">
        <v>99</v>
      </c>
      <c r="D1427">
        <v>3530</v>
      </c>
      <c r="E1427">
        <v>349610</v>
      </c>
      <c r="F1427">
        <v>11</v>
      </c>
      <c r="G1427">
        <v>141</v>
      </c>
      <c r="H1427">
        <v>3690</v>
      </c>
      <c r="I1427">
        <v>520290</v>
      </c>
      <c r="J1427">
        <v>7</v>
      </c>
      <c r="K1427">
        <v>164</v>
      </c>
      <c r="L1427">
        <v>3588</v>
      </c>
      <c r="M1427">
        <v>589100</v>
      </c>
      <c r="N1427">
        <v>14</v>
      </c>
      <c r="O1427">
        <v>201</v>
      </c>
      <c r="P1427">
        <v>3620</v>
      </c>
      <c r="Q1427">
        <v>727985</v>
      </c>
      <c r="R1427">
        <v>10</v>
      </c>
      <c r="S1427">
        <v>231</v>
      </c>
      <c r="T1427">
        <v>3550</v>
      </c>
      <c r="U1427">
        <v>820100</v>
      </c>
      <c r="V1427">
        <v>14</v>
      </c>
      <c r="W1427">
        <v>268</v>
      </c>
      <c r="X1427">
        <v>3658</v>
      </c>
      <c r="Y1427">
        <v>981550</v>
      </c>
      <c r="Z1427">
        <v>20</v>
      </c>
      <c r="AA1427">
        <v>299</v>
      </c>
      <c r="AB1427">
        <v>3490</v>
      </c>
      <c r="AC1427">
        <v>1042760</v>
      </c>
      <c r="AD1427">
        <v>7</v>
      </c>
      <c r="AE1427">
        <v>343</v>
      </c>
      <c r="AF1427">
        <v>3464</v>
      </c>
      <c r="AG1427">
        <v>1187392</v>
      </c>
      <c r="AH1427">
        <v>7</v>
      </c>
      <c r="AI1427">
        <v>383</v>
      </c>
      <c r="AJ1427">
        <v>3476</v>
      </c>
      <c r="AK1427">
        <v>1330704</v>
      </c>
      <c r="AL1427">
        <v>7</v>
      </c>
      <c r="AM1427">
        <v>441</v>
      </c>
      <c r="AN1427">
        <v>3620</v>
      </c>
      <c r="AO1427">
        <v>1598280</v>
      </c>
      <c r="AP1427">
        <v>57</v>
      </c>
      <c r="AQ1427">
        <v>452</v>
      </c>
      <c r="AR1427">
        <v>3260</v>
      </c>
      <c r="AS1427">
        <v>1477035</v>
      </c>
      <c r="AT1427">
        <v>7</v>
      </c>
      <c r="AU1427">
        <v>457</v>
      </c>
      <c r="AV1427">
        <v>3176</v>
      </c>
      <c r="AW1427">
        <v>1447829</v>
      </c>
      <c r="AX1427">
        <v>25</v>
      </c>
      <c r="AY1427">
        <v>87</v>
      </c>
    </row>
    <row r="1428" spans="1:51" x14ac:dyDescent="0.2">
      <c r="A1428" s="12"/>
      <c r="AP1428">
        <v>46</v>
      </c>
      <c r="AQ1428">
        <v>378</v>
      </c>
      <c r="AR1428">
        <v>3243</v>
      </c>
      <c r="AS1428">
        <v>1224093</v>
      </c>
    </row>
    <row r="1429" spans="1:51" x14ac:dyDescent="0.2">
      <c r="A1429" s="12">
        <v>43081</v>
      </c>
      <c r="B1429">
        <v>13</v>
      </c>
      <c r="C1429">
        <v>116</v>
      </c>
      <c r="D1429">
        <v>3538</v>
      </c>
      <c r="E1429">
        <v>410838</v>
      </c>
      <c r="F1429">
        <v>25</v>
      </c>
      <c r="G1429">
        <v>139</v>
      </c>
      <c r="H1429">
        <v>3590</v>
      </c>
      <c r="I1429">
        <v>497900</v>
      </c>
      <c r="J1429">
        <v>17</v>
      </c>
      <c r="K1429">
        <v>160</v>
      </c>
      <c r="L1429">
        <v>3408</v>
      </c>
      <c r="M1429">
        <v>558358</v>
      </c>
      <c r="N1429">
        <v>25</v>
      </c>
      <c r="O1429">
        <v>195</v>
      </c>
      <c r="P1429">
        <v>3471</v>
      </c>
      <c r="Q1429">
        <v>676986</v>
      </c>
      <c r="R1429">
        <v>11</v>
      </c>
      <c r="S1429">
        <v>239</v>
      </c>
      <c r="T1429">
        <v>3543</v>
      </c>
      <c r="U1429">
        <v>846997</v>
      </c>
      <c r="V1429">
        <v>6</v>
      </c>
      <c r="W1429">
        <v>266</v>
      </c>
      <c r="X1429">
        <v>3508</v>
      </c>
      <c r="Y1429">
        <v>933550</v>
      </c>
      <c r="Z1429">
        <v>17</v>
      </c>
      <c r="AA1429">
        <v>303</v>
      </c>
      <c r="AB1429">
        <v>3425</v>
      </c>
      <c r="AC1429">
        <v>1038970</v>
      </c>
      <c r="AD1429">
        <v>10</v>
      </c>
      <c r="AE1429">
        <v>339</v>
      </c>
      <c r="AF1429">
        <v>3784</v>
      </c>
      <c r="AG1429">
        <v>1285180</v>
      </c>
      <c r="AH1429">
        <v>17</v>
      </c>
      <c r="AI1429">
        <v>369</v>
      </c>
      <c r="AJ1429">
        <v>3384</v>
      </c>
      <c r="AK1429">
        <v>1248521</v>
      </c>
      <c r="AL1429">
        <v>5</v>
      </c>
      <c r="AM1429">
        <v>438</v>
      </c>
      <c r="AN1429">
        <v>3524</v>
      </c>
      <c r="AO1429">
        <v>1541196</v>
      </c>
      <c r="AP1429">
        <v>18</v>
      </c>
      <c r="AQ1429">
        <v>454</v>
      </c>
      <c r="AR1429">
        <v>3259</v>
      </c>
      <c r="AS1429">
        <v>1482824</v>
      </c>
      <c r="AT1429">
        <v>13</v>
      </c>
      <c r="AU1429">
        <v>468</v>
      </c>
      <c r="AV1429">
        <v>3100</v>
      </c>
      <c r="AW1429">
        <v>1454635</v>
      </c>
      <c r="AX1429">
        <v>14</v>
      </c>
      <c r="AY1429">
        <v>131</v>
      </c>
    </row>
    <row r="1430" spans="1:51" x14ac:dyDescent="0.2">
      <c r="A1430" s="12"/>
      <c r="AP1430">
        <v>11</v>
      </c>
      <c r="AQ1430">
        <v>382</v>
      </c>
      <c r="AR1430">
        <v>3315</v>
      </c>
      <c r="AS1430">
        <v>1267559</v>
      </c>
      <c r="AT1430">
        <v>7</v>
      </c>
      <c r="AU1430">
        <v>378</v>
      </c>
      <c r="AV1430">
        <v>3775</v>
      </c>
      <c r="AW1430">
        <v>1428800</v>
      </c>
    </row>
    <row r="1431" spans="1:51" x14ac:dyDescent="0.2">
      <c r="A1431" s="12">
        <v>43088</v>
      </c>
      <c r="B1431">
        <v>8</v>
      </c>
      <c r="C1431">
        <v>121</v>
      </c>
      <c r="D1431">
        <v>3600</v>
      </c>
      <c r="E1431">
        <v>435600</v>
      </c>
      <c r="F1431">
        <v>5</v>
      </c>
      <c r="G1431">
        <v>149</v>
      </c>
      <c r="H1431">
        <v>4200</v>
      </c>
      <c r="I1431">
        <v>625800</v>
      </c>
      <c r="J1431">
        <v>7</v>
      </c>
      <c r="K1431">
        <v>164</v>
      </c>
      <c r="L1431">
        <v>3583</v>
      </c>
      <c r="M1431">
        <v>589033</v>
      </c>
      <c r="N1431">
        <v>4</v>
      </c>
      <c r="O1431">
        <v>200</v>
      </c>
      <c r="P1431">
        <v>3633</v>
      </c>
      <c r="Q1431">
        <v>727333</v>
      </c>
      <c r="R1431">
        <v>34</v>
      </c>
      <c r="S1431">
        <v>234</v>
      </c>
      <c r="T1431">
        <v>3563</v>
      </c>
      <c r="U1431">
        <v>833830</v>
      </c>
      <c r="V1431">
        <v>21</v>
      </c>
      <c r="W1431">
        <v>259</v>
      </c>
      <c r="X1431">
        <v>3581</v>
      </c>
      <c r="Y1431">
        <v>927686</v>
      </c>
      <c r="Z1431">
        <v>3</v>
      </c>
      <c r="AA1431">
        <v>296</v>
      </c>
      <c r="AB1431">
        <v>3587</v>
      </c>
      <c r="AC1431">
        <v>1061753</v>
      </c>
      <c r="AD1431">
        <v>7</v>
      </c>
      <c r="AE1431">
        <v>346</v>
      </c>
      <c r="AF1431">
        <v>3525</v>
      </c>
      <c r="AG1431">
        <v>1219795</v>
      </c>
      <c r="AH1431">
        <v>3</v>
      </c>
      <c r="AI1431">
        <v>371</v>
      </c>
      <c r="AJ1431">
        <v>3510</v>
      </c>
      <c r="AK1431">
        <v>1303727</v>
      </c>
      <c r="AL1431">
        <v>1</v>
      </c>
      <c r="AM1431">
        <v>404</v>
      </c>
      <c r="AN1431">
        <v>3660</v>
      </c>
      <c r="AO1431">
        <v>1478640</v>
      </c>
      <c r="AP1431">
        <v>26</v>
      </c>
      <c r="AQ1431">
        <v>441</v>
      </c>
      <c r="AR1431">
        <v>3448</v>
      </c>
      <c r="AS1431">
        <v>1520712</v>
      </c>
      <c r="AT1431">
        <v>3</v>
      </c>
      <c r="AU1431">
        <v>498</v>
      </c>
      <c r="AV1431">
        <v>3067</v>
      </c>
      <c r="AW1431">
        <v>1529733</v>
      </c>
      <c r="AX1431">
        <v>2</v>
      </c>
      <c r="AY1431">
        <v>107</v>
      </c>
    </row>
    <row r="1432" spans="1:51" x14ac:dyDescent="0.2">
      <c r="AP1432">
        <v>8</v>
      </c>
      <c r="AQ1432">
        <v>381</v>
      </c>
      <c r="AR1432">
        <v>3338</v>
      </c>
      <c r="AS1432">
        <v>1272480</v>
      </c>
      <c r="AT1432">
        <v>7</v>
      </c>
      <c r="AU1432">
        <v>392</v>
      </c>
      <c r="AV1432">
        <v>3200</v>
      </c>
      <c r="AW1432">
        <v>1254400</v>
      </c>
    </row>
    <row r="1433" spans="1:51" x14ac:dyDescent="0.2">
      <c r="A1433" s="12">
        <v>43073</v>
      </c>
      <c r="B1433">
        <v>30</v>
      </c>
      <c r="C1433">
        <v>112</v>
      </c>
      <c r="D1433">
        <v>3717</v>
      </c>
      <c r="E1433">
        <v>419635</v>
      </c>
      <c r="F1433">
        <v>15</v>
      </c>
      <c r="G1433">
        <v>145</v>
      </c>
      <c r="H1433">
        <v>3588</v>
      </c>
      <c r="I1433">
        <v>551493</v>
      </c>
      <c r="J1433">
        <v>32</v>
      </c>
      <c r="K1433">
        <v>167</v>
      </c>
      <c r="L1433">
        <v>3802</v>
      </c>
      <c r="M1433">
        <v>634620</v>
      </c>
      <c r="N1433">
        <v>71</v>
      </c>
      <c r="O1433">
        <v>202</v>
      </c>
      <c r="P1433">
        <v>3618</v>
      </c>
      <c r="Q1433">
        <v>759875</v>
      </c>
      <c r="R1433">
        <v>20</v>
      </c>
      <c r="S1433">
        <v>239</v>
      </c>
      <c r="T1433">
        <v>3603</v>
      </c>
      <c r="U1433">
        <v>852323</v>
      </c>
      <c r="V1433">
        <v>39</v>
      </c>
      <c r="W1433">
        <v>261</v>
      </c>
      <c r="X1433">
        <v>3609</v>
      </c>
      <c r="Y1433">
        <v>957820</v>
      </c>
      <c r="Z1433">
        <v>27</v>
      </c>
      <c r="AA1433">
        <v>297</v>
      </c>
      <c r="AB1433">
        <v>3492</v>
      </c>
      <c r="AC1433">
        <v>1048834</v>
      </c>
      <c r="AD1433">
        <v>11</v>
      </c>
      <c r="AE1433">
        <v>337</v>
      </c>
      <c r="AF1433">
        <v>3337</v>
      </c>
      <c r="AG1433">
        <v>1153558</v>
      </c>
      <c r="AH1433">
        <v>15</v>
      </c>
      <c r="AI1433">
        <v>368</v>
      </c>
      <c r="AJ1433">
        <v>3532</v>
      </c>
      <c r="AK1433">
        <v>1307652</v>
      </c>
      <c r="AP1433">
        <v>151</v>
      </c>
      <c r="AQ1433">
        <v>364</v>
      </c>
      <c r="AR1433">
        <v>3029</v>
      </c>
      <c r="AS1433">
        <v>1114315</v>
      </c>
      <c r="AT1433">
        <v>18</v>
      </c>
      <c r="AU1433">
        <v>432</v>
      </c>
      <c r="AV1433">
        <v>3150</v>
      </c>
      <c r="AW1433">
        <v>1352633</v>
      </c>
      <c r="AY1433">
        <v>4</v>
      </c>
    </row>
    <row r="1434" spans="1:51" x14ac:dyDescent="0.2">
      <c r="A1434" s="12">
        <v>43080</v>
      </c>
      <c r="B1434">
        <v>26</v>
      </c>
      <c r="C1434">
        <v>109</v>
      </c>
      <c r="D1434">
        <v>3875</v>
      </c>
      <c r="E1434">
        <v>415148</v>
      </c>
      <c r="F1434">
        <v>7</v>
      </c>
      <c r="G1434">
        <v>138</v>
      </c>
      <c r="H1434">
        <v>3950</v>
      </c>
      <c r="I1434">
        <v>543829</v>
      </c>
      <c r="J1434">
        <v>19</v>
      </c>
      <c r="K1434">
        <v>171</v>
      </c>
      <c r="L1434">
        <v>3852</v>
      </c>
      <c r="M1434">
        <v>660482</v>
      </c>
      <c r="N1434">
        <v>40</v>
      </c>
      <c r="O1434">
        <v>196</v>
      </c>
      <c r="P1434">
        <v>3783</v>
      </c>
      <c r="Q1434">
        <v>760592</v>
      </c>
      <c r="R1434">
        <v>17</v>
      </c>
      <c r="S1434">
        <v>232</v>
      </c>
      <c r="T1434">
        <v>3666</v>
      </c>
      <c r="U1434">
        <v>869925</v>
      </c>
      <c r="V1434">
        <v>29</v>
      </c>
      <c r="W1434">
        <v>267</v>
      </c>
      <c r="X1434">
        <v>3577</v>
      </c>
      <c r="Y1434">
        <v>982628</v>
      </c>
      <c r="Z1434">
        <v>32</v>
      </c>
      <c r="AA1434">
        <v>292</v>
      </c>
      <c r="AB1434">
        <v>3472</v>
      </c>
      <c r="AC1434">
        <v>1039081</v>
      </c>
      <c r="AD1434">
        <v>17</v>
      </c>
      <c r="AE1434">
        <v>329</v>
      </c>
      <c r="AF1434">
        <v>3480</v>
      </c>
      <c r="AG1434">
        <v>1165729</v>
      </c>
      <c r="AH1434">
        <v>9</v>
      </c>
      <c r="AI1434">
        <v>387</v>
      </c>
      <c r="AJ1434">
        <v>3448</v>
      </c>
      <c r="AK1434">
        <v>1337033</v>
      </c>
      <c r="AL1434">
        <v>3</v>
      </c>
      <c r="AM1434">
        <v>437</v>
      </c>
      <c r="AN1434">
        <v>3827</v>
      </c>
      <c r="AO1434">
        <v>1675893</v>
      </c>
      <c r="AP1434">
        <v>137</v>
      </c>
      <c r="AQ1434">
        <v>370</v>
      </c>
      <c r="AR1434">
        <v>3070</v>
      </c>
      <c r="AS1434">
        <v>1126521</v>
      </c>
      <c r="AT1434">
        <v>30</v>
      </c>
      <c r="AU1434">
        <v>460</v>
      </c>
      <c r="AV1434">
        <v>3502</v>
      </c>
      <c r="AW1434">
        <v>1572142</v>
      </c>
      <c r="AY1434">
        <v>1</v>
      </c>
    </row>
    <row r="1435" spans="1:51" x14ac:dyDescent="0.2">
      <c r="A1435" s="12">
        <v>43087</v>
      </c>
      <c r="B1435">
        <v>11</v>
      </c>
      <c r="C1435">
        <v>109</v>
      </c>
      <c r="D1435">
        <v>3833</v>
      </c>
      <c r="E1435">
        <v>403909</v>
      </c>
      <c r="F1435">
        <v>15</v>
      </c>
      <c r="G1435">
        <v>136</v>
      </c>
      <c r="H1435">
        <v>3631</v>
      </c>
      <c r="I1435">
        <v>506823</v>
      </c>
      <c r="J1435">
        <v>23</v>
      </c>
      <c r="K1435">
        <v>166</v>
      </c>
      <c r="L1435">
        <v>3669</v>
      </c>
      <c r="M1435">
        <v>609850</v>
      </c>
      <c r="N1435">
        <v>12</v>
      </c>
      <c r="O1435">
        <v>205</v>
      </c>
      <c r="P1435">
        <v>3611</v>
      </c>
      <c r="Q1435">
        <v>743471</v>
      </c>
      <c r="R1435">
        <v>52</v>
      </c>
      <c r="S1435">
        <v>231</v>
      </c>
      <c r="T1435">
        <v>3572</v>
      </c>
      <c r="U1435">
        <v>835821</v>
      </c>
      <c r="V1435">
        <v>14</v>
      </c>
      <c r="W1435">
        <v>268</v>
      </c>
      <c r="X1435">
        <v>3466</v>
      </c>
      <c r="Y1435">
        <v>924837</v>
      </c>
      <c r="Z1435">
        <v>14</v>
      </c>
      <c r="AA1435">
        <v>300</v>
      </c>
      <c r="AB1435">
        <v>3293</v>
      </c>
      <c r="AC1435">
        <v>1013137</v>
      </c>
      <c r="AD1435">
        <v>20</v>
      </c>
      <c r="AE1435">
        <v>339</v>
      </c>
      <c r="AF1435">
        <v>3584</v>
      </c>
      <c r="AG1435">
        <v>1238153</v>
      </c>
      <c r="AH1435">
        <v>6</v>
      </c>
      <c r="AI1435">
        <v>372</v>
      </c>
      <c r="AJ1435">
        <v>3700</v>
      </c>
      <c r="AK1435">
        <v>1379767</v>
      </c>
      <c r="AL1435">
        <v>4</v>
      </c>
      <c r="AM1435">
        <v>441</v>
      </c>
      <c r="AN1435">
        <v>3665</v>
      </c>
      <c r="AO1435">
        <v>1612890</v>
      </c>
      <c r="AP1435">
        <v>158</v>
      </c>
      <c r="AQ1435">
        <v>354</v>
      </c>
      <c r="AR1435">
        <v>3143</v>
      </c>
      <c r="AS1435">
        <v>1141560</v>
      </c>
      <c r="AT1435">
        <v>52</v>
      </c>
      <c r="AU1435">
        <v>442</v>
      </c>
      <c r="AV1435">
        <v>3117</v>
      </c>
      <c r="AW1435">
        <v>1380373</v>
      </c>
      <c r="AY1435">
        <v>3</v>
      </c>
    </row>
    <row r="1437" spans="1:51" x14ac:dyDescent="0.2">
      <c r="A1437" s="43">
        <v>43109</v>
      </c>
      <c r="B1437">
        <v>7</v>
      </c>
      <c r="C1437">
        <v>104</v>
      </c>
      <c r="D1437">
        <v>3733</v>
      </c>
      <c r="E1437">
        <v>387067</v>
      </c>
      <c r="F1437">
        <v>1</v>
      </c>
      <c r="G1437">
        <v>144</v>
      </c>
      <c r="H1437">
        <v>3850</v>
      </c>
      <c r="I1437">
        <v>554400</v>
      </c>
      <c r="J1437">
        <v>5</v>
      </c>
      <c r="K1437">
        <v>163</v>
      </c>
      <c r="L1437">
        <v>3800</v>
      </c>
      <c r="M1437">
        <v>619400</v>
      </c>
      <c r="N1437">
        <v>8</v>
      </c>
      <c r="O1437">
        <v>202</v>
      </c>
      <c r="P1437">
        <v>3438</v>
      </c>
      <c r="Q1437">
        <v>694200</v>
      </c>
      <c r="R1437">
        <v>5</v>
      </c>
      <c r="S1437">
        <v>235</v>
      </c>
      <c r="T1437">
        <v>3362</v>
      </c>
      <c r="U1437">
        <v>790138</v>
      </c>
      <c r="V1437">
        <v>19</v>
      </c>
      <c r="W1437">
        <v>264</v>
      </c>
      <c r="X1437">
        <v>3326</v>
      </c>
      <c r="Y1437">
        <v>877912</v>
      </c>
      <c r="Z1437">
        <v>4</v>
      </c>
      <c r="AA1437">
        <v>289</v>
      </c>
      <c r="AB1437">
        <v>3488</v>
      </c>
      <c r="AC1437">
        <v>1007012</v>
      </c>
      <c r="AD1437">
        <v>11</v>
      </c>
      <c r="AE1437">
        <v>338</v>
      </c>
      <c r="AF1437">
        <v>3328</v>
      </c>
      <c r="AG1437">
        <v>1126613</v>
      </c>
      <c r="AH1437">
        <v>5</v>
      </c>
      <c r="AI1437">
        <v>382</v>
      </c>
      <c r="AJ1437">
        <v>3740</v>
      </c>
      <c r="AK1437">
        <v>1428288</v>
      </c>
      <c r="AL1437">
        <v>2</v>
      </c>
      <c r="AM1437">
        <v>412</v>
      </c>
      <c r="AN1437">
        <v>3560</v>
      </c>
      <c r="AO1437">
        <v>1466960</v>
      </c>
      <c r="AP1437">
        <v>19</v>
      </c>
      <c r="AQ1437">
        <v>436</v>
      </c>
      <c r="AR1437">
        <v>3371</v>
      </c>
      <c r="AS1437">
        <v>1473281</v>
      </c>
      <c r="AT1437">
        <v>10</v>
      </c>
      <c r="AU1437">
        <v>461</v>
      </c>
      <c r="AV1437">
        <v>3317</v>
      </c>
      <c r="AW1437">
        <v>1527794</v>
      </c>
      <c r="AX1437">
        <v>27</v>
      </c>
      <c r="AY1437">
        <v>78</v>
      </c>
    </row>
    <row r="1438" spans="1:51" x14ac:dyDescent="0.2">
      <c r="A1438" s="43"/>
      <c r="AP1438">
        <v>11</v>
      </c>
      <c r="AQ1438">
        <v>379</v>
      </c>
      <c r="AR1438">
        <v>3418</v>
      </c>
      <c r="AS1438">
        <v>1297209</v>
      </c>
      <c r="AT1438">
        <v>4</v>
      </c>
      <c r="AU1438">
        <v>386</v>
      </c>
      <c r="AV1438">
        <v>3067</v>
      </c>
      <c r="AW1438">
        <v>1185267</v>
      </c>
    </row>
    <row r="1439" spans="1:51" x14ac:dyDescent="0.2">
      <c r="A1439" s="43">
        <v>43116</v>
      </c>
      <c r="B1439">
        <v>10</v>
      </c>
      <c r="C1439">
        <v>113</v>
      </c>
      <c r="D1439">
        <v>3930</v>
      </c>
      <c r="E1439">
        <v>443350</v>
      </c>
      <c r="F1439">
        <v>10</v>
      </c>
      <c r="G1439">
        <v>141</v>
      </c>
      <c r="H1439">
        <v>3875</v>
      </c>
      <c r="I1439">
        <v>547550</v>
      </c>
      <c r="J1439">
        <v>17</v>
      </c>
      <c r="K1439">
        <v>168</v>
      </c>
      <c r="L1439">
        <v>3825</v>
      </c>
      <c r="M1439">
        <v>640533</v>
      </c>
      <c r="N1439">
        <v>22</v>
      </c>
      <c r="O1439">
        <v>203</v>
      </c>
      <c r="P1439">
        <v>3707</v>
      </c>
      <c r="Q1439">
        <v>753287</v>
      </c>
      <c r="R1439">
        <v>8</v>
      </c>
      <c r="S1439">
        <v>237</v>
      </c>
      <c r="T1439">
        <v>3652</v>
      </c>
      <c r="U1439">
        <v>865528</v>
      </c>
      <c r="V1439">
        <v>2</v>
      </c>
      <c r="W1439">
        <v>256</v>
      </c>
      <c r="X1439">
        <v>3665</v>
      </c>
      <c r="Y1439">
        <v>940125</v>
      </c>
      <c r="Z1439">
        <v>3</v>
      </c>
      <c r="AA1439">
        <v>297</v>
      </c>
      <c r="AB1439">
        <v>3537</v>
      </c>
      <c r="AC1439">
        <v>1056203</v>
      </c>
      <c r="AD1439">
        <v>5</v>
      </c>
      <c r="AE1439">
        <v>352</v>
      </c>
      <c r="AF1439">
        <v>3622</v>
      </c>
      <c r="AG1439">
        <v>1275676</v>
      </c>
      <c r="AH1439">
        <v>11</v>
      </c>
      <c r="AI1439">
        <v>377</v>
      </c>
      <c r="AJ1439">
        <v>3639</v>
      </c>
      <c r="AK1439">
        <v>1372188</v>
      </c>
      <c r="AL1439">
        <v>1</v>
      </c>
      <c r="AM1439">
        <v>428</v>
      </c>
      <c r="AN1439">
        <v>3700</v>
      </c>
      <c r="AO1439">
        <v>1583600</v>
      </c>
      <c r="AP1439">
        <v>45</v>
      </c>
      <c r="AQ1439">
        <v>446</v>
      </c>
      <c r="AR1439">
        <v>3435</v>
      </c>
      <c r="AS1439">
        <v>1532092</v>
      </c>
      <c r="AT1439">
        <v>9</v>
      </c>
      <c r="AU1439">
        <v>446</v>
      </c>
      <c r="AV1439">
        <v>3570</v>
      </c>
      <c r="AW1439">
        <v>1590420</v>
      </c>
      <c r="AX1439">
        <v>39</v>
      </c>
      <c r="AY1439">
        <v>91</v>
      </c>
    </row>
    <row r="1440" spans="1:51" x14ac:dyDescent="0.2">
      <c r="A1440" s="43"/>
      <c r="AP1440">
        <v>22</v>
      </c>
      <c r="AQ1440">
        <v>379</v>
      </c>
      <c r="AR1440">
        <v>3365</v>
      </c>
      <c r="AS1440">
        <v>1276258</v>
      </c>
      <c r="AT1440">
        <v>6</v>
      </c>
      <c r="AU1440">
        <v>382</v>
      </c>
      <c r="AV1440">
        <v>3700</v>
      </c>
      <c r="AW1440">
        <v>1412640</v>
      </c>
    </row>
    <row r="1441" spans="1:51" x14ac:dyDescent="0.2">
      <c r="A1441" s="43">
        <v>43123</v>
      </c>
      <c r="B1441">
        <v>14</v>
      </c>
      <c r="C1441">
        <v>111</v>
      </c>
      <c r="D1441">
        <v>3983</v>
      </c>
      <c r="E1441">
        <v>443517</v>
      </c>
      <c r="F1441">
        <v>8</v>
      </c>
      <c r="G1441">
        <v>135</v>
      </c>
      <c r="H1441">
        <v>3950</v>
      </c>
      <c r="I1441">
        <v>533167</v>
      </c>
      <c r="J1441">
        <v>8</v>
      </c>
      <c r="K1441">
        <v>161</v>
      </c>
      <c r="L1441">
        <v>3877</v>
      </c>
      <c r="M1441">
        <v>624627</v>
      </c>
      <c r="N1441">
        <v>18</v>
      </c>
      <c r="O1441">
        <v>199</v>
      </c>
      <c r="P1441">
        <v>3721</v>
      </c>
      <c r="Q1441">
        <v>741214</v>
      </c>
      <c r="R1441">
        <v>10</v>
      </c>
      <c r="S1441">
        <v>228</v>
      </c>
      <c r="T1441">
        <v>3625</v>
      </c>
      <c r="U1441">
        <v>824625</v>
      </c>
      <c r="V1441">
        <v>6</v>
      </c>
      <c r="W1441">
        <v>268</v>
      </c>
      <c r="X1441">
        <v>3632</v>
      </c>
      <c r="Y1441">
        <v>974800</v>
      </c>
      <c r="Z1441">
        <v>13</v>
      </c>
      <c r="AA1441">
        <v>305</v>
      </c>
      <c r="AB1441">
        <v>3770</v>
      </c>
      <c r="AC1441">
        <v>1145797</v>
      </c>
      <c r="AD1441">
        <v>9</v>
      </c>
      <c r="AE1441">
        <v>344</v>
      </c>
      <c r="AF1441">
        <v>3544</v>
      </c>
      <c r="AG1441">
        <v>1217552</v>
      </c>
      <c r="AH1441">
        <v>5</v>
      </c>
      <c r="AI1441">
        <v>378</v>
      </c>
      <c r="AJ1441">
        <v>3658</v>
      </c>
      <c r="AK1441">
        <v>1384186</v>
      </c>
      <c r="AL1441">
        <v>2</v>
      </c>
      <c r="AM1441">
        <v>438</v>
      </c>
      <c r="AN1441">
        <v>3650</v>
      </c>
      <c r="AO1441">
        <v>1602660</v>
      </c>
      <c r="AP1441">
        <v>18</v>
      </c>
      <c r="AQ1441">
        <v>460</v>
      </c>
      <c r="AR1441">
        <v>3417</v>
      </c>
      <c r="AS1441">
        <v>1575302</v>
      </c>
      <c r="AT1441">
        <v>25</v>
      </c>
      <c r="AU1441">
        <v>460</v>
      </c>
      <c r="AV1441">
        <v>3435</v>
      </c>
      <c r="AW1441">
        <v>1579374</v>
      </c>
      <c r="AX1441">
        <v>12</v>
      </c>
      <c r="AY1441">
        <v>122</v>
      </c>
    </row>
    <row r="1442" spans="1:51" x14ac:dyDescent="0.2">
      <c r="A1442" s="43"/>
      <c r="AP1442">
        <v>12</v>
      </c>
      <c r="AQ1442">
        <v>374</v>
      </c>
      <c r="AR1442">
        <v>3432</v>
      </c>
      <c r="AS1442">
        <v>1282793</v>
      </c>
    </row>
    <row r="1443" spans="1:51" x14ac:dyDescent="0.2">
      <c r="A1443" s="43">
        <v>43130</v>
      </c>
      <c r="B1443">
        <v>10</v>
      </c>
      <c r="C1443">
        <v>100</v>
      </c>
      <c r="D1443">
        <v>3870</v>
      </c>
      <c r="E1443">
        <v>395440</v>
      </c>
      <c r="F1443">
        <v>14</v>
      </c>
      <c r="G1443">
        <v>138</v>
      </c>
      <c r="H1443">
        <v>3700</v>
      </c>
      <c r="I1443">
        <v>513000</v>
      </c>
      <c r="J1443">
        <v>5</v>
      </c>
      <c r="K1443">
        <v>167</v>
      </c>
      <c r="L1443">
        <v>3867</v>
      </c>
      <c r="M1443">
        <v>647867</v>
      </c>
      <c r="N1443">
        <v>14</v>
      </c>
      <c r="O1443">
        <v>199</v>
      </c>
      <c r="P1443">
        <v>3376</v>
      </c>
      <c r="Q1443">
        <v>671599</v>
      </c>
      <c r="R1443">
        <v>13</v>
      </c>
      <c r="S1443">
        <v>233</v>
      </c>
      <c r="T1443">
        <v>3667</v>
      </c>
      <c r="U1443">
        <v>857000</v>
      </c>
      <c r="V1443">
        <v>16</v>
      </c>
      <c r="W1443">
        <v>267</v>
      </c>
      <c r="X1443">
        <v>3590</v>
      </c>
      <c r="Y1443">
        <v>960266</v>
      </c>
      <c r="Z1443">
        <v>12</v>
      </c>
      <c r="AA1443">
        <v>303</v>
      </c>
      <c r="AB1443">
        <v>3472</v>
      </c>
      <c r="AC1443">
        <v>1053922</v>
      </c>
      <c r="AD1443">
        <v>2</v>
      </c>
      <c r="AE1443">
        <v>330</v>
      </c>
      <c r="AF1443">
        <v>3540</v>
      </c>
      <c r="AG1443">
        <v>1170055</v>
      </c>
      <c r="AH1443">
        <v>4</v>
      </c>
      <c r="AI1443">
        <v>372</v>
      </c>
      <c r="AJ1443">
        <v>3600</v>
      </c>
      <c r="AK1443">
        <v>1338100</v>
      </c>
      <c r="AL1443">
        <v>5</v>
      </c>
      <c r="AM1443">
        <v>448</v>
      </c>
      <c r="AN1443">
        <v>3772</v>
      </c>
      <c r="AO1443">
        <v>1692592</v>
      </c>
      <c r="AP1443">
        <v>36</v>
      </c>
      <c r="AQ1443">
        <v>451</v>
      </c>
      <c r="AR1443">
        <v>3506</v>
      </c>
      <c r="AS1443">
        <v>1583170</v>
      </c>
      <c r="AT1443">
        <v>38</v>
      </c>
      <c r="AU1443">
        <v>436</v>
      </c>
      <c r="AV1443">
        <v>3266</v>
      </c>
      <c r="AW1443">
        <v>1422984</v>
      </c>
      <c r="AX1443">
        <v>14</v>
      </c>
      <c r="AY1443">
        <v>128</v>
      </c>
    </row>
    <row r="1444" spans="1:51" x14ac:dyDescent="0.2">
      <c r="A1444" s="43"/>
      <c r="AP1444">
        <v>21</v>
      </c>
      <c r="AQ1444">
        <v>378</v>
      </c>
      <c r="AR1444">
        <v>3351</v>
      </c>
      <c r="AS1444">
        <v>1266575</v>
      </c>
      <c r="AT1444">
        <v>12</v>
      </c>
      <c r="AU1444">
        <v>379</v>
      </c>
      <c r="AV1444">
        <v>3425</v>
      </c>
      <c r="AW1444">
        <v>1296517</v>
      </c>
    </row>
    <row r="1445" spans="1:51" x14ac:dyDescent="0.2">
      <c r="A1445" s="43">
        <v>43108</v>
      </c>
      <c r="B1445">
        <v>8</v>
      </c>
      <c r="C1445">
        <v>114</v>
      </c>
      <c r="D1445">
        <v>3613</v>
      </c>
      <c r="E1445">
        <v>402694</v>
      </c>
      <c r="F1445">
        <v>12</v>
      </c>
      <c r="G1445">
        <v>133</v>
      </c>
      <c r="H1445">
        <v>3662</v>
      </c>
      <c r="I1445">
        <v>491608</v>
      </c>
      <c r="J1445">
        <v>44</v>
      </c>
      <c r="K1445">
        <v>174</v>
      </c>
      <c r="L1445">
        <v>3684</v>
      </c>
      <c r="M1445">
        <v>646402</v>
      </c>
      <c r="N1445">
        <v>34</v>
      </c>
      <c r="O1445">
        <v>192</v>
      </c>
      <c r="P1445">
        <v>3617</v>
      </c>
      <c r="Q1445">
        <v>722133</v>
      </c>
      <c r="R1445">
        <v>19</v>
      </c>
      <c r="S1445">
        <v>231</v>
      </c>
      <c r="T1445">
        <v>3641</v>
      </c>
      <c r="U1445">
        <v>850087</v>
      </c>
      <c r="V1445">
        <v>15</v>
      </c>
      <c r="W1445">
        <v>265</v>
      </c>
      <c r="X1445">
        <v>3399</v>
      </c>
      <c r="Y1445">
        <v>919247</v>
      </c>
      <c r="Z1445">
        <v>67</v>
      </c>
      <c r="AA1445">
        <v>293</v>
      </c>
      <c r="AB1445">
        <v>3628</v>
      </c>
      <c r="AC1445">
        <v>1082013</v>
      </c>
      <c r="AD1445">
        <v>21</v>
      </c>
      <c r="AE1445">
        <v>334</v>
      </c>
      <c r="AF1445">
        <v>3611</v>
      </c>
      <c r="AG1445">
        <v>1240490</v>
      </c>
      <c r="AH1445">
        <v>10</v>
      </c>
      <c r="AI1445">
        <v>377</v>
      </c>
      <c r="AJ1445">
        <v>3543</v>
      </c>
      <c r="AK1445">
        <v>1350388</v>
      </c>
      <c r="AL1445">
        <v>6</v>
      </c>
      <c r="AM1445">
        <v>437</v>
      </c>
      <c r="AN1445">
        <v>3856</v>
      </c>
      <c r="AO1445">
        <v>1677183</v>
      </c>
      <c r="AP1445">
        <v>158</v>
      </c>
      <c r="AQ1445">
        <v>365</v>
      </c>
      <c r="AR1445">
        <v>3095</v>
      </c>
      <c r="AS1445">
        <v>1143074</v>
      </c>
      <c r="AT1445">
        <v>21</v>
      </c>
      <c r="AU1445">
        <v>394</v>
      </c>
      <c r="AV1445">
        <v>3062</v>
      </c>
      <c r="AW1445">
        <v>1225165</v>
      </c>
      <c r="AX1445">
        <v>11</v>
      </c>
      <c r="AY1445">
        <v>3</v>
      </c>
    </row>
    <row r="1446" spans="1:51" x14ac:dyDescent="0.2">
      <c r="A1446" s="43">
        <v>43115</v>
      </c>
      <c r="B1446">
        <v>7</v>
      </c>
      <c r="C1446">
        <v>108</v>
      </c>
      <c r="D1446">
        <v>3660</v>
      </c>
      <c r="E1446">
        <v>407340</v>
      </c>
      <c r="F1446">
        <v>15</v>
      </c>
      <c r="G1446">
        <v>134</v>
      </c>
      <c r="H1446">
        <v>4200</v>
      </c>
      <c r="I1446">
        <v>604507</v>
      </c>
      <c r="J1446">
        <v>28</v>
      </c>
      <c r="K1446">
        <v>164</v>
      </c>
      <c r="L1446">
        <v>3775</v>
      </c>
      <c r="M1446">
        <v>631569</v>
      </c>
      <c r="N1446">
        <v>13</v>
      </c>
      <c r="O1446">
        <v>200</v>
      </c>
      <c r="P1446">
        <v>3594</v>
      </c>
      <c r="Q1446">
        <v>723795</v>
      </c>
      <c r="R1446">
        <v>52</v>
      </c>
      <c r="S1446">
        <v>240</v>
      </c>
      <c r="T1446">
        <v>3580</v>
      </c>
      <c r="U1446">
        <v>898627</v>
      </c>
      <c r="V1446">
        <v>20</v>
      </c>
      <c r="W1446">
        <v>262</v>
      </c>
      <c r="X1446">
        <v>3533</v>
      </c>
      <c r="Y1446">
        <v>926775</v>
      </c>
      <c r="Z1446">
        <v>16</v>
      </c>
      <c r="AA1446">
        <v>301</v>
      </c>
      <c r="AB1446">
        <v>3699</v>
      </c>
      <c r="AC1446">
        <v>1108299</v>
      </c>
      <c r="AD1446">
        <v>31</v>
      </c>
      <c r="AE1446">
        <v>333</v>
      </c>
      <c r="AF1446">
        <v>3650</v>
      </c>
      <c r="AG1446">
        <v>1231247</v>
      </c>
      <c r="AH1446">
        <v>8</v>
      </c>
      <c r="AI1446">
        <v>368</v>
      </c>
      <c r="AJ1446">
        <v>3825</v>
      </c>
      <c r="AK1446">
        <v>1410008</v>
      </c>
      <c r="AL1446">
        <v>5</v>
      </c>
      <c r="AM1446">
        <v>499</v>
      </c>
      <c r="AN1446">
        <v>3980</v>
      </c>
      <c r="AO1446">
        <v>1988212</v>
      </c>
      <c r="AP1446">
        <v>106</v>
      </c>
      <c r="AQ1446">
        <v>370</v>
      </c>
      <c r="AR1446">
        <v>3239</v>
      </c>
      <c r="AS1446">
        <v>1193411</v>
      </c>
      <c r="AT1446">
        <v>31</v>
      </c>
      <c r="AU1446">
        <v>426</v>
      </c>
      <c r="AV1446">
        <v>3032</v>
      </c>
      <c r="AW1446">
        <v>1338591</v>
      </c>
      <c r="AY1446">
        <v>2</v>
      </c>
    </row>
    <row r="1447" spans="1:51" x14ac:dyDescent="0.2">
      <c r="A1447" s="43">
        <v>43122</v>
      </c>
      <c r="B1447">
        <v>23</v>
      </c>
      <c r="C1447">
        <v>105</v>
      </c>
      <c r="D1447">
        <v>3816</v>
      </c>
      <c r="E1447">
        <v>409641</v>
      </c>
      <c r="F1447">
        <v>13</v>
      </c>
      <c r="G1447">
        <v>143</v>
      </c>
      <c r="H1447">
        <v>3993</v>
      </c>
      <c r="I1447">
        <v>563537</v>
      </c>
      <c r="J1447">
        <v>31</v>
      </c>
      <c r="K1447">
        <v>168</v>
      </c>
      <c r="L1447">
        <v>3873</v>
      </c>
      <c r="M1447">
        <v>658904</v>
      </c>
      <c r="N1447">
        <v>49</v>
      </c>
      <c r="O1447">
        <v>189</v>
      </c>
      <c r="P1447">
        <v>3874</v>
      </c>
      <c r="Q1447">
        <v>1059485</v>
      </c>
      <c r="R1447">
        <v>24</v>
      </c>
      <c r="S1447">
        <v>263</v>
      </c>
      <c r="T1447">
        <v>3627</v>
      </c>
      <c r="U1447">
        <v>943524</v>
      </c>
      <c r="V1447">
        <v>23</v>
      </c>
      <c r="W1447">
        <v>296</v>
      </c>
      <c r="X1447">
        <v>3564</v>
      </c>
      <c r="Y1447">
        <v>1044457</v>
      </c>
      <c r="Z1447">
        <v>26</v>
      </c>
      <c r="AA1447">
        <v>346</v>
      </c>
      <c r="AB1447">
        <v>4005</v>
      </c>
      <c r="AC1447">
        <v>1688368</v>
      </c>
      <c r="AD1447">
        <v>7</v>
      </c>
      <c r="AE1447">
        <v>384</v>
      </c>
      <c r="AF1447">
        <v>2588</v>
      </c>
      <c r="AG1447">
        <v>1375576</v>
      </c>
      <c r="AP1447">
        <v>163</v>
      </c>
      <c r="AQ1447">
        <v>373</v>
      </c>
      <c r="AR1447">
        <v>3349</v>
      </c>
      <c r="AS1447">
        <v>1245410</v>
      </c>
      <c r="AT1447">
        <v>47</v>
      </c>
      <c r="AU1447">
        <v>430</v>
      </c>
      <c r="AV1447">
        <v>3542</v>
      </c>
      <c r="AW1447">
        <v>1759982</v>
      </c>
      <c r="AY1447">
        <v>3</v>
      </c>
    </row>
    <row r="1448" spans="1:51" x14ac:dyDescent="0.2">
      <c r="A1448" s="43">
        <v>43129</v>
      </c>
      <c r="B1448">
        <v>4</v>
      </c>
      <c r="C1448">
        <v>111</v>
      </c>
      <c r="D1448">
        <v>3710</v>
      </c>
      <c r="E1448">
        <v>413455</v>
      </c>
      <c r="F1448">
        <v>10</v>
      </c>
      <c r="G1448">
        <v>142</v>
      </c>
      <c r="H1448">
        <v>3816</v>
      </c>
      <c r="I1448">
        <v>543857</v>
      </c>
      <c r="J1448">
        <v>23</v>
      </c>
      <c r="K1448">
        <v>164</v>
      </c>
      <c r="L1448">
        <v>4224</v>
      </c>
      <c r="M1448">
        <v>747870</v>
      </c>
      <c r="N1448">
        <v>30</v>
      </c>
      <c r="O1448">
        <v>209</v>
      </c>
      <c r="P1448">
        <v>3850</v>
      </c>
      <c r="Q1448">
        <v>805432</v>
      </c>
      <c r="R1448">
        <v>13</v>
      </c>
      <c r="S1448">
        <v>231</v>
      </c>
      <c r="T1448">
        <v>3653</v>
      </c>
      <c r="U1448">
        <v>838795</v>
      </c>
      <c r="V1448">
        <v>20</v>
      </c>
      <c r="W1448">
        <v>261</v>
      </c>
      <c r="X1448">
        <v>3721</v>
      </c>
      <c r="Y1448">
        <v>973795</v>
      </c>
      <c r="Z1448">
        <v>9</v>
      </c>
      <c r="AA1448">
        <v>299</v>
      </c>
      <c r="AB1448">
        <v>3600</v>
      </c>
      <c r="AC1448">
        <v>1071752</v>
      </c>
      <c r="AD1448">
        <v>39</v>
      </c>
      <c r="AE1448">
        <v>348</v>
      </c>
      <c r="AF1448">
        <v>3696</v>
      </c>
      <c r="AG1448">
        <v>1394863</v>
      </c>
      <c r="AH1448">
        <v>16</v>
      </c>
      <c r="AI1448">
        <v>371</v>
      </c>
      <c r="AJ1448">
        <v>3598</v>
      </c>
      <c r="AK1448">
        <v>1354756</v>
      </c>
      <c r="AL1448">
        <v>5</v>
      </c>
      <c r="AM1448">
        <v>412</v>
      </c>
      <c r="AN1448">
        <v>3573</v>
      </c>
      <c r="AO1448">
        <v>1472904</v>
      </c>
      <c r="AP1448">
        <v>114</v>
      </c>
      <c r="AQ1448">
        <v>392</v>
      </c>
      <c r="AR1448">
        <v>3315</v>
      </c>
      <c r="AS1448">
        <v>1376750</v>
      </c>
      <c r="AT1448">
        <v>59</v>
      </c>
      <c r="AU1448">
        <v>436</v>
      </c>
      <c r="AV1448">
        <v>3447</v>
      </c>
      <c r="AW1448">
        <v>1577640</v>
      </c>
      <c r="AY1448">
        <v>1</v>
      </c>
    </row>
    <row r="1449" spans="1:51" x14ac:dyDescent="0.2">
      <c r="A1449" s="43"/>
    </row>
    <row r="1450" spans="1:51" x14ac:dyDescent="0.2">
      <c r="A1450" s="43">
        <v>43137</v>
      </c>
      <c r="B1450">
        <v>1</v>
      </c>
      <c r="C1450">
        <v>125</v>
      </c>
      <c r="D1450">
        <v>4100</v>
      </c>
      <c r="E1450">
        <v>512500</v>
      </c>
      <c r="F1450">
        <v>11</v>
      </c>
      <c r="G1450">
        <v>135</v>
      </c>
      <c r="H1450">
        <v>3683</v>
      </c>
      <c r="I1450">
        <v>498833</v>
      </c>
      <c r="J1450">
        <v>10</v>
      </c>
      <c r="K1450">
        <v>170</v>
      </c>
      <c r="L1450">
        <v>3708</v>
      </c>
      <c r="M1450">
        <v>629650</v>
      </c>
      <c r="N1450">
        <v>22</v>
      </c>
      <c r="O1450">
        <v>206</v>
      </c>
      <c r="P1450">
        <v>3621</v>
      </c>
      <c r="Q1450">
        <v>744100</v>
      </c>
      <c r="R1450">
        <v>20</v>
      </c>
      <c r="S1450">
        <v>229</v>
      </c>
      <c r="T1450">
        <v>3660</v>
      </c>
      <c r="U1450">
        <v>838587</v>
      </c>
      <c r="V1450">
        <v>14</v>
      </c>
      <c r="W1450">
        <v>265</v>
      </c>
      <c r="X1450">
        <v>3540</v>
      </c>
      <c r="Y1450">
        <v>936210</v>
      </c>
      <c r="Z1450">
        <v>10</v>
      </c>
      <c r="AA1450">
        <v>298</v>
      </c>
      <c r="AB1450">
        <v>3600</v>
      </c>
      <c r="AC1450">
        <v>1073325</v>
      </c>
      <c r="AH1450">
        <v>11</v>
      </c>
      <c r="AI1450">
        <v>383</v>
      </c>
      <c r="AJ1450">
        <v>3512</v>
      </c>
      <c r="AK1450">
        <v>1345400</v>
      </c>
      <c r="AL1450">
        <v>2</v>
      </c>
      <c r="AM1450">
        <v>420</v>
      </c>
      <c r="AN1450">
        <v>3475</v>
      </c>
      <c r="AO1450">
        <v>1461675</v>
      </c>
      <c r="AP1450">
        <v>41</v>
      </c>
      <c r="AQ1450">
        <v>438</v>
      </c>
      <c r="AR1450">
        <v>3506</v>
      </c>
      <c r="AS1450">
        <v>1534778</v>
      </c>
      <c r="AT1450">
        <v>24</v>
      </c>
      <c r="AU1450">
        <v>440</v>
      </c>
      <c r="AV1450">
        <v>3175</v>
      </c>
      <c r="AW1450">
        <v>1398046</v>
      </c>
      <c r="AX1450">
        <v>74</v>
      </c>
      <c r="AY1450">
        <v>98</v>
      </c>
    </row>
    <row r="1451" spans="1:51" x14ac:dyDescent="0.2">
      <c r="A1451" s="43"/>
      <c r="AP1451">
        <v>14</v>
      </c>
      <c r="AQ1451">
        <v>383</v>
      </c>
      <c r="AR1451">
        <v>3501</v>
      </c>
      <c r="AS1451">
        <v>1339969</v>
      </c>
      <c r="AT1451">
        <v>1</v>
      </c>
      <c r="AU1451">
        <v>375</v>
      </c>
      <c r="AV1451">
        <v>3500</v>
      </c>
      <c r="AW1451">
        <v>1312500</v>
      </c>
    </row>
    <row r="1452" spans="1:51" x14ac:dyDescent="0.2">
      <c r="A1452" s="43">
        <v>43144</v>
      </c>
      <c r="B1452">
        <v>7</v>
      </c>
      <c r="C1452">
        <v>109</v>
      </c>
      <c r="D1452">
        <v>4083</v>
      </c>
      <c r="E1452">
        <v>443450</v>
      </c>
      <c r="F1452">
        <v>8</v>
      </c>
      <c r="G1452">
        <v>144</v>
      </c>
      <c r="H1452">
        <v>3850</v>
      </c>
      <c r="I1452">
        <v>556275</v>
      </c>
      <c r="J1452">
        <v>5</v>
      </c>
      <c r="K1452">
        <v>160</v>
      </c>
      <c r="L1452">
        <v>3875</v>
      </c>
      <c r="M1452">
        <v>619800</v>
      </c>
      <c r="N1452">
        <v>8</v>
      </c>
      <c r="O1452">
        <v>202</v>
      </c>
      <c r="P1452">
        <v>3676</v>
      </c>
      <c r="Q1452">
        <v>741820</v>
      </c>
      <c r="R1452">
        <v>18</v>
      </c>
      <c r="S1452">
        <v>233</v>
      </c>
      <c r="T1452">
        <v>3605</v>
      </c>
      <c r="U1452">
        <v>838708</v>
      </c>
      <c r="V1452">
        <v>13</v>
      </c>
      <c r="W1452">
        <v>263</v>
      </c>
      <c r="X1452">
        <v>3370</v>
      </c>
      <c r="Y1452">
        <v>889012</v>
      </c>
      <c r="Z1452">
        <v>8</v>
      </c>
      <c r="AA1452">
        <v>302</v>
      </c>
      <c r="AB1452">
        <v>3575</v>
      </c>
      <c r="AC1452">
        <v>1079805</v>
      </c>
      <c r="AD1452">
        <v>7</v>
      </c>
      <c r="AE1452">
        <v>341</v>
      </c>
      <c r="AF1452">
        <v>3620</v>
      </c>
      <c r="AG1452">
        <v>1235727</v>
      </c>
      <c r="AH1452">
        <v>11</v>
      </c>
      <c r="AI1452">
        <v>376</v>
      </c>
      <c r="AJ1452">
        <v>3644</v>
      </c>
      <c r="AK1452">
        <v>1371859</v>
      </c>
      <c r="AL1452">
        <v>1</v>
      </c>
      <c r="AM1452">
        <v>422</v>
      </c>
      <c r="AN1452">
        <v>3660</v>
      </c>
      <c r="AO1452">
        <v>1544520</v>
      </c>
      <c r="AP1452">
        <v>26</v>
      </c>
      <c r="AQ1452">
        <v>451</v>
      </c>
      <c r="AR1452">
        <v>3459</v>
      </c>
      <c r="AS1452">
        <v>1562910</v>
      </c>
      <c r="AT1452">
        <v>5</v>
      </c>
      <c r="AU1452">
        <v>466</v>
      </c>
      <c r="AV1452">
        <v>3100</v>
      </c>
      <c r="AW1452">
        <v>1445675</v>
      </c>
      <c r="AX1452">
        <v>10</v>
      </c>
      <c r="AY1452">
        <v>156</v>
      </c>
    </row>
    <row r="1453" spans="1:51" x14ac:dyDescent="0.2">
      <c r="A1453" s="43"/>
      <c r="AP1453">
        <v>24</v>
      </c>
      <c r="AQ1453">
        <v>379</v>
      </c>
      <c r="AR1453">
        <v>3471</v>
      </c>
      <c r="AS1453">
        <v>1316042</v>
      </c>
      <c r="AT1453">
        <v>2</v>
      </c>
      <c r="AU1453">
        <v>363</v>
      </c>
      <c r="AV1453">
        <v>2750</v>
      </c>
      <c r="AW1453">
        <v>998250</v>
      </c>
    </row>
    <row r="1454" spans="1:51" x14ac:dyDescent="0.2">
      <c r="A1454" s="43">
        <v>43151</v>
      </c>
      <c r="B1454">
        <v>13</v>
      </c>
      <c r="C1454">
        <v>106</v>
      </c>
      <c r="D1454">
        <v>3717</v>
      </c>
      <c r="E1454">
        <v>392900</v>
      </c>
      <c r="F1454">
        <v>4</v>
      </c>
      <c r="G1454">
        <v>141</v>
      </c>
      <c r="H1454">
        <v>3700</v>
      </c>
      <c r="I1454">
        <v>521700</v>
      </c>
      <c r="J1454">
        <v>9</v>
      </c>
      <c r="K1454">
        <v>169</v>
      </c>
      <c r="L1454">
        <v>3538</v>
      </c>
      <c r="M1454">
        <v>598100</v>
      </c>
      <c r="N1454">
        <v>1</v>
      </c>
      <c r="O1454">
        <v>193</v>
      </c>
      <c r="P1454">
        <v>3250</v>
      </c>
      <c r="Q1454">
        <v>627250</v>
      </c>
      <c r="R1454">
        <v>5</v>
      </c>
      <c r="S1454">
        <v>228</v>
      </c>
      <c r="T1454">
        <v>3583</v>
      </c>
      <c r="U1454">
        <v>818233</v>
      </c>
      <c r="V1454">
        <v>5</v>
      </c>
      <c r="W1454">
        <v>262</v>
      </c>
      <c r="X1454">
        <v>3475</v>
      </c>
      <c r="Y1454">
        <v>908525</v>
      </c>
      <c r="Z1454">
        <v>13</v>
      </c>
      <c r="AA1454">
        <v>295</v>
      </c>
      <c r="AB1454">
        <v>3518</v>
      </c>
      <c r="AC1454">
        <v>1035976</v>
      </c>
      <c r="AD1454">
        <v>11</v>
      </c>
      <c r="AE1454">
        <v>339</v>
      </c>
      <c r="AF1454">
        <v>3460</v>
      </c>
      <c r="AG1454">
        <v>1174745</v>
      </c>
      <c r="AH1454">
        <v>8</v>
      </c>
      <c r="AI1454">
        <v>384</v>
      </c>
      <c r="AJ1454">
        <v>3570</v>
      </c>
      <c r="AK1454">
        <v>1369585</v>
      </c>
      <c r="AL1454">
        <v>15</v>
      </c>
      <c r="AM1454">
        <v>415</v>
      </c>
      <c r="AN1454">
        <v>3589</v>
      </c>
      <c r="AO1454">
        <v>1487723</v>
      </c>
      <c r="AP1454">
        <v>23</v>
      </c>
      <c r="AQ1454">
        <v>431</v>
      </c>
      <c r="AR1454">
        <v>3400</v>
      </c>
      <c r="AS1454">
        <v>1467640</v>
      </c>
      <c r="AT1454">
        <v>11</v>
      </c>
      <c r="AU1454">
        <v>425</v>
      </c>
      <c r="AV1454">
        <v>3119</v>
      </c>
      <c r="AW1454">
        <v>1323619</v>
      </c>
      <c r="AX1454">
        <v>8</v>
      </c>
      <c r="AY1454">
        <v>149</v>
      </c>
    </row>
    <row r="1455" spans="1:51" x14ac:dyDescent="0.2">
      <c r="A1455" s="43"/>
      <c r="AP1455">
        <v>23</v>
      </c>
      <c r="AQ1455">
        <v>375</v>
      </c>
      <c r="AR1455">
        <v>3352</v>
      </c>
      <c r="AS1455">
        <v>1256913</v>
      </c>
      <c r="AT1455">
        <v>4</v>
      </c>
      <c r="AU1455">
        <v>376</v>
      </c>
      <c r="AV1455">
        <v>2967</v>
      </c>
      <c r="AW1455">
        <v>1114167</v>
      </c>
    </row>
    <row r="1456" spans="1:51" x14ac:dyDescent="0.2">
      <c r="A1456" s="43">
        <v>43158</v>
      </c>
      <c r="B1456">
        <v>6</v>
      </c>
      <c r="C1456">
        <v>90</v>
      </c>
      <c r="D1456">
        <v>3717</v>
      </c>
      <c r="E1456">
        <v>335450</v>
      </c>
      <c r="F1456">
        <v>4</v>
      </c>
      <c r="G1456">
        <v>138</v>
      </c>
      <c r="H1456">
        <v>3600</v>
      </c>
      <c r="I1456">
        <v>496800</v>
      </c>
      <c r="N1456">
        <v>10</v>
      </c>
      <c r="O1456">
        <v>195</v>
      </c>
      <c r="P1456">
        <v>3443</v>
      </c>
      <c r="Q1456">
        <v>673630</v>
      </c>
      <c r="R1456">
        <v>1</v>
      </c>
      <c r="S1456">
        <v>241</v>
      </c>
      <c r="T1456">
        <v>3550</v>
      </c>
      <c r="U1456">
        <v>855550</v>
      </c>
      <c r="V1456">
        <v>14</v>
      </c>
      <c r="W1456">
        <v>261</v>
      </c>
      <c r="X1456">
        <v>3565</v>
      </c>
      <c r="Y1456">
        <v>930750</v>
      </c>
      <c r="Z1456">
        <v>2</v>
      </c>
      <c r="AA1456">
        <v>302</v>
      </c>
      <c r="AB1456">
        <v>3430</v>
      </c>
      <c r="AC1456">
        <v>1035860</v>
      </c>
      <c r="AD1456">
        <v>2</v>
      </c>
      <c r="AE1456">
        <v>340</v>
      </c>
      <c r="AF1456">
        <v>3730</v>
      </c>
      <c r="AG1456">
        <v>1268200</v>
      </c>
      <c r="AH1456">
        <v>1</v>
      </c>
      <c r="AI1456">
        <v>369</v>
      </c>
      <c r="AJ1456">
        <v>3700</v>
      </c>
      <c r="AK1456">
        <v>1365300</v>
      </c>
      <c r="AL1456">
        <v>1</v>
      </c>
      <c r="AM1456">
        <v>415</v>
      </c>
      <c r="AN1456">
        <v>3650</v>
      </c>
      <c r="AO1456">
        <v>1514750</v>
      </c>
      <c r="AP1456">
        <v>14</v>
      </c>
      <c r="AQ1456">
        <v>461</v>
      </c>
      <c r="AR1456">
        <v>3496</v>
      </c>
      <c r="AS1456">
        <v>1611448</v>
      </c>
      <c r="AT1456">
        <v>6</v>
      </c>
      <c r="AU1456">
        <v>458</v>
      </c>
      <c r="AV1456">
        <v>3246</v>
      </c>
      <c r="AW1456">
        <v>1489684</v>
      </c>
      <c r="AX1456">
        <v>5</v>
      </c>
      <c r="AY1456">
        <v>74</v>
      </c>
    </row>
    <row r="1457" spans="1:51" x14ac:dyDescent="0.2">
      <c r="A1457" s="43"/>
      <c r="AP1457">
        <v>5</v>
      </c>
      <c r="AQ1457">
        <v>378</v>
      </c>
      <c r="AR1457">
        <v>3476</v>
      </c>
      <c r="AS1457">
        <v>1312486</v>
      </c>
      <c r="AT1457">
        <v>4</v>
      </c>
      <c r="AU1457">
        <v>378</v>
      </c>
      <c r="AV1457">
        <v>3412</v>
      </c>
      <c r="AW1457">
        <v>1289250</v>
      </c>
    </row>
    <row r="1458" spans="1:51" x14ac:dyDescent="0.2">
      <c r="A1458" s="43">
        <v>43136</v>
      </c>
      <c r="B1458">
        <v>15</v>
      </c>
      <c r="C1458">
        <v>101</v>
      </c>
      <c r="D1458">
        <v>3893</v>
      </c>
      <c r="E1458">
        <v>395775</v>
      </c>
      <c r="F1458">
        <v>7</v>
      </c>
      <c r="G1458">
        <v>140</v>
      </c>
      <c r="H1458">
        <v>3920</v>
      </c>
      <c r="I1458">
        <v>550480</v>
      </c>
      <c r="J1458">
        <v>20</v>
      </c>
      <c r="K1458">
        <v>162</v>
      </c>
      <c r="L1458">
        <v>3954</v>
      </c>
      <c r="M1458">
        <v>631931</v>
      </c>
      <c r="N1458">
        <v>39</v>
      </c>
      <c r="O1458">
        <v>203</v>
      </c>
      <c r="P1458">
        <v>3590</v>
      </c>
      <c r="Q1458">
        <v>736603</v>
      </c>
      <c r="R1458">
        <v>29</v>
      </c>
      <c r="S1458">
        <v>232</v>
      </c>
      <c r="T1458">
        <v>3839</v>
      </c>
      <c r="U1458">
        <v>889108</v>
      </c>
      <c r="V1458">
        <v>41</v>
      </c>
      <c r="W1458">
        <v>263</v>
      </c>
      <c r="X1458">
        <v>3759</v>
      </c>
      <c r="Y1458">
        <v>995464</v>
      </c>
      <c r="Z1458">
        <v>17</v>
      </c>
      <c r="AA1458">
        <v>296</v>
      </c>
      <c r="AB1458">
        <v>3609</v>
      </c>
      <c r="AC1458">
        <v>1074114</v>
      </c>
      <c r="AD1458">
        <v>18</v>
      </c>
      <c r="AE1458">
        <v>326</v>
      </c>
      <c r="AF1458">
        <v>3762</v>
      </c>
      <c r="AG1458">
        <v>1208403</v>
      </c>
      <c r="AH1458">
        <v>9</v>
      </c>
      <c r="AI1458">
        <v>381</v>
      </c>
      <c r="AJ1458">
        <v>3798</v>
      </c>
      <c r="AK1458">
        <v>1465479</v>
      </c>
      <c r="AP1458">
        <v>149</v>
      </c>
      <c r="AQ1458">
        <v>371</v>
      </c>
      <c r="AR1458">
        <v>3291</v>
      </c>
      <c r="AS1458">
        <v>1224407</v>
      </c>
      <c r="AT1458">
        <v>49</v>
      </c>
      <c r="AU1458">
        <v>419</v>
      </c>
      <c r="AV1458">
        <v>3262</v>
      </c>
      <c r="AW1458">
        <v>1380337</v>
      </c>
      <c r="AY1458">
        <v>1</v>
      </c>
    </row>
    <row r="1459" spans="1:51" x14ac:dyDescent="0.2">
      <c r="A1459" s="43">
        <v>43143</v>
      </c>
      <c r="B1459">
        <v>7</v>
      </c>
      <c r="C1459">
        <v>122</v>
      </c>
      <c r="D1459">
        <v>4020</v>
      </c>
      <c r="E1459">
        <v>489866</v>
      </c>
      <c r="F1459">
        <v>4</v>
      </c>
      <c r="G1459">
        <v>140</v>
      </c>
      <c r="H1459">
        <v>3775</v>
      </c>
      <c r="I1459">
        <v>527713</v>
      </c>
      <c r="J1459">
        <v>19</v>
      </c>
      <c r="K1459">
        <v>158</v>
      </c>
      <c r="L1459">
        <v>3755</v>
      </c>
      <c r="M1459">
        <v>609153</v>
      </c>
      <c r="N1459">
        <v>44</v>
      </c>
      <c r="O1459">
        <v>202</v>
      </c>
      <c r="P1459">
        <v>3765</v>
      </c>
      <c r="Q1459">
        <v>757607</v>
      </c>
      <c r="R1459">
        <v>10</v>
      </c>
      <c r="S1459">
        <v>239</v>
      </c>
      <c r="T1459">
        <v>3718</v>
      </c>
      <c r="U1459">
        <v>900004</v>
      </c>
      <c r="V1459">
        <v>10</v>
      </c>
      <c r="W1459">
        <v>268</v>
      </c>
      <c r="X1459">
        <v>3492</v>
      </c>
      <c r="Y1459">
        <v>936044</v>
      </c>
      <c r="Z1459">
        <v>36</v>
      </c>
      <c r="AA1459">
        <v>297</v>
      </c>
      <c r="AB1459">
        <v>3646</v>
      </c>
      <c r="AC1459">
        <v>1099320</v>
      </c>
      <c r="AD1459">
        <v>8</v>
      </c>
      <c r="AE1459">
        <v>335</v>
      </c>
      <c r="AF1459">
        <v>3445</v>
      </c>
      <c r="AG1459">
        <v>1662988</v>
      </c>
      <c r="AH1459">
        <v>6</v>
      </c>
      <c r="AI1459">
        <v>378</v>
      </c>
      <c r="AJ1459">
        <v>3578</v>
      </c>
      <c r="AK1459">
        <v>1354535</v>
      </c>
      <c r="AL1459">
        <v>13</v>
      </c>
      <c r="AM1459">
        <v>450</v>
      </c>
      <c r="AN1459">
        <v>3858</v>
      </c>
      <c r="AO1459">
        <v>1773653</v>
      </c>
      <c r="AP1459">
        <v>77</v>
      </c>
      <c r="AQ1459">
        <v>381</v>
      </c>
      <c r="AR1459">
        <v>3127</v>
      </c>
      <c r="AS1459">
        <v>1205682</v>
      </c>
      <c r="AT1459">
        <v>37</v>
      </c>
      <c r="AU1459">
        <v>434</v>
      </c>
      <c r="AV1459">
        <v>3071</v>
      </c>
      <c r="AW1459">
        <v>1428795</v>
      </c>
      <c r="AY1459">
        <v>4</v>
      </c>
    </row>
    <row r="1460" spans="1:51" x14ac:dyDescent="0.2">
      <c r="A1460" s="43">
        <v>43150</v>
      </c>
      <c r="B1460">
        <v>18</v>
      </c>
      <c r="C1460">
        <v>114</v>
      </c>
      <c r="D1460">
        <v>3779</v>
      </c>
      <c r="E1460">
        <v>430207</v>
      </c>
      <c r="F1460">
        <v>15</v>
      </c>
      <c r="G1460">
        <v>143</v>
      </c>
      <c r="H1460">
        <v>3975</v>
      </c>
      <c r="I1460">
        <v>565815</v>
      </c>
      <c r="J1460">
        <v>39</v>
      </c>
      <c r="K1460">
        <v>164</v>
      </c>
      <c r="L1460">
        <v>3778</v>
      </c>
      <c r="M1460">
        <v>628665</v>
      </c>
      <c r="N1460">
        <v>49</v>
      </c>
      <c r="O1460">
        <v>200</v>
      </c>
      <c r="P1460">
        <v>3653</v>
      </c>
      <c r="Q1460">
        <v>751013</v>
      </c>
      <c r="R1460">
        <v>12</v>
      </c>
      <c r="S1460">
        <v>244</v>
      </c>
      <c r="T1460">
        <v>3740</v>
      </c>
      <c r="U1460">
        <v>903353</v>
      </c>
      <c r="V1460">
        <v>25</v>
      </c>
      <c r="W1460">
        <v>265</v>
      </c>
      <c r="X1460">
        <v>3478</v>
      </c>
      <c r="Y1460">
        <v>948967</v>
      </c>
      <c r="Z1460">
        <v>27</v>
      </c>
      <c r="AA1460">
        <v>300</v>
      </c>
      <c r="AB1460">
        <v>3490</v>
      </c>
      <c r="AC1460">
        <v>1043407</v>
      </c>
      <c r="AD1460">
        <v>34</v>
      </c>
      <c r="AE1460">
        <v>346</v>
      </c>
      <c r="AF1460">
        <v>3797</v>
      </c>
      <c r="AG1460">
        <v>1312522</v>
      </c>
      <c r="AH1460">
        <v>16</v>
      </c>
      <c r="AI1460">
        <v>372</v>
      </c>
      <c r="AJ1460">
        <v>3820</v>
      </c>
      <c r="AK1460">
        <v>1474119</v>
      </c>
      <c r="AL1460">
        <v>9</v>
      </c>
      <c r="AM1460">
        <v>412</v>
      </c>
      <c r="AN1460">
        <v>3833</v>
      </c>
      <c r="AO1460">
        <v>1638194</v>
      </c>
      <c r="AP1460">
        <v>102</v>
      </c>
      <c r="AQ1460">
        <v>361</v>
      </c>
      <c r="AR1460">
        <v>3189</v>
      </c>
      <c r="AS1460">
        <v>1169825</v>
      </c>
      <c r="AT1460">
        <v>32</v>
      </c>
      <c r="AU1460">
        <v>402</v>
      </c>
      <c r="AV1460">
        <v>3164</v>
      </c>
      <c r="AW1460">
        <v>1265331</v>
      </c>
      <c r="AY1460">
        <v>5</v>
      </c>
    </row>
    <row r="1461" spans="1:51" x14ac:dyDescent="0.2">
      <c r="A1461" s="43">
        <v>43157</v>
      </c>
      <c r="B1461">
        <v>6</v>
      </c>
      <c r="C1461">
        <v>118</v>
      </c>
      <c r="D1461">
        <v>3720</v>
      </c>
      <c r="E1461">
        <v>438340</v>
      </c>
      <c r="F1461">
        <v>31</v>
      </c>
      <c r="G1461">
        <v>147</v>
      </c>
      <c r="H1461">
        <v>3718</v>
      </c>
      <c r="I1461">
        <v>554828</v>
      </c>
      <c r="J1461">
        <v>6</v>
      </c>
      <c r="K1461">
        <v>157</v>
      </c>
      <c r="L1461">
        <v>3627</v>
      </c>
      <c r="M1461">
        <v>576270</v>
      </c>
      <c r="N1461">
        <v>10</v>
      </c>
      <c r="O1461">
        <v>199</v>
      </c>
      <c r="P1461">
        <v>3580</v>
      </c>
      <c r="Q1461">
        <v>715230</v>
      </c>
      <c r="R1461">
        <v>21</v>
      </c>
      <c r="S1461">
        <v>239</v>
      </c>
      <c r="T1461">
        <v>3660</v>
      </c>
      <c r="U1461">
        <v>858450</v>
      </c>
      <c r="V1461">
        <v>21</v>
      </c>
      <c r="W1461">
        <v>270</v>
      </c>
      <c r="X1461">
        <v>3736</v>
      </c>
      <c r="Y1461">
        <v>965970</v>
      </c>
      <c r="Z1461">
        <v>21</v>
      </c>
      <c r="AA1461">
        <v>303</v>
      </c>
      <c r="AB1461">
        <v>3505</v>
      </c>
      <c r="AC1461">
        <v>1074429</v>
      </c>
      <c r="AD1461">
        <v>14</v>
      </c>
      <c r="AE1461">
        <v>331</v>
      </c>
      <c r="AF1461">
        <v>3624</v>
      </c>
      <c r="AG1461">
        <v>1196439</v>
      </c>
      <c r="AH1461">
        <v>12</v>
      </c>
      <c r="AI1461">
        <v>381</v>
      </c>
      <c r="AJ1461">
        <v>4015</v>
      </c>
      <c r="AK1461">
        <v>1527688</v>
      </c>
      <c r="AL1461">
        <v>11</v>
      </c>
      <c r="AM1461">
        <v>444</v>
      </c>
      <c r="AN1461">
        <v>4117</v>
      </c>
      <c r="AO1461">
        <v>1794018</v>
      </c>
      <c r="AP1461">
        <v>85</v>
      </c>
      <c r="AQ1461">
        <v>369</v>
      </c>
      <c r="AR1461">
        <v>3122</v>
      </c>
      <c r="AS1461">
        <v>1153107</v>
      </c>
      <c r="AT1461">
        <v>16</v>
      </c>
      <c r="AU1461">
        <v>471</v>
      </c>
      <c r="AV1461">
        <v>3513</v>
      </c>
      <c r="AW1461">
        <v>1726732</v>
      </c>
      <c r="AY1461">
        <v>6</v>
      </c>
    </row>
    <row r="1462" spans="1:51" x14ac:dyDescent="0.2">
      <c r="A1462" s="43"/>
    </row>
    <row r="1463" spans="1:51" x14ac:dyDescent="0.2">
      <c r="A1463" s="43">
        <v>43165</v>
      </c>
      <c r="B1463">
        <v>2</v>
      </c>
      <c r="C1463">
        <v>94</v>
      </c>
      <c r="D1463">
        <v>4000</v>
      </c>
      <c r="E1463">
        <v>376000</v>
      </c>
      <c r="F1463">
        <v>5</v>
      </c>
      <c r="G1463">
        <v>135</v>
      </c>
      <c r="H1463">
        <v>3925</v>
      </c>
      <c r="I1463">
        <v>529800</v>
      </c>
      <c r="J1463">
        <v>4</v>
      </c>
      <c r="K1463">
        <v>160</v>
      </c>
      <c r="L1463">
        <v>3825</v>
      </c>
      <c r="M1463">
        <v>612125</v>
      </c>
      <c r="N1463">
        <v>13</v>
      </c>
      <c r="O1463">
        <v>199</v>
      </c>
      <c r="P1463">
        <v>3640</v>
      </c>
      <c r="Q1463">
        <v>723846</v>
      </c>
      <c r="R1463">
        <v>2</v>
      </c>
      <c r="S1463">
        <v>238</v>
      </c>
      <c r="T1463">
        <v>3640</v>
      </c>
      <c r="U1463">
        <v>868480</v>
      </c>
      <c r="V1463">
        <v>2</v>
      </c>
      <c r="W1463">
        <v>262</v>
      </c>
      <c r="X1463">
        <v>3400</v>
      </c>
      <c r="Y1463">
        <v>890500</v>
      </c>
      <c r="Z1463">
        <v>7</v>
      </c>
      <c r="AA1463">
        <v>295</v>
      </c>
      <c r="AB1463">
        <v>3468</v>
      </c>
      <c r="AC1463">
        <v>1022004</v>
      </c>
      <c r="AD1463">
        <v>2</v>
      </c>
      <c r="AE1463">
        <v>352</v>
      </c>
      <c r="AF1463">
        <v>3540</v>
      </c>
      <c r="AG1463">
        <v>1245660</v>
      </c>
      <c r="AH1463">
        <v>2</v>
      </c>
      <c r="AI1463">
        <v>384</v>
      </c>
      <c r="AJ1463">
        <v>3590</v>
      </c>
      <c r="AK1463">
        <v>1378450</v>
      </c>
      <c r="AL1463">
        <v>3</v>
      </c>
      <c r="AM1463">
        <v>438</v>
      </c>
      <c r="AN1463">
        <v>3613</v>
      </c>
      <c r="AO1463">
        <v>1581680</v>
      </c>
      <c r="AP1463">
        <v>17</v>
      </c>
      <c r="AQ1463">
        <v>444</v>
      </c>
      <c r="AR1463">
        <v>3392</v>
      </c>
      <c r="AS1463">
        <v>1503182</v>
      </c>
      <c r="AT1463">
        <v>4</v>
      </c>
      <c r="AU1463">
        <v>442</v>
      </c>
      <c r="AV1463">
        <v>3300</v>
      </c>
      <c r="AW1463">
        <v>1458838</v>
      </c>
      <c r="AX1463">
        <v>8</v>
      </c>
      <c r="AY1463">
        <v>64</v>
      </c>
    </row>
    <row r="1464" spans="1:51" x14ac:dyDescent="0.2">
      <c r="A1464" s="43"/>
      <c r="AP1464">
        <v>6</v>
      </c>
      <c r="AQ1464">
        <v>377</v>
      </c>
      <c r="AR1464">
        <v>3240</v>
      </c>
      <c r="AS1464">
        <v>1221357</v>
      </c>
      <c r="AT1464">
        <v>2</v>
      </c>
      <c r="AU1464">
        <v>379</v>
      </c>
      <c r="AV1464">
        <v>2800</v>
      </c>
      <c r="AW1464">
        <v>1061100</v>
      </c>
    </row>
    <row r="1465" spans="1:51" x14ac:dyDescent="0.2">
      <c r="A1465" s="43">
        <v>43172</v>
      </c>
      <c r="B1465">
        <v>1</v>
      </c>
      <c r="C1465">
        <v>120</v>
      </c>
      <c r="D1465">
        <v>3950</v>
      </c>
      <c r="E1465">
        <v>474000</v>
      </c>
      <c r="F1465">
        <v>13</v>
      </c>
      <c r="G1465">
        <v>137</v>
      </c>
      <c r="H1465">
        <v>4000</v>
      </c>
      <c r="I1465">
        <v>548000</v>
      </c>
      <c r="J1465">
        <v>7</v>
      </c>
      <c r="K1465">
        <v>168</v>
      </c>
      <c r="L1465">
        <v>3845</v>
      </c>
      <c r="M1465">
        <v>645100</v>
      </c>
      <c r="N1465">
        <v>8</v>
      </c>
      <c r="O1465">
        <v>202</v>
      </c>
      <c r="P1465">
        <v>3683</v>
      </c>
      <c r="Q1465">
        <v>744750</v>
      </c>
      <c r="R1465">
        <v>1</v>
      </c>
      <c r="S1465">
        <v>228</v>
      </c>
      <c r="T1465">
        <v>3500</v>
      </c>
      <c r="U1465">
        <v>750000</v>
      </c>
      <c r="V1465">
        <v>15</v>
      </c>
      <c r="W1465">
        <v>261</v>
      </c>
      <c r="X1465">
        <v>3708</v>
      </c>
      <c r="Y1465">
        <v>968592</v>
      </c>
      <c r="Z1465">
        <v>3</v>
      </c>
      <c r="AA1465">
        <v>294</v>
      </c>
      <c r="AB1465">
        <v>3750</v>
      </c>
      <c r="AC1465">
        <v>1102500</v>
      </c>
      <c r="AD1465">
        <v>1</v>
      </c>
      <c r="AE1465">
        <v>326</v>
      </c>
      <c r="AF1465">
        <v>3400</v>
      </c>
      <c r="AG1465">
        <v>1108400</v>
      </c>
      <c r="AH1465">
        <v>1</v>
      </c>
      <c r="AI1465">
        <v>366</v>
      </c>
      <c r="AJ1465">
        <v>3620</v>
      </c>
      <c r="AK1465">
        <v>1324920</v>
      </c>
      <c r="AP1465">
        <v>14</v>
      </c>
      <c r="AQ1465">
        <v>437</v>
      </c>
      <c r="AR1465">
        <v>3424</v>
      </c>
      <c r="AS1465">
        <v>1496531</v>
      </c>
      <c r="AT1465">
        <v>22</v>
      </c>
      <c r="AU1465">
        <v>467</v>
      </c>
      <c r="AV1465">
        <v>3161</v>
      </c>
      <c r="AW1465">
        <v>1481872</v>
      </c>
      <c r="AX1465">
        <v>11</v>
      </c>
      <c r="AY1465">
        <v>59</v>
      </c>
    </row>
    <row r="1466" spans="1:51" x14ac:dyDescent="0.2">
      <c r="A1466" s="43"/>
      <c r="AP1466">
        <v>14</v>
      </c>
      <c r="AQ1466">
        <v>380</v>
      </c>
      <c r="AR1466">
        <v>3377</v>
      </c>
      <c r="AS1466">
        <v>1282443</v>
      </c>
      <c r="AT1466">
        <v>11</v>
      </c>
      <c r="AU1466">
        <v>384</v>
      </c>
      <c r="AV1466">
        <v>3300</v>
      </c>
      <c r="AW1466">
        <v>1266050</v>
      </c>
    </row>
    <row r="1467" spans="1:51" x14ac:dyDescent="0.2">
      <c r="A1467" s="43">
        <v>43179</v>
      </c>
      <c r="B1467">
        <v>5</v>
      </c>
      <c r="C1467">
        <v>111</v>
      </c>
      <c r="D1467">
        <v>4033</v>
      </c>
      <c r="E1467">
        <v>447967</v>
      </c>
      <c r="F1467">
        <v>2</v>
      </c>
      <c r="G1467">
        <v>138</v>
      </c>
      <c r="H1467">
        <v>3800</v>
      </c>
      <c r="I1467">
        <v>524400</v>
      </c>
      <c r="J1467">
        <v>3</v>
      </c>
      <c r="K1467">
        <v>164</v>
      </c>
      <c r="L1467">
        <v>3717</v>
      </c>
      <c r="M1467">
        <v>608267</v>
      </c>
      <c r="N1467">
        <v>11</v>
      </c>
      <c r="O1467">
        <v>193</v>
      </c>
      <c r="P1467">
        <v>3818</v>
      </c>
      <c r="Q1467">
        <v>734475</v>
      </c>
      <c r="R1467">
        <v>7</v>
      </c>
      <c r="S1467">
        <v>235</v>
      </c>
      <c r="T1467">
        <v>3676</v>
      </c>
      <c r="U1467">
        <v>862242</v>
      </c>
      <c r="Z1467">
        <v>2</v>
      </c>
      <c r="AA1467">
        <v>284</v>
      </c>
      <c r="AB1467">
        <v>3625</v>
      </c>
      <c r="AC1467">
        <v>1031275</v>
      </c>
      <c r="AH1467">
        <v>2</v>
      </c>
      <c r="AI1467">
        <v>381</v>
      </c>
      <c r="AJ1467">
        <v>3790</v>
      </c>
      <c r="AK1467">
        <v>1444490</v>
      </c>
      <c r="AL1467">
        <v>1</v>
      </c>
      <c r="AM1467">
        <v>513</v>
      </c>
      <c r="AN1467">
        <v>4000</v>
      </c>
      <c r="AO1467">
        <v>2052000</v>
      </c>
      <c r="AP1467">
        <v>10</v>
      </c>
      <c r="AQ1467">
        <v>421</v>
      </c>
      <c r="AR1467">
        <v>3411</v>
      </c>
      <c r="AS1467">
        <v>1435218</v>
      </c>
      <c r="AT1467">
        <v>3</v>
      </c>
      <c r="AU1467">
        <v>417</v>
      </c>
      <c r="AV1467">
        <v>2617</v>
      </c>
      <c r="AW1467">
        <v>1092517</v>
      </c>
      <c r="AX1467">
        <v>8</v>
      </c>
    </row>
    <row r="1468" spans="1:51" x14ac:dyDescent="0.2">
      <c r="A1468" s="43"/>
      <c r="AP1468">
        <v>1</v>
      </c>
      <c r="AQ1468">
        <v>376</v>
      </c>
      <c r="AR1468">
        <v>3432</v>
      </c>
      <c r="AS1468">
        <v>1289480</v>
      </c>
      <c r="AT1468">
        <v>2</v>
      </c>
      <c r="AU1468">
        <v>372</v>
      </c>
      <c r="AV1468">
        <v>3225</v>
      </c>
      <c r="AW1468">
        <v>1197875</v>
      </c>
    </row>
    <row r="1469" spans="1:51" x14ac:dyDescent="0.2">
      <c r="A1469" s="43">
        <v>43186</v>
      </c>
      <c r="B1469">
        <v>14</v>
      </c>
      <c r="C1469">
        <v>114</v>
      </c>
      <c r="D1469">
        <v>3700</v>
      </c>
      <c r="E1469">
        <v>421850</v>
      </c>
      <c r="F1469">
        <v>4</v>
      </c>
      <c r="G1469">
        <v>144</v>
      </c>
      <c r="H1469">
        <v>3700</v>
      </c>
      <c r="I1469">
        <v>532800</v>
      </c>
      <c r="J1469">
        <v>3</v>
      </c>
      <c r="K1469">
        <v>154</v>
      </c>
      <c r="L1469">
        <v>3850</v>
      </c>
      <c r="M1469">
        <v>592900</v>
      </c>
      <c r="N1469">
        <v>1</v>
      </c>
      <c r="O1469">
        <v>187</v>
      </c>
      <c r="P1469">
        <v>3600</v>
      </c>
      <c r="Q1469">
        <v>673200</v>
      </c>
      <c r="R1469">
        <v>1</v>
      </c>
      <c r="S1469">
        <v>226</v>
      </c>
      <c r="T1469">
        <v>3300</v>
      </c>
      <c r="U1469">
        <v>745800</v>
      </c>
      <c r="V1469">
        <v>6</v>
      </c>
      <c r="W1469">
        <v>272</v>
      </c>
      <c r="X1469">
        <v>3430</v>
      </c>
      <c r="Y1469">
        <v>932128</v>
      </c>
      <c r="Z1469">
        <v>3</v>
      </c>
      <c r="AA1469">
        <v>291</v>
      </c>
      <c r="AB1469">
        <v>3375</v>
      </c>
      <c r="AC1469">
        <v>982625</v>
      </c>
      <c r="AH1469">
        <v>2</v>
      </c>
      <c r="AI1469">
        <v>376</v>
      </c>
      <c r="AJ1469">
        <v>3750</v>
      </c>
      <c r="AK1469">
        <v>1408125</v>
      </c>
      <c r="AL1469">
        <v>1</v>
      </c>
      <c r="AM1469">
        <v>427</v>
      </c>
      <c r="AN1469">
        <v>3800</v>
      </c>
      <c r="AO1469">
        <v>1622600</v>
      </c>
      <c r="AP1469">
        <v>11</v>
      </c>
      <c r="AQ1469">
        <v>431</v>
      </c>
      <c r="AR1469">
        <v>3735</v>
      </c>
      <c r="AS1469">
        <v>1612257</v>
      </c>
      <c r="AT1469">
        <v>1</v>
      </c>
      <c r="AU1469">
        <v>503</v>
      </c>
      <c r="AV1469">
        <v>3350</v>
      </c>
      <c r="AW1469">
        <v>1685050</v>
      </c>
      <c r="AX1469">
        <v>1</v>
      </c>
      <c r="AY1469">
        <v>42</v>
      </c>
    </row>
    <row r="1470" spans="1:51" x14ac:dyDescent="0.2">
      <c r="A1470" s="43"/>
      <c r="AP1470">
        <v>6</v>
      </c>
      <c r="AQ1470">
        <v>379</v>
      </c>
      <c r="AR1470">
        <v>3578</v>
      </c>
      <c r="AS1470">
        <v>1358080</v>
      </c>
      <c r="AT1470">
        <v>3</v>
      </c>
      <c r="AU1470">
        <v>393</v>
      </c>
      <c r="AV1470">
        <v>3167</v>
      </c>
      <c r="AW1470">
        <v>1244833</v>
      </c>
    </row>
    <row r="1471" spans="1:51" x14ac:dyDescent="0.2">
      <c r="A1471" s="43">
        <v>43164</v>
      </c>
      <c r="B1471">
        <v>13</v>
      </c>
      <c r="C1471">
        <v>96</v>
      </c>
      <c r="D1471">
        <v>3725</v>
      </c>
      <c r="E1471">
        <v>369442</v>
      </c>
      <c r="F1471">
        <v>10</v>
      </c>
      <c r="G1471">
        <v>140</v>
      </c>
      <c r="H1471">
        <v>3730</v>
      </c>
      <c r="I1471">
        <v>523253</v>
      </c>
      <c r="J1471">
        <v>7</v>
      </c>
      <c r="K1471">
        <v>164</v>
      </c>
      <c r="L1471">
        <v>3695</v>
      </c>
      <c r="M1471">
        <v>610199</v>
      </c>
      <c r="N1471">
        <v>35</v>
      </c>
      <c r="O1471">
        <v>207</v>
      </c>
      <c r="P1471">
        <v>3634</v>
      </c>
      <c r="Q1471">
        <v>763752</v>
      </c>
      <c r="R1471">
        <v>37</v>
      </c>
      <c r="S1471">
        <v>242</v>
      </c>
      <c r="T1471">
        <v>3786</v>
      </c>
      <c r="U1471">
        <v>883406</v>
      </c>
      <c r="V1471">
        <v>36</v>
      </c>
      <c r="W1471">
        <v>258</v>
      </c>
      <c r="X1471">
        <v>3514</v>
      </c>
      <c r="Y1471">
        <v>894502</v>
      </c>
      <c r="Z1471">
        <v>24</v>
      </c>
      <c r="AA1471">
        <v>294</v>
      </c>
      <c r="AB1471">
        <v>3428</v>
      </c>
      <c r="AC1471">
        <v>989415</v>
      </c>
      <c r="AD1471">
        <v>13</v>
      </c>
      <c r="AE1471">
        <v>342</v>
      </c>
      <c r="AF1471">
        <v>3898</v>
      </c>
      <c r="AG1471">
        <v>1420027</v>
      </c>
      <c r="AH1471">
        <v>12</v>
      </c>
      <c r="AI1471">
        <v>370</v>
      </c>
      <c r="AJ1471">
        <v>3593</v>
      </c>
      <c r="AK1471">
        <v>1340837</v>
      </c>
      <c r="AL1471">
        <v>8</v>
      </c>
      <c r="AM1471">
        <v>414</v>
      </c>
      <c r="AN1471">
        <v>4075</v>
      </c>
      <c r="AO1471">
        <v>1696913</v>
      </c>
      <c r="AP1471">
        <v>99</v>
      </c>
      <c r="AQ1471">
        <v>400</v>
      </c>
      <c r="AR1471">
        <v>3320</v>
      </c>
      <c r="AS1471">
        <v>1385148</v>
      </c>
      <c r="AT1471">
        <v>31</v>
      </c>
      <c r="AU1471">
        <v>438</v>
      </c>
      <c r="AV1471">
        <v>3266</v>
      </c>
      <c r="AW1471">
        <v>1423074</v>
      </c>
      <c r="AY1471">
        <v>1</v>
      </c>
    </row>
    <row r="1472" spans="1:51" x14ac:dyDescent="0.2">
      <c r="A1472" s="43">
        <v>43171</v>
      </c>
      <c r="B1472">
        <v>6</v>
      </c>
      <c r="C1472">
        <v>89</v>
      </c>
      <c r="D1472">
        <v>3550</v>
      </c>
      <c r="E1472">
        <v>321992</v>
      </c>
      <c r="F1472">
        <v>11</v>
      </c>
      <c r="G1472">
        <v>133</v>
      </c>
      <c r="H1472">
        <v>3680</v>
      </c>
      <c r="I1472">
        <v>507782</v>
      </c>
      <c r="J1472">
        <v>12</v>
      </c>
      <c r="K1472">
        <v>174</v>
      </c>
      <c r="L1472">
        <v>3718</v>
      </c>
      <c r="M1472">
        <v>684055</v>
      </c>
      <c r="N1472">
        <v>14</v>
      </c>
      <c r="O1472">
        <v>194</v>
      </c>
      <c r="P1472">
        <v>3609</v>
      </c>
      <c r="Q1472">
        <v>706789</v>
      </c>
      <c r="R1472">
        <v>8</v>
      </c>
      <c r="S1472">
        <v>230</v>
      </c>
      <c r="T1472">
        <v>3400</v>
      </c>
      <c r="U1472">
        <v>798313</v>
      </c>
      <c r="V1472">
        <v>18</v>
      </c>
      <c r="W1472">
        <v>270</v>
      </c>
      <c r="X1472">
        <v>3523</v>
      </c>
      <c r="Y1472">
        <v>959180</v>
      </c>
      <c r="Z1472">
        <v>23</v>
      </c>
      <c r="AA1472">
        <v>298</v>
      </c>
      <c r="AB1472">
        <v>3540</v>
      </c>
      <c r="AC1472">
        <v>1049533</v>
      </c>
      <c r="AD1472">
        <v>9</v>
      </c>
      <c r="AE1472">
        <v>341</v>
      </c>
      <c r="AF1472">
        <v>3672</v>
      </c>
      <c r="AG1472">
        <v>1262144</v>
      </c>
      <c r="AH1472">
        <v>26</v>
      </c>
      <c r="AI1472">
        <v>384</v>
      </c>
      <c r="AJ1472">
        <v>4030</v>
      </c>
      <c r="AK1472">
        <v>1723987</v>
      </c>
      <c r="AL1472">
        <v>5</v>
      </c>
      <c r="AM1472">
        <v>411</v>
      </c>
      <c r="AN1472">
        <v>4250</v>
      </c>
      <c r="AO1472">
        <v>1808600</v>
      </c>
      <c r="AP1472">
        <v>63</v>
      </c>
      <c r="AQ1472">
        <v>396</v>
      </c>
      <c r="AR1472">
        <v>3302</v>
      </c>
      <c r="AS1472">
        <v>1325178</v>
      </c>
      <c r="AT1472">
        <v>28</v>
      </c>
      <c r="AU1472">
        <v>418</v>
      </c>
      <c r="AV1472">
        <v>2910</v>
      </c>
      <c r="AW1472">
        <v>1191561</v>
      </c>
      <c r="AY1472">
        <v>13</v>
      </c>
    </row>
    <row r="1473" spans="1:51" x14ac:dyDescent="0.2">
      <c r="A1473" s="43">
        <v>43178</v>
      </c>
      <c r="B1473">
        <v>3</v>
      </c>
      <c r="C1473">
        <v>96</v>
      </c>
      <c r="D1473">
        <v>3850</v>
      </c>
      <c r="E1473">
        <v>370883</v>
      </c>
      <c r="F1473">
        <v>1</v>
      </c>
      <c r="G1473">
        <v>148</v>
      </c>
      <c r="H1473">
        <v>3300</v>
      </c>
      <c r="I1473">
        <v>488400</v>
      </c>
      <c r="J1473">
        <v>3</v>
      </c>
      <c r="K1473">
        <v>160</v>
      </c>
      <c r="L1473">
        <v>3717</v>
      </c>
      <c r="M1473">
        <v>592317</v>
      </c>
      <c r="N1473">
        <v>14</v>
      </c>
      <c r="O1473">
        <v>206</v>
      </c>
      <c r="P1473">
        <v>3744</v>
      </c>
      <c r="Q1473">
        <v>777090</v>
      </c>
      <c r="R1473">
        <v>12</v>
      </c>
      <c r="S1473">
        <v>232</v>
      </c>
      <c r="T1473">
        <v>3774</v>
      </c>
      <c r="U1473">
        <v>883741</v>
      </c>
      <c r="V1473">
        <v>3</v>
      </c>
      <c r="W1473">
        <v>276</v>
      </c>
      <c r="X1473">
        <v>3300</v>
      </c>
      <c r="Y1473">
        <v>948567</v>
      </c>
      <c r="Z1473">
        <v>24</v>
      </c>
      <c r="AA1473">
        <v>310</v>
      </c>
      <c r="AB1473">
        <v>3585</v>
      </c>
      <c r="AC1473">
        <v>1150364</v>
      </c>
      <c r="AD1473">
        <v>14</v>
      </c>
      <c r="AE1473">
        <v>345</v>
      </c>
      <c r="AF1473">
        <v>3917</v>
      </c>
      <c r="AG1473">
        <v>1346229</v>
      </c>
      <c r="AH1473">
        <v>13</v>
      </c>
      <c r="AI1473">
        <v>378</v>
      </c>
      <c r="AJ1473">
        <v>3722</v>
      </c>
      <c r="AK1473">
        <v>1484446</v>
      </c>
      <c r="AL1473">
        <v>5</v>
      </c>
      <c r="AM1473">
        <v>412</v>
      </c>
      <c r="AN1473">
        <v>3872</v>
      </c>
      <c r="AO1473">
        <v>1597052</v>
      </c>
      <c r="AP1473">
        <v>79</v>
      </c>
      <c r="AQ1473">
        <v>397</v>
      </c>
      <c r="AR1473">
        <v>3418</v>
      </c>
      <c r="AS1473">
        <v>1385321</v>
      </c>
      <c r="AT1473">
        <v>31</v>
      </c>
      <c r="AU1473">
        <v>456</v>
      </c>
      <c r="AV1473">
        <v>3196</v>
      </c>
      <c r="AW1473">
        <v>1480752</v>
      </c>
    </row>
    <row r="1474" spans="1:51" x14ac:dyDescent="0.2">
      <c r="A1474" s="43">
        <v>43185</v>
      </c>
      <c r="B1474">
        <v>13</v>
      </c>
      <c r="C1474">
        <v>110</v>
      </c>
      <c r="D1474">
        <v>3943</v>
      </c>
      <c r="E1474">
        <v>431357</v>
      </c>
      <c r="F1474">
        <v>18</v>
      </c>
      <c r="G1474" s="37">
        <f>I1474/H1474</f>
        <v>138.20840674553233</v>
      </c>
      <c r="H1474">
        <v>3973</v>
      </c>
      <c r="I1474">
        <v>549102</v>
      </c>
      <c r="J1474">
        <v>49</v>
      </c>
      <c r="K1474">
        <v>161</v>
      </c>
      <c r="L1474">
        <v>3894</v>
      </c>
      <c r="M1474">
        <v>635289</v>
      </c>
      <c r="N1474">
        <v>15</v>
      </c>
      <c r="O1474">
        <v>200</v>
      </c>
      <c r="P1474">
        <v>3645</v>
      </c>
      <c r="Q1474">
        <v>736593</v>
      </c>
      <c r="R1474">
        <v>42</v>
      </c>
      <c r="S1474">
        <v>238</v>
      </c>
      <c r="T1474">
        <v>3620</v>
      </c>
      <c r="U1474">
        <v>872366</v>
      </c>
      <c r="V1474">
        <v>31</v>
      </c>
      <c r="W1474">
        <v>268</v>
      </c>
      <c r="X1474">
        <v>3627</v>
      </c>
      <c r="Y1474">
        <v>965139</v>
      </c>
      <c r="Z1474">
        <v>68</v>
      </c>
      <c r="AA1474">
        <v>298</v>
      </c>
      <c r="AB1474">
        <v>3599</v>
      </c>
      <c r="AC1474">
        <v>1082118</v>
      </c>
      <c r="AD1474">
        <v>15</v>
      </c>
      <c r="AE1474">
        <v>331</v>
      </c>
      <c r="AF1474">
        <v>3595</v>
      </c>
      <c r="AG1474">
        <v>1198523</v>
      </c>
      <c r="AH1474">
        <v>2</v>
      </c>
      <c r="AI1474">
        <v>368</v>
      </c>
      <c r="AJ1474">
        <v>3775</v>
      </c>
      <c r="AK1474">
        <v>1387325</v>
      </c>
      <c r="AL1474">
        <v>2</v>
      </c>
      <c r="AM1474">
        <v>423</v>
      </c>
      <c r="AN1474">
        <v>3900</v>
      </c>
      <c r="AO1474">
        <v>1647900</v>
      </c>
      <c r="AP1474">
        <v>86</v>
      </c>
      <c r="AQ1474">
        <v>377</v>
      </c>
      <c r="AR1474">
        <v>3400</v>
      </c>
      <c r="AS1474">
        <v>1298982</v>
      </c>
      <c r="AT1474">
        <v>23</v>
      </c>
      <c r="AU1474">
        <v>280</v>
      </c>
      <c r="AV1474">
        <v>3087</v>
      </c>
      <c r="AW1474">
        <v>1171618</v>
      </c>
      <c r="AX1474">
        <v>2</v>
      </c>
    </row>
    <row r="1475" spans="1:51" x14ac:dyDescent="0.2">
      <c r="A1475" s="43"/>
    </row>
    <row r="1476" spans="1:51" x14ac:dyDescent="0.2">
      <c r="A1476" s="43">
        <v>43193</v>
      </c>
      <c r="B1476">
        <v>10</v>
      </c>
      <c r="C1476">
        <v>102</v>
      </c>
      <c r="D1476">
        <v>3460</v>
      </c>
      <c r="E1476">
        <v>367390</v>
      </c>
      <c r="F1476">
        <v>8</v>
      </c>
      <c r="G1476">
        <v>141</v>
      </c>
      <c r="H1476">
        <v>3783</v>
      </c>
      <c r="I1476">
        <v>531550</v>
      </c>
      <c r="J1476">
        <v>6</v>
      </c>
      <c r="K1476">
        <v>169</v>
      </c>
      <c r="L1476">
        <v>3643</v>
      </c>
      <c r="M1476">
        <v>615277</v>
      </c>
      <c r="N1476">
        <v>10</v>
      </c>
      <c r="O1476">
        <v>202</v>
      </c>
      <c r="P1476">
        <v>3688</v>
      </c>
      <c r="Q1476">
        <v>745788</v>
      </c>
      <c r="R1476">
        <v>4</v>
      </c>
      <c r="S1476">
        <v>237</v>
      </c>
      <c r="T1476">
        <v>3500</v>
      </c>
      <c r="U1476">
        <v>827567</v>
      </c>
      <c r="V1476">
        <v>8</v>
      </c>
      <c r="W1476">
        <v>272</v>
      </c>
      <c r="X1476">
        <v>3598</v>
      </c>
      <c r="Y1476">
        <v>978624</v>
      </c>
      <c r="Z1476">
        <v>30</v>
      </c>
      <c r="AA1476">
        <v>300</v>
      </c>
      <c r="AB1476">
        <v>3562</v>
      </c>
      <c r="AC1476">
        <v>1070136</v>
      </c>
      <c r="AD1476">
        <v>7</v>
      </c>
      <c r="AE1476">
        <v>335</v>
      </c>
      <c r="AF1476">
        <v>3617</v>
      </c>
      <c r="AG1476">
        <v>1212073</v>
      </c>
      <c r="AH1476">
        <v>6</v>
      </c>
      <c r="AI1476">
        <v>378</v>
      </c>
      <c r="AJ1476">
        <v>3742</v>
      </c>
      <c r="AK1476">
        <v>1413960</v>
      </c>
      <c r="AL1476">
        <v>1</v>
      </c>
      <c r="AM1476">
        <v>434</v>
      </c>
      <c r="AN1476">
        <v>4000</v>
      </c>
      <c r="AO1476">
        <v>1736000</v>
      </c>
      <c r="AP1476">
        <v>25</v>
      </c>
      <c r="AQ1476">
        <v>445</v>
      </c>
      <c r="AR1476">
        <v>3641</v>
      </c>
      <c r="AS1476">
        <v>1618013</v>
      </c>
      <c r="AX1476">
        <v>7</v>
      </c>
      <c r="AY1476">
        <v>56</v>
      </c>
    </row>
    <row r="1477" spans="1:51" x14ac:dyDescent="0.2">
      <c r="A1477" s="43"/>
      <c r="AP1477">
        <v>13</v>
      </c>
      <c r="AQ1477">
        <v>378</v>
      </c>
      <c r="AR1477">
        <v>3595</v>
      </c>
      <c r="AS1477">
        <v>1359108</v>
      </c>
    </row>
    <row r="1478" spans="1:51" x14ac:dyDescent="0.2">
      <c r="A1478" s="43">
        <v>43200</v>
      </c>
      <c r="B1478">
        <v>2</v>
      </c>
      <c r="C1478">
        <v>123</v>
      </c>
      <c r="D1478">
        <v>3850</v>
      </c>
      <c r="E1478">
        <v>472950</v>
      </c>
      <c r="F1478">
        <v>2</v>
      </c>
      <c r="G1478">
        <v>132</v>
      </c>
      <c r="H1478">
        <v>3800</v>
      </c>
      <c r="I1478">
        <v>501600</v>
      </c>
      <c r="J1478">
        <v>6</v>
      </c>
      <c r="K1478">
        <v>166</v>
      </c>
      <c r="L1478">
        <v>3650</v>
      </c>
      <c r="M1478">
        <v>605225</v>
      </c>
      <c r="N1478">
        <v>17</v>
      </c>
      <c r="O1478">
        <v>193</v>
      </c>
      <c r="P1478">
        <v>3667</v>
      </c>
      <c r="Q1478">
        <v>704978</v>
      </c>
      <c r="R1478">
        <v>9</v>
      </c>
      <c r="S1478">
        <v>227</v>
      </c>
      <c r="T1478">
        <v>3650</v>
      </c>
      <c r="U1478">
        <v>829525</v>
      </c>
      <c r="V1478">
        <v>15</v>
      </c>
      <c r="W1478">
        <v>264</v>
      </c>
      <c r="X1478">
        <v>3581</v>
      </c>
      <c r="Y1478">
        <v>946275</v>
      </c>
      <c r="Z1478">
        <v>4</v>
      </c>
      <c r="AA1478">
        <v>298</v>
      </c>
      <c r="AB1478">
        <v>3525</v>
      </c>
      <c r="AC1478">
        <v>1053425</v>
      </c>
      <c r="AD1478">
        <v>8</v>
      </c>
      <c r="AE1478">
        <v>341</v>
      </c>
      <c r="AF1478">
        <v>3772</v>
      </c>
      <c r="AG1478">
        <v>1284694</v>
      </c>
      <c r="AH1478">
        <v>1</v>
      </c>
      <c r="AI1478">
        <v>371</v>
      </c>
      <c r="AJ1478">
        <v>4000</v>
      </c>
      <c r="AK1478">
        <v>1484000</v>
      </c>
      <c r="AL1478">
        <v>1</v>
      </c>
      <c r="AM1478">
        <v>417</v>
      </c>
      <c r="AN1478">
        <v>4000</v>
      </c>
      <c r="AO1478">
        <v>1666000</v>
      </c>
      <c r="AP1478">
        <v>11</v>
      </c>
      <c r="AQ1478">
        <v>458</v>
      </c>
      <c r="AR1478">
        <v>3415</v>
      </c>
      <c r="AS1478">
        <v>1567624</v>
      </c>
      <c r="AT1478">
        <v>3</v>
      </c>
      <c r="AU1478">
        <v>450</v>
      </c>
      <c r="AV1478">
        <v>3567</v>
      </c>
      <c r="AW1478">
        <v>1601250</v>
      </c>
      <c r="AX1478">
        <v>6</v>
      </c>
      <c r="AY1478">
        <v>71</v>
      </c>
    </row>
    <row r="1479" spans="1:51" x14ac:dyDescent="0.2">
      <c r="A1479" s="43"/>
      <c r="AP1479">
        <v>2</v>
      </c>
      <c r="AQ1479">
        <v>391</v>
      </c>
      <c r="AR1479">
        <v>3610</v>
      </c>
      <c r="AS1479">
        <v>1411860</v>
      </c>
      <c r="AT1479">
        <v>2</v>
      </c>
      <c r="AU1479">
        <v>385</v>
      </c>
      <c r="AV1479">
        <v>3225</v>
      </c>
      <c r="AW1479">
        <v>1241400</v>
      </c>
    </row>
    <row r="1480" spans="1:51" x14ac:dyDescent="0.2">
      <c r="A1480" s="43">
        <v>43207</v>
      </c>
      <c r="B1480">
        <v>27</v>
      </c>
      <c r="C1480">
        <v>109</v>
      </c>
      <c r="D1480">
        <v>3720</v>
      </c>
      <c r="E1480">
        <v>405400</v>
      </c>
      <c r="F1480">
        <v>1</v>
      </c>
      <c r="G1480">
        <v>149</v>
      </c>
      <c r="H1480">
        <v>3750</v>
      </c>
      <c r="I1480">
        <v>558750</v>
      </c>
      <c r="J1480">
        <v>1</v>
      </c>
      <c r="K1480">
        <v>154</v>
      </c>
      <c r="L1480">
        <v>3630</v>
      </c>
      <c r="M1480">
        <v>559020</v>
      </c>
      <c r="N1480">
        <v>8</v>
      </c>
      <c r="O1480">
        <v>192</v>
      </c>
      <c r="P1480">
        <v>3510</v>
      </c>
      <c r="Q1480">
        <v>673240</v>
      </c>
      <c r="R1480">
        <v>6</v>
      </c>
      <c r="S1480">
        <v>227</v>
      </c>
      <c r="T1480">
        <v>3488</v>
      </c>
      <c r="U1480">
        <v>793138</v>
      </c>
      <c r="V1480">
        <v>3</v>
      </c>
      <c r="W1480">
        <v>261</v>
      </c>
      <c r="X1480">
        <v>3300</v>
      </c>
      <c r="Y1480">
        <v>862800</v>
      </c>
      <c r="Z1480">
        <v>4</v>
      </c>
      <c r="AA1480">
        <v>296</v>
      </c>
      <c r="AB1480">
        <v>3552</v>
      </c>
      <c r="AC1480">
        <v>1051490</v>
      </c>
      <c r="AD1480">
        <v>2</v>
      </c>
      <c r="AE1480">
        <v>334</v>
      </c>
      <c r="AF1480">
        <v>3725</v>
      </c>
      <c r="AG1480">
        <v>1246075</v>
      </c>
      <c r="AH1480">
        <v>1</v>
      </c>
      <c r="AI1480">
        <v>394</v>
      </c>
      <c r="AJ1480">
        <v>3830</v>
      </c>
      <c r="AK1480">
        <v>1509020</v>
      </c>
      <c r="AL1480">
        <v>1</v>
      </c>
      <c r="AM1480">
        <v>408</v>
      </c>
      <c r="AN1480">
        <v>3980</v>
      </c>
      <c r="AO1480">
        <v>1623840</v>
      </c>
      <c r="AP1480">
        <v>9</v>
      </c>
      <c r="AQ1480">
        <v>439</v>
      </c>
      <c r="AR1480">
        <v>3683</v>
      </c>
      <c r="AS1480">
        <v>1620920</v>
      </c>
      <c r="AT1480">
        <v>5</v>
      </c>
      <c r="AU1480">
        <v>444</v>
      </c>
      <c r="AV1480">
        <v>3280</v>
      </c>
      <c r="AW1480">
        <v>1458600</v>
      </c>
      <c r="AX1480">
        <v>15</v>
      </c>
      <c r="AY1480">
        <v>59</v>
      </c>
    </row>
    <row r="1481" spans="1:51" x14ac:dyDescent="0.2">
      <c r="A1481" s="43"/>
      <c r="AP1481">
        <v>11</v>
      </c>
      <c r="AQ1481">
        <v>371</v>
      </c>
      <c r="AR1481">
        <v>3571</v>
      </c>
      <c r="AS1481">
        <v>1324661</v>
      </c>
      <c r="AT1481">
        <v>1</v>
      </c>
      <c r="AU1481">
        <v>374</v>
      </c>
      <c r="AV1481">
        <v>3350</v>
      </c>
      <c r="AW1481">
        <v>1215290</v>
      </c>
    </row>
    <row r="1482" spans="1:51" x14ac:dyDescent="0.2">
      <c r="A1482" s="43">
        <v>43214</v>
      </c>
      <c r="B1482">
        <v>12</v>
      </c>
      <c r="C1482">
        <v>101</v>
      </c>
      <c r="D1482">
        <v>3462</v>
      </c>
      <c r="E1482">
        <v>352309</v>
      </c>
      <c r="F1482">
        <v>2</v>
      </c>
      <c r="G1482">
        <v>140</v>
      </c>
      <c r="H1482">
        <v>3700</v>
      </c>
      <c r="I1482">
        <v>518000</v>
      </c>
      <c r="J1482">
        <v>3</v>
      </c>
      <c r="K1482">
        <v>173</v>
      </c>
      <c r="L1482">
        <v>3780</v>
      </c>
      <c r="M1482">
        <v>653940</v>
      </c>
      <c r="N1482">
        <v>25</v>
      </c>
      <c r="O1482">
        <v>198</v>
      </c>
      <c r="P1482">
        <v>3767</v>
      </c>
      <c r="Q1482">
        <v>749123</v>
      </c>
      <c r="R1482">
        <v>3</v>
      </c>
      <c r="S1482">
        <v>237</v>
      </c>
      <c r="T1482">
        <v>3616</v>
      </c>
      <c r="U1482">
        <v>859561</v>
      </c>
      <c r="V1482">
        <v>7</v>
      </c>
      <c r="W1482">
        <v>268</v>
      </c>
      <c r="X1482">
        <v>3593</v>
      </c>
      <c r="Y1482">
        <v>965408</v>
      </c>
      <c r="Z1482">
        <v>30</v>
      </c>
      <c r="AA1482">
        <v>303</v>
      </c>
      <c r="AB1482">
        <v>3550</v>
      </c>
      <c r="AC1482">
        <v>1078608</v>
      </c>
      <c r="AD1482">
        <v>6</v>
      </c>
      <c r="AE1482">
        <v>344</v>
      </c>
      <c r="AF1482">
        <v>3746</v>
      </c>
      <c r="AG1482">
        <v>1290122</v>
      </c>
      <c r="AH1482">
        <v>1</v>
      </c>
      <c r="AI1482">
        <v>372</v>
      </c>
      <c r="AJ1482">
        <v>3750</v>
      </c>
      <c r="AK1482">
        <v>1395000</v>
      </c>
      <c r="AP1482">
        <v>11</v>
      </c>
      <c r="AQ1482">
        <v>380</v>
      </c>
      <c r="AR1482">
        <v>3494</v>
      </c>
      <c r="AS1482">
        <v>1329519</v>
      </c>
      <c r="AT1482">
        <v>14</v>
      </c>
      <c r="AU1482">
        <v>529</v>
      </c>
      <c r="AV1482">
        <v>3250</v>
      </c>
      <c r="AW1482">
        <v>1721687</v>
      </c>
      <c r="AY1482">
        <v>134</v>
      </c>
    </row>
    <row r="1483" spans="1:51" x14ac:dyDescent="0.2">
      <c r="A1483" s="43"/>
      <c r="AP1483">
        <v>17</v>
      </c>
      <c r="AQ1483">
        <v>421</v>
      </c>
      <c r="AR1483">
        <v>3644</v>
      </c>
      <c r="AS1483">
        <v>1537004</v>
      </c>
    </row>
    <row r="1484" spans="1:51" x14ac:dyDescent="0.2">
      <c r="A1484" s="43">
        <v>43192</v>
      </c>
      <c r="B1484">
        <v>1</v>
      </c>
      <c r="C1484">
        <v>86</v>
      </c>
      <c r="D1484">
        <v>4340</v>
      </c>
      <c r="E1484">
        <v>373240</v>
      </c>
      <c r="F1484">
        <v>6</v>
      </c>
      <c r="G1484">
        <v>165</v>
      </c>
      <c r="H1484">
        <v>3790</v>
      </c>
      <c r="I1484">
        <v>626560</v>
      </c>
      <c r="J1484">
        <v>6</v>
      </c>
      <c r="K1484">
        <v>194</v>
      </c>
      <c r="L1484">
        <v>3755</v>
      </c>
      <c r="M1484">
        <v>726080</v>
      </c>
      <c r="N1484">
        <v>4</v>
      </c>
      <c r="O1484">
        <v>230</v>
      </c>
      <c r="P1484">
        <v>3527</v>
      </c>
      <c r="Q1484">
        <v>816575</v>
      </c>
      <c r="R1484">
        <v>14</v>
      </c>
      <c r="S1484">
        <v>265</v>
      </c>
      <c r="T1484">
        <v>3623</v>
      </c>
      <c r="U1484">
        <v>963926</v>
      </c>
      <c r="V1484">
        <v>12</v>
      </c>
      <c r="W1484">
        <v>292</v>
      </c>
      <c r="X1484">
        <v>3517</v>
      </c>
      <c r="Y1484">
        <v>1025672</v>
      </c>
      <c r="Z1484">
        <v>5</v>
      </c>
      <c r="AA1484">
        <v>346</v>
      </c>
      <c r="AB1484">
        <v>3702</v>
      </c>
      <c r="AC1484">
        <v>1280984</v>
      </c>
      <c r="AD1484">
        <v>2</v>
      </c>
      <c r="AE1484">
        <v>384</v>
      </c>
      <c r="AF1484">
        <v>3560</v>
      </c>
      <c r="AG1484">
        <v>1365070</v>
      </c>
      <c r="AH1484">
        <v>5</v>
      </c>
      <c r="AI1484">
        <v>439</v>
      </c>
      <c r="AJ1484">
        <v>3933</v>
      </c>
      <c r="AK1484">
        <v>1731312</v>
      </c>
      <c r="AP1484">
        <v>51</v>
      </c>
      <c r="AQ1484">
        <v>392</v>
      </c>
      <c r="AR1484">
        <v>3541</v>
      </c>
      <c r="AS1484">
        <v>1465939</v>
      </c>
      <c r="AT1484">
        <v>18</v>
      </c>
      <c r="AU1484">
        <v>439</v>
      </c>
      <c r="AV1484">
        <v>3487</v>
      </c>
      <c r="AW1484">
        <v>1568206</v>
      </c>
      <c r="AY1484">
        <v>1</v>
      </c>
    </row>
    <row r="1485" spans="1:51" x14ac:dyDescent="0.2">
      <c r="A1485" s="43">
        <v>43199</v>
      </c>
      <c r="B1485">
        <v>11</v>
      </c>
      <c r="C1485">
        <v>103</v>
      </c>
      <c r="D1485">
        <v>4070</v>
      </c>
      <c r="E1485">
        <v>414719</v>
      </c>
      <c r="F1485">
        <v>11</v>
      </c>
      <c r="G1485">
        <v>136</v>
      </c>
      <c r="H1485">
        <v>3973</v>
      </c>
      <c r="I1485">
        <v>539373</v>
      </c>
      <c r="J1485">
        <v>22</v>
      </c>
      <c r="K1485">
        <v>162</v>
      </c>
      <c r="L1485">
        <v>3821</v>
      </c>
      <c r="M1485">
        <v>621765</v>
      </c>
      <c r="N1485">
        <v>54</v>
      </c>
      <c r="O1485">
        <v>197</v>
      </c>
      <c r="P1485">
        <v>3925</v>
      </c>
      <c r="Q1485">
        <v>788041</v>
      </c>
      <c r="R1485">
        <v>35</v>
      </c>
      <c r="S1485">
        <v>236</v>
      </c>
      <c r="T1485">
        <v>3731</v>
      </c>
      <c r="U1485">
        <v>895387</v>
      </c>
      <c r="V1485">
        <v>18</v>
      </c>
      <c r="W1485">
        <v>261</v>
      </c>
      <c r="X1485">
        <v>3681</v>
      </c>
      <c r="Y1485">
        <v>980647</v>
      </c>
      <c r="Z1485">
        <v>31</v>
      </c>
      <c r="AA1485">
        <v>296</v>
      </c>
      <c r="AB1485">
        <v>3700</v>
      </c>
      <c r="AC1485">
        <v>1091869</v>
      </c>
      <c r="AD1485">
        <v>5</v>
      </c>
      <c r="AE1485">
        <v>343</v>
      </c>
      <c r="AF1485">
        <v>4076</v>
      </c>
      <c r="AG1485">
        <v>1402300</v>
      </c>
      <c r="AH1485">
        <v>14</v>
      </c>
      <c r="AI1485">
        <v>383</v>
      </c>
      <c r="AJ1485">
        <v>4060</v>
      </c>
      <c r="AK1485">
        <v>1685759</v>
      </c>
      <c r="AL1485">
        <v>4</v>
      </c>
      <c r="AM1485">
        <v>428</v>
      </c>
      <c r="AN1485">
        <v>4005</v>
      </c>
      <c r="AO1485">
        <v>1714375</v>
      </c>
      <c r="AP1485">
        <v>68</v>
      </c>
      <c r="AQ1485">
        <v>360</v>
      </c>
      <c r="AR1485">
        <v>3267</v>
      </c>
      <c r="AS1485">
        <v>1157143</v>
      </c>
      <c r="AT1485">
        <v>14</v>
      </c>
      <c r="AU1485">
        <v>393</v>
      </c>
      <c r="AV1485">
        <v>3692</v>
      </c>
      <c r="AW1485">
        <v>1429163</v>
      </c>
      <c r="AY1485">
        <v>4</v>
      </c>
    </row>
    <row r="1486" spans="1:51" x14ac:dyDescent="0.2">
      <c r="A1486" s="43">
        <v>43206</v>
      </c>
      <c r="B1486">
        <v>10</v>
      </c>
      <c r="C1486">
        <v>108</v>
      </c>
      <c r="D1486">
        <v>4400</v>
      </c>
      <c r="E1486">
        <v>468290</v>
      </c>
      <c r="F1486">
        <v>1</v>
      </c>
      <c r="G1486">
        <v>131</v>
      </c>
      <c r="H1486">
        <v>4550</v>
      </c>
      <c r="I1486">
        <v>543650</v>
      </c>
      <c r="J1486">
        <v>6</v>
      </c>
      <c r="K1486">
        <v>162</v>
      </c>
      <c r="L1486">
        <v>3717</v>
      </c>
      <c r="M1486">
        <v>602183</v>
      </c>
      <c r="N1486">
        <v>8</v>
      </c>
      <c r="O1486">
        <v>208</v>
      </c>
      <c r="P1486">
        <v>3433</v>
      </c>
      <c r="Q1486">
        <v>711474</v>
      </c>
      <c r="R1486">
        <v>8</v>
      </c>
      <c r="S1486">
        <v>238</v>
      </c>
      <c r="T1486">
        <v>3633</v>
      </c>
      <c r="U1486">
        <v>872616</v>
      </c>
      <c r="V1486">
        <v>27</v>
      </c>
      <c r="W1486">
        <v>265</v>
      </c>
      <c r="X1486">
        <v>3745</v>
      </c>
      <c r="Y1486">
        <v>999901</v>
      </c>
      <c r="Z1486">
        <v>13</v>
      </c>
      <c r="AA1486">
        <v>297</v>
      </c>
      <c r="AB1486">
        <v>3700</v>
      </c>
      <c r="AC1486">
        <v>1100223</v>
      </c>
      <c r="AD1486">
        <v>7</v>
      </c>
      <c r="AE1486">
        <v>337</v>
      </c>
      <c r="AF1486">
        <v>3692</v>
      </c>
      <c r="AG1486">
        <v>1244474</v>
      </c>
      <c r="AH1486">
        <v>8</v>
      </c>
      <c r="AI1486">
        <v>369</v>
      </c>
      <c r="AJ1486">
        <v>4340</v>
      </c>
      <c r="AK1486">
        <v>1678285</v>
      </c>
      <c r="AL1486">
        <v>4</v>
      </c>
      <c r="AM1486">
        <v>436</v>
      </c>
      <c r="AN1486">
        <v>4067</v>
      </c>
      <c r="AO1486">
        <v>1857040</v>
      </c>
      <c r="AP1486">
        <v>104</v>
      </c>
      <c r="AQ1486">
        <v>366</v>
      </c>
      <c r="AR1486">
        <v>3506</v>
      </c>
      <c r="AS1486">
        <v>1292368</v>
      </c>
      <c r="AT1486">
        <v>6</v>
      </c>
      <c r="AU1486">
        <v>383</v>
      </c>
      <c r="AV1486">
        <v>3380</v>
      </c>
      <c r="AW1486">
        <v>1297890</v>
      </c>
      <c r="AY1486">
        <v>2</v>
      </c>
    </row>
    <row r="1487" spans="1:51" x14ac:dyDescent="0.2">
      <c r="A1487" s="43">
        <v>43213</v>
      </c>
      <c r="B1487">
        <v>11</v>
      </c>
      <c r="C1487">
        <v>105</v>
      </c>
      <c r="D1487">
        <v>4076</v>
      </c>
      <c r="E1487">
        <v>426460</v>
      </c>
      <c r="F1487">
        <v>6</v>
      </c>
      <c r="G1487">
        <v>146</v>
      </c>
      <c r="H1487">
        <v>4053</v>
      </c>
      <c r="I1487">
        <v>591760</v>
      </c>
      <c r="J1487">
        <v>38</v>
      </c>
      <c r="K1487">
        <v>167</v>
      </c>
      <c r="L1487">
        <v>3808</v>
      </c>
      <c r="M1487">
        <v>641301</v>
      </c>
      <c r="N1487">
        <v>27</v>
      </c>
      <c r="O1487">
        <v>201</v>
      </c>
      <c r="P1487">
        <v>3663</v>
      </c>
      <c r="Q1487">
        <v>812109</v>
      </c>
      <c r="R1487">
        <v>34</v>
      </c>
      <c r="S1487">
        <v>226</v>
      </c>
      <c r="T1487">
        <v>3950</v>
      </c>
      <c r="U1487">
        <v>874265</v>
      </c>
      <c r="V1487">
        <v>27</v>
      </c>
      <c r="W1487">
        <v>263</v>
      </c>
      <c r="X1487">
        <v>3713</v>
      </c>
      <c r="Y1487">
        <v>957074</v>
      </c>
      <c r="Z1487">
        <v>12</v>
      </c>
      <c r="AA1487">
        <v>297</v>
      </c>
      <c r="AB1487">
        <v>3611</v>
      </c>
      <c r="AC1487">
        <v>1080038</v>
      </c>
      <c r="AD1487">
        <v>23</v>
      </c>
      <c r="AE1487">
        <v>328</v>
      </c>
      <c r="AF1487">
        <v>3861</v>
      </c>
      <c r="AG1487">
        <v>1212484</v>
      </c>
      <c r="AH1487">
        <v>6</v>
      </c>
      <c r="AI1487">
        <v>373</v>
      </c>
      <c r="AJ1487">
        <v>3730</v>
      </c>
      <c r="AK1487">
        <v>1390443</v>
      </c>
      <c r="AL1487">
        <v>2</v>
      </c>
      <c r="AM1487">
        <v>451</v>
      </c>
      <c r="AN1487">
        <v>3760</v>
      </c>
      <c r="AO1487">
        <v>1693960</v>
      </c>
      <c r="AP1487">
        <v>93</v>
      </c>
      <c r="AQ1487">
        <v>373</v>
      </c>
      <c r="AR1487">
        <v>3529</v>
      </c>
      <c r="AS1487">
        <v>1349495</v>
      </c>
      <c r="AT1487">
        <v>11</v>
      </c>
      <c r="AU1487">
        <v>379</v>
      </c>
      <c r="AV1487">
        <v>3113</v>
      </c>
      <c r="AW1487">
        <v>1196556</v>
      </c>
      <c r="AY1487">
        <v>2</v>
      </c>
    </row>
    <row r="1488" spans="1:51" x14ac:dyDescent="0.2">
      <c r="A1488" s="43">
        <v>43220</v>
      </c>
      <c r="B1488">
        <v>32</v>
      </c>
      <c r="C1488">
        <v>113</v>
      </c>
      <c r="D1488">
        <v>4018</v>
      </c>
      <c r="E1488">
        <v>450608</v>
      </c>
      <c r="F1488">
        <v>51</v>
      </c>
      <c r="G1488">
        <v>140</v>
      </c>
      <c r="H1488">
        <v>4043</v>
      </c>
      <c r="I1488">
        <v>570315</v>
      </c>
      <c r="J1488">
        <v>73</v>
      </c>
      <c r="K1488">
        <v>161</v>
      </c>
      <c r="L1488">
        <v>4052</v>
      </c>
      <c r="M1488">
        <v>666825</v>
      </c>
      <c r="N1488">
        <v>37</v>
      </c>
      <c r="O1488">
        <v>208</v>
      </c>
      <c r="P1488">
        <v>3743</v>
      </c>
      <c r="Q1488">
        <v>797360</v>
      </c>
      <c r="R1488">
        <v>24</v>
      </c>
      <c r="S1488">
        <v>243</v>
      </c>
      <c r="T1488">
        <v>3648</v>
      </c>
      <c r="U1488">
        <v>908070</v>
      </c>
      <c r="V1488">
        <v>7</v>
      </c>
      <c r="W1488">
        <v>262</v>
      </c>
      <c r="X1488">
        <v>3553</v>
      </c>
      <c r="Y1488">
        <v>931351</v>
      </c>
      <c r="Z1488">
        <v>25</v>
      </c>
      <c r="AA1488">
        <v>295</v>
      </c>
      <c r="AB1488">
        <v>3663</v>
      </c>
      <c r="AC1488">
        <v>1079686</v>
      </c>
      <c r="AD1488">
        <v>24</v>
      </c>
      <c r="AE1488">
        <v>343</v>
      </c>
      <c r="AF1488">
        <v>3737</v>
      </c>
      <c r="AG1488">
        <v>1302020</v>
      </c>
      <c r="AH1488">
        <v>10</v>
      </c>
      <c r="AI1488">
        <v>382</v>
      </c>
      <c r="AJ1488">
        <v>3916</v>
      </c>
      <c r="AK1488">
        <v>1488318</v>
      </c>
      <c r="AL1488">
        <v>3</v>
      </c>
      <c r="AM1488">
        <v>409</v>
      </c>
      <c r="AN1488">
        <v>3860</v>
      </c>
      <c r="AO1488">
        <v>1573260</v>
      </c>
      <c r="AP1488">
        <v>80</v>
      </c>
      <c r="AQ1488">
        <v>353</v>
      </c>
      <c r="AR1488">
        <v>3455</v>
      </c>
      <c r="AS1488">
        <v>1204160</v>
      </c>
      <c r="AT1488">
        <v>19</v>
      </c>
      <c r="AU1488">
        <v>406</v>
      </c>
      <c r="AV1488">
        <v>3414</v>
      </c>
      <c r="AW1488">
        <v>1350672</v>
      </c>
      <c r="AY1488">
        <v>3</v>
      </c>
    </row>
    <row r="1489" spans="1:51" x14ac:dyDescent="0.2">
      <c r="A1489" s="43"/>
    </row>
    <row r="1490" spans="1:51" x14ac:dyDescent="0.2">
      <c r="A1490" s="43">
        <v>43221</v>
      </c>
      <c r="B1490">
        <v>6</v>
      </c>
      <c r="C1490">
        <v>111</v>
      </c>
      <c r="D1490">
        <v>4083</v>
      </c>
      <c r="E1490">
        <v>455972</v>
      </c>
      <c r="F1490">
        <v>10</v>
      </c>
      <c r="G1490">
        <v>137</v>
      </c>
      <c r="H1490">
        <v>3950</v>
      </c>
      <c r="I1490">
        <v>541150</v>
      </c>
      <c r="J1490">
        <v>6</v>
      </c>
      <c r="K1490">
        <v>175</v>
      </c>
      <c r="L1490">
        <v>3776</v>
      </c>
      <c r="M1490">
        <v>662175</v>
      </c>
      <c r="N1490">
        <v>34</v>
      </c>
      <c r="O1490">
        <v>202</v>
      </c>
      <c r="P1490">
        <v>3528</v>
      </c>
      <c r="Q1490">
        <v>714011</v>
      </c>
      <c r="R1490">
        <v>6</v>
      </c>
      <c r="S1490">
        <v>238</v>
      </c>
      <c r="T1490">
        <v>3612</v>
      </c>
      <c r="U1490">
        <v>861823</v>
      </c>
      <c r="V1490">
        <v>10</v>
      </c>
      <c r="W1490">
        <v>265</v>
      </c>
      <c r="X1490">
        <v>3476</v>
      </c>
      <c r="Y1490">
        <v>923920</v>
      </c>
      <c r="Z1490">
        <v>3</v>
      </c>
      <c r="AA1490">
        <v>305</v>
      </c>
      <c r="AB1490">
        <v>3733</v>
      </c>
      <c r="AC1490">
        <v>1138666</v>
      </c>
      <c r="AD1490">
        <v>3</v>
      </c>
      <c r="AE1490">
        <v>346</v>
      </c>
      <c r="AF1490">
        <v>3756</v>
      </c>
      <c r="AG1490">
        <v>1299806</v>
      </c>
      <c r="AL1490">
        <v>2</v>
      </c>
      <c r="AM1490">
        <v>479</v>
      </c>
      <c r="AN1490">
        <v>4110</v>
      </c>
      <c r="AO1490">
        <v>1970745</v>
      </c>
      <c r="AP1490">
        <v>7</v>
      </c>
      <c r="AQ1490">
        <v>374</v>
      </c>
      <c r="AR1490">
        <v>3525</v>
      </c>
      <c r="AS1490">
        <v>1319120</v>
      </c>
      <c r="AT1490">
        <v>13</v>
      </c>
      <c r="AU1490">
        <v>443</v>
      </c>
      <c r="AV1490">
        <v>3312</v>
      </c>
      <c r="AW1490">
        <v>1669093</v>
      </c>
      <c r="AX1490">
        <v>31</v>
      </c>
      <c r="AY1490">
        <v>62</v>
      </c>
    </row>
    <row r="1491" spans="1:51" x14ac:dyDescent="0.2">
      <c r="A1491" s="43"/>
      <c r="AP1491">
        <v>12</v>
      </c>
      <c r="AQ1491">
        <v>447</v>
      </c>
      <c r="AR1491">
        <v>3787</v>
      </c>
      <c r="AS1491">
        <v>1695061</v>
      </c>
    </row>
    <row r="1492" spans="1:51" x14ac:dyDescent="0.2">
      <c r="A1492" s="43">
        <v>43228</v>
      </c>
      <c r="B1492">
        <v>6</v>
      </c>
      <c r="C1492">
        <v>106</v>
      </c>
      <c r="D1492">
        <v>4050</v>
      </c>
      <c r="E1492">
        <v>429300</v>
      </c>
      <c r="F1492">
        <v>10</v>
      </c>
      <c r="G1492">
        <v>140</v>
      </c>
      <c r="H1492">
        <v>3937</v>
      </c>
      <c r="I1492">
        <v>551250</v>
      </c>
      <c r="J1492">
        <v>13</v>
      </c>
      <c r="K1492">
        <v>160</v>
      </c>
      <c r="L1492">
        <v>3925</v>
      </c>
      <c r="M1492">
        <v>628000</v>
      </c>
      <c r="N1492">
        <v>3</v>
      </c>
      <c r="O1492">
        <v>199</v>
      </c>
      <c r="P1492">
        <v>3933</v>
      </c>
      <c r="Q1492">
        <v>785355</v>
      </c>
      <c r="V1492">
        <v>1</v>
      </c>
      <c r="W1492">
        <v>279</v>
      </c>
      <c r="X1492">
        <v>3800</v>
      </c>
      <c r="Y1492">
        <v>1060200</v>
      </c>
      <c r="Z1492">
        <v>3</v>
      </c>
      <c r="AA1492">
        <v>313</v>
      </c>
      <c r="AB1492">
        <v>3650</v>
      </c>
      <c r="AC1492">
        <v>1142450</v>
      </c>
      <c r="AD1492">
        <v>3</v>
      </c>
      <c r="AE1492">
        <v>331</v>
      </c>
      <c r="AF1492">
        <v>3726</v>
      </c>
      <c r="AG1492">
        <v>1233526</v>
      </c>
      <c r="AL1492">
        <v>1</v>
      </c>
      <c r="AM1492">
        <v>414</v>
      </c>
      <c r="AN1492">
        <v>4050</v>
      </c>
      <c r="AO1492">
        <v>1676700</v>
      </c>
      <c r="AP1492">
        <v>8</v>
      </c>
      <c r="AQ1492">
        <v>380</v>
      </c>
      <c r="AR1492">
        <v>3604</v>
      </c>
      <c r="AS1492">
        <v>1371173</v>
      </c>
      <c r="AT1492">
        <v>1</v>
      </c>
      <c r="AU1492">
        <v>369</v>
      </c>
      <c r="AV1492">
        <v>4000</v>
      </c>
      <c r="AW1492">
        <v>1476000</v>
      </c>
      <c r="AX1492">
        <v>14</v>
      </c>
      <c r="AY1492">
        <v>50</v>
      </c>
    </row>
    <row r="1493" spans="1:51" x14ac:dyDescent="0.2">
      <c r="A1493" s="43"/>
      <c r="AP1493">
        <v>13</v>
      </c>
      <c r="AQ1493">
        <v>447</v>
      </c>
      <c r="AR1493">
        <v>3640</v>
      </c>
      <c r="AS1493">
        <v>1629506</v>
      </c>
      <c r="AT1493">
        <v>2</v>
      </c>
      <c r="AU1493">
        <v>212</v>
      </c>
      <c r="AV1493">
        <v>2700</v>
      </c>
      <c r="AW1493">
        <v>1096200</v>
      </c>
    </row>
    <row r="1494" spans="1:51" x14ac:dyDescent="0.2">
      <c r="A1494" s="43">
        <v>43235</v>
      </c>
      <c r="B1494">
        <v>12</v>
      </c>
      <c r="C1494">
        <v>115</v>
      </c>
      <c r="D1494">
        <v>3962</v>
      </c>
      <c r="E1494">
        <v>456678</v>
      </c>
      <c r="F1494">
        <v>2</v>
      </c>
      <c r="G1494">
        <v>140</v>
      </c>
      <c r="H1494">
        <v>4050</v>
      </c>
      <c r="I1494">
        <v>569025</v>
      </c>
      <c r="J1494">
        <v>11</v>
      </c>
      <c r="K1494">
        <v>161</v>
      </c>
      <c r="L1494">
        <v>3783</v>
      </c>
      <c r="M1494">
        <v>611638</v>
      </c>
      <c r="N1494">
        <v>13</v>
      </c>
      <c r="O1494">
        <v>198</v>
      </c>
      <c r="P1494">
        <v>3730</v>
      </c>
      <c r="Q1494">
        <v>741524</v>
      </c>
      <c r="R1494">
        <v>3</v>
      </c>
      <c r="S1494">
        <v>232</v>
      </c>
      <c r="T1494">
        <v>3583</v>
      </c>
      <c r="U1494">
        <v>833722</v>
      </c>
      <c r="V1494">
        <v>6</v>
      </c>
      <c r="W1494">
        <v>276</v>
      </c>
      <c r="X1494">
        <v>3700</v>
      </c>
      <c r="Y1494">
        <v>1023366</v>
      </c>
      <c r="Z1494">
        <v>6</v>
      </c>
      <c r="AA1494">
        <v>298</v>
      </c>
      <c r="AB1494">
        <v>3760</v>
      </c>
      <c r="AC1494">
        <v>1121106</v>
      </c>
      <c r="AH1494">
        <v>2</v>
      </c>
      <c r="AI1494">
        <v>363</v>
      </c>
      <c r="AJ1494">
        <v>3800</v>
      </c>
      <c r="AK1494">
        <v>1381300</v>
      </c>
      <c r="AP1494">
        <v>18</v>
      </c>
      <c r="AQ1494">
        <v>376</v>
      </c>
      <c r="AR1494">
        <v>3588</v>
      </c>
      <c r="AS1494">
        <v>1343213</v>
      </c>
      <c r="AT1494">
        <v>1</v>
      </c>
      <c r="AU1494">
        <v>436</v>
      </c>
      <c r="AV1494">
        <v>3700</v>
      </c>
      <c r="AW1494">
        <v>1613200</v>
      </c>
      <c r="AX1494">
        <v>5</v>
      </c>
      <c r="AY1494">
        <v>56</v>
      </c>
    </row>
    <row r="1495" spans="1:51" x14ac:dyDescent="0.2">
      <c r="A1495" s="43"/>
      <c r="AP1495">
        <v>12</v>
      </c>
      <c r="AQ1495">
        <v>437</v>
      </c>
      <c r="AR1495">
        <v>3602</v>
      </c>
      <c r="AS1495">
        <v>1575193</v>
      </c>
      <c r="AT1495">
        <v>4</v>
      </c>
      <c r="AU1495">
        <v>375</v>
      </c>
      <c r="AV1495">
        <v>3275</v>
      </c>
      <c r="AW1495">
        <v>1228125</v>
      </c>
    </row>
    <row r="1496" spans="1:51" x14ac:dyDescent="0.2">
      <c r="A1496" s="43">
        <v>43242</v>
      </c>
      <c r="B1496">
        <v>6</v>
      </c>
      <c r="C1496">
        <v>122</v>
      </c>
      <c r="D1496">
        <v>4050</v>
      </c>
      <c r="E1496">
        <v>496125</v>
      </c>
      <c r="F1496">
        <v>13</v>
      </c>
      <c r="G1496">
        <v>139</v>
      </c>
      <c r="H1496">
        <v>4050</v>
      </c>
      <c r="I1496">
        <v>565380</v>
      </c>
      <c r="J1496">
        <v>24</v>
      </c>
      <c r="K1496">
        <v>163</v>
      </c>
      <c r="L1496">
        <v>3750</v>
      </c>
      <c r="M1496">
        <v>613125</v>
      </c>
      <c r="N1496">
        <v>7</v>
      </c>
      <c r="O1496">
        <v>198</v>
      </c>
      <c r="P1496">
        <v>3950</v>
      </c>
      <c r="Q1496">
        <v>784075</v>
      </c>
      <c r="R1496">
        <v>28</v>
      </c>
      <c r="S1496">
        <v>236</v>
      </c>
      <c r="T1496">
        <v>3926</v>
      </c>
      <c r="U1496">
        <v>928067</v>
      </c>
      <c r="V1496">
        <v>11</v>
      </c>
      <c r="W1496">
        <v>263</v>
      </c>
      <c r="X1496">
        <v>3690</v>
      </c>
      <c r="Y1496">
        <v>973422</v>
      </c>
      <c r="Z1496">
        <v>2</v>
      </c>
      <c r="AA1496">
        <v>302</v>
      </c>
      <c r="AB1496">
        <v>3515</v>
      </c>
      <c r="AC1496">
        <v>1063287</v>
      </c>
      <c r="AD1496">
        <v>3</v>
      </c>
      <c r="AE1496">
        <v>343</v>
      </c>
      <c r="AF1496">
        <v>3615</v>
      </c>
      <c r="AG1496">
        <v>1241752</v>
      </c>
      <c r="AH1496">
        <v>14</v>
      </c>
      <c r="AI1496">
        <v>375</v>
      </c>
      <c r="AJ1496">
        <v>3723</v>
      </c>
      <c r="AK1496">
        <v>1398732</v>
      </c>
      <c r="AL1496">
        <v>5</v>
      </c>
      <c r="AM1496">
        <v>409</v>
      </c>
      <c r="AN1496">
        <v>3900</v>
      </c>
      <c r="AO1496">
        <v>1595100</v>
      </c>
      <c r="AP1496">
        <v>5</v>
      </c>
      <c r="AQ1496">
        <v>382</v>
      </c>
      <c r="AR1496">
        <v>3186</v>
      </c>
      <c r="AS1496">
        <v>1217052</v>
      </c>
      <c r="AT1496">
        <v>4</v>
      </c>
      <c r="AU1496">
        <v>378</v>
      </c>
      <c r="AV1496">
        <v>3350</v>
      </c>
      <c r="AW1496">
        <v>1267975</v>
      </c>
      <c r="AX1496">
        <v>16</v>
      </c>
      <c r="AY1496">
        <v>82</v>
      </c>
    </row>
    <row r="1497" spans="1:51" x14ac:dyDescent="0.2">
      <c r="A1497" s="43"/>
      <c r="AP1497">
        <v>1</v>
      </c>
      <c r="AQ1497">
        <v>450</v>
      </c>
      <c r="AR1497">
        <v>3750</v>
      </c>
      <c r="AS1497">
        <v>1688591</v>
      </c>
      <c r="AT1497">
        <v>4</v>
      </c>
      <c r="AU1497">
        <v>429</v>
      </c>
      <c r="AV1497">
        <v>3412</v>
      </c>
      <c r="AW1497">
        <v>1466521</v>
      </c>
    </row>
    <row r="1498" spans="1:51" x14ac:dyDescent="0.2">
      <c r="A1498" s="43">
        <v>43249</v>
      </c>
      <c r="B1498">
        <v>29</v>
      </c>
      <c r="C1498">
        <v>119</v>
      </c>
      <c r="D1498">
        <v>4000</v>
      </c>
      <c r="E1498">
        <v>478666</v>
      </c>
      <c r="F1498">
        <v>4</v>
      </c>
      <c r="G1498">
        <v>148</v>
      </c>
      <c r="H1498">
        <v>4030</v>
      </c>
      <c r="I1498">
        <v>596440</v>
      </c>
      <c r="J1498">
        <v>14</v>
      </c>
      <c r="K1498">
        <v>163</v>
      </c>
      <c r="L1498">
        <v>3865</v>
      </c>
      <c r="M1498">
        <v>631927</v>
      </c>
      <c r="N1498">
        <v>22</v>
      </c>
      <c r="O1498">
        <v>190</v>
      </c>
      <c r="P1498">
        <v>3766</v>
      </c>
      <c r="Q1498">
        <v>715666</v>
      </c>
      <c r="R1498">
        <v>26</v>
      </c>
      <c r="S1498">
        <v>245</v>
      </c>
      <c r="T1498">
        <v>3807</v>
      </c>
      <c r="U1498">
        <v>934741</v>
      </c>
      <c r="V1498">
        <v>4</v>
      </c>
      <c r="W1498">
        <v>263</v>
      </c>
      <c r="X1498">
        <v>3645</v>
      </c>
      <c r="Y1498">
        <v>959546</v>
      </c>
      <c r="Z1498">
        <v>11</v>
      </c>
      <c r="AA1498">
        <v>304</v>
      </c>
      <c r="AB1498">
        <v>3726</v>
      </c>
      <c r="AC1498">
        <v>1133711</v>
      </c>
      <c r="AD1498">
        <v>4</v>
      </c>
      <c r="AE1498">
        <v>347</v>
      </c>
      <c r="AF1498">
        <v>3590</v>
      </c>
      <c r="AG1498">
        <v>1246627</v>
      </c>
      <c r="AH1498">
        <v>12</v>
      </c>
      <c r="AI1498">
        <v>371</v>
      </c>
      <c r="AJ1498">
        <v>3750</v>
      </c>
      <c r="AK1498">
        <v>1392000</v>
      </c>
      <c r="AL1498">
        <v>3</v>
      </c>
      <c r="AM1498">
        <v>433</v>
      </c>
      <c r="AN1498">
        <v>3883</v>
      </c>
      <c r="AO1498">
        <v>1682777</v>
      </c>
      <c r="AP1498">
        <v>13</v>
      </c>
      <c r="AQ1498">
        <v>386</v>
      </c>
      <c r="AR1498">
        <v>3438</v>
      </c>
      <c r="AS1498">
        <v>1329818</v>
      </c>
      <c r="AT1498">
        <v>19</v>
      </c>
      <c r="AU1498">
        <v>442</v>
      </c>
      <c r="AV1498">
        <v>3533</v>
      </c>
      <c r="AW1498">
        <v>1562322</v>
      </c>
      <c r="AX1498">
        <v>9</v>
      </c>
      <c r="AY1498">
        <v>135</v>
      </c>
    </row>
    <row r="1499" spans="1:51" x14ac:dyDescent="0.2">
      <c r="A1499" s="43"/>
      <c r="AP1499">
        <v>20</v>
      </c>
      <c r="AQ1499">
        <v>445</v>
      </c>
      <c r="AR1499">
        <v>3565</v>
      </c>
      <c r="AS1499">
        <v>1588237</v>
      </c>
    </row>
    <row r="1500" spans="1:51" x14ac:dyDescent="0.2">
      <c r="A1500" s="43">
        <v>43227</v>
      </c>
      <c r="F1500">
        <v>15</v>
      </c>
      <c r="G1500">
        <v>142</v>
      </c>
      <c r="H1500">
        <v>4155</v>
      </c>
      <c r="I1500">
        <v>593591</v>
      </c>
      <c r="J1500">
        <v>5</v>
      </c>
      <c r="K1500">
        <v>159</v>
      </c>
      <c r="L1500">
        <v>4140</v>
      </c>
      <c r="M1500">
        <v>661756</v>
      </c>
      <c r="N1500">
        <v>27</v>
      </c>
      <c r="O1500">
        <v>198</v>
      </c>
      <c r="P1500">
        <v>3717</v>
      </c>
      <c r="Q1500">
        <v>738718</v>
      </c>
      <c r="R1500">
        <v>33</v>
      </c>
      <c r="S1500">
        <v>234</v>
      </c>
      <c r="T1500">
        <v>3651</v>
      </c>
      <c r="U1500">
        <v>857562</v>
      </c>
      <c r="V1500">
        <v>10</v>
      </c>
      <c r="W1500">
        <v>259</v>
      </c>
      <c r="X1500">
        <v>3760</v>
      </c>
      <c r="Y1500">
        <v>998740</v>
      </c>
      <c r="Z1500">
        <v>25</v>
      </c>
      <c r="AA1500">
        <v>291</v>
      </c>
      <c r="AB1500">
        <v>3737</v>
      </c>
      <c r="AC1500">
        <v>1091628</v>
      </c>
      <c r="AD1500">
        <v>25</v>
      </c>
      <c r="AE1500">
        <v>335</v>
      </c>
      <c r="AF1500">
        <v>3843</v>
      </c>
      <c r="AG1500">
        <v>1282612</v>
      </c>
      <c r="AH1500">
        <v>2</v>
      </c>
      <c r="AI1500">
        <v>384</v>
      </c>
      <c r="AJ1500">
        <v>4475</v>
      </c>
      <c r="AK1500">
        <v>1718200</v>
      </c>
      <c r="AL1500">
        <v>2</v>
      </c>
      <c r="AM1500">
        <v>420</v>
      </c>
      <c r="AN1500">
        <v>4630</v>
      </c>
      <c r="AO1500">
        <v>1933880</v>
      </c>
      <c r="AP1500">
        <v>57</v>
      </c>
      <c r="AQ1500">
        <v>369</v>
      </c>
      <c r="AR1500">
        <v>3366</v>
      </c>
      <c r="AS1500">
        <v>1296822</v>
      </c>
      <c r="AT1500">
        <v>19</v>
      </c>
      <c r="AU1500">
        <v>384</v>
      </c>
      <c r="AV1500">
        <v>3505</v>
      </c>
      <c r="AW1500">
        <v>1304751</v>
      </c>
      <c r="AY1500">
        <v>32</v>
      </c>
    </row>
    <row r="1501" spans="1:51" x14ac:dyDescent="0.2">
      <c r="A1501" s="43">
        <v>43234</v>
      </c>
      <c r="B1501">
        <v>8</v>
      </c>
      <c r="C1501">
        <v>108</v>
      </c>
      <c r="D1501">
        <v>4033</v>
      </c>
      <c r="E1501">
        <v>441044</v>
      </c>
      <c r="F1501">
        <v>35</v>
      </c>
      <c r="G1501">
        <v>140</v>
      </c>
      <c r="H1501">
        <v>4066</v>
      </c>
      <c r="I1501">
        <v>574749</v>
      </c>
      <c r="J1501">
        <v>32</v>
      </c>
      <c r="K1501">
        <v>153</v>
      </c>
      <c r="L1501">
        <v>3938</v>
      </c>
      <c r="M1501">
        <v>639109</v>
      </c>
      <c r="N1501">
        <v>26</v>
      </c>
      <c r="O1501">
        <v>196</v>
      </c>
      <c r="P1501">
        <v>3707</v>
      </c>
      <c r="Q1501">
        <v>735364</v>
      </c>
      <c r="R1501">
        <v>9</v>
      </c>
      <c r="S1501">
        <v>224</v>
      </c>
      <c r="T1501">
        <v>3856</v>
      </c>
      <c r="U1501">
        <v>876336</v>
      </c>
      <c r="V1501">
        <v>20</v>
      </c>
      <c r="W1501">
        <v>260</v>
      </c>
      <c r="X1501">
        <v>3511</v>
      </c>
      <c r="Y1501">
        <v>924486</v>
      </c>
      <c r="Z1501">
        <v>13</v>
      </c>
      <c r="AA1501">
        <v>298</v>
      </c>
      <c r="AB1501">
        <v>3811</v>
      </c>
      <c r="AC1501">
        <v>1204589</v>
      </c>
      <c r="AD1501">
        <v>12</v>
      </c>
      <c r="AE1501">
        <v>340</v>
      </c>
      <c r="AF1501">
        <v>3804</v>
      </c>
      <c r="AG1501">
        <v>1270552</v>
      </c>
      <c r="AH1501">
        <v>13</v>
      </c>
      <c r="AI1501">
        <v>373</v>
      </c>
      <c r="AJ1501">
        <v>4066</v>
      </c>
      <c r="AK1501">
        <v>1509285</v>
      </c>
      <c r="AL1501">
        <v>4</v>
      </c>
      <c r="AM1501">
        <v>424</v>
      </c>
      <c r="AN1501">
        <v>3945</v>
      </c>
      <c r="AO1501">
        <v>1673880</v>
      </c>
      <c r="AP1501">
        <v>107</v>
      </c>
      <c r="AQ1501">
        <v>353</v>
      </c>
      <c r="AR1501">
        <v>3473</v>
      </c>
      <c r="AS1501">
        <v>1220501</v>
      </c>
      <c r="AT1501">
        <v>50</v>
      </c>
      <c r="AU1501">
        <v>420</v>
      </c>
      <c r="AV1501">
        <v>3655</v>
      </c>
      <c r="AW1501">
        <v>1574636</v>
      </c>
      <c r="AY1501">
        <v>2</v>
      </c>
    </row>
    <row r="1502" spans="1:51" x14ac:dyDescent="0.2">
      <c r="A1502" s="43">
        <v>43241</v>
      </c>
      <c r="B1502">
        <v>29</v>
      </c>
      <c r="C1502">
        <v>113</v>
      </c>
      <c r="D1502">
        <v>4070</v>
      </c>
      <c r="E1502">
        <v>458343</v>
      </c>
      <c r="F1502">
        <v>28</v>
      </c>
      <c r="G1502">
        <v>149</v>
      </c>
      <c r="H1502">
        <v>4200</v>
      </c>
      <c r="I1502">
        <v>627750</v>
      </c>
      <c r="J1502">
        <v>38</v>
      </c>
      <c r="K1502">
        <v>178</v>
      </c>
      <c r="L1502">
        <v>3840</v>
      </c>
      <c r="M1502">
        <v>702127</v>
      </c>
      <c r="N1502">
        <v>12</v>
      </c>
      <c r="O1502">
        <v>198</v>
      </c>
      <c r="P1502">
        <v>3708</v>
      </c>
      <c r="Q1502">
        <v>736088</v>
      </c>
      <c r="R1502">
        <v>24</v>
      </c>
      <c r="S1502">
        <v>232</v>
      </c>
      <c r="T1502">
        <v>3660</v>
      </c>
      <c r="U1502">
        <v>836730</v>
      </c>
      <c r="V1502">
        <v>15</v>
      </c>
      <c r="W1502">
        <v>264</v>
      </c>
      <c r="X1502">
        <v>3828</v>
      </c>
      <c r="Y1502">
        <v>1034049</v>
      </c>
      <c r="Z1502">
        <v>41</v>
      </c>
      <c r="AA1502">
        <v>302</v>
      </c>
      <c r="AB1502">
        <v>3725</v>
      </c>
      <c r="AC1502">
        <v>1103330</v>
      </c>
      <c r="AD1502">
        <v>20</v>
      </c>
      <c r="AE1502">
        <v>336</v>
      </c>
      <c r="AF1502">
        <v>3889</v>
      </c>
      <c r="AG1502">
        <v>1327312</v>
      </c>
      <c r="AH1502">
        <v>12</v>
      </c>
      <c r="AI1502">
        <v>370</v>
      </c>
      <c r="AJ1502">
        <v>3768</v>
      </c>
      <c r="AK1502">
        <v>1387118</v>
      </c>
      <c r="AL1502">
        <v>2</v>
      </c>
      <c r="AM1502">
        <v>412</v>
      </c>
      <c r="AN1502">
        <v>3830</v>
      </c>
      <c r="AO1502">
        <v>1576060</v>
      </c>
      <c r="AP1502">
        <v>144</v>
      </c>
      <c r="AQ1502">
        <v>346</v>
      </c>
      <c r="AR1502">
        <v>3322</v>
      </c>
      <c r="AS1502">
        <v>1162065</v>
      </c>
      <c r="AT1502">
        <v>46</v>
      </c>
      <c r="AU1502">
        <v>407</v>
      </c>
      <c r="AV1502">
        <v>3336</v>
      </c>
      <c r="AW1502">
        <v>1401943</v>
      </c>
      <c r="AY1502">
        <v>5</v>
      </c>
    </row>
    <row r="1503" spans="1:51" x14ac:dyDescent="0.2">
      <c r="A1503" s="43">
        <v>43248</v>
      </c>
      <c r="B1503">
        <v>2</v>
      </c>
      <c r="C1503">
        <v>109</v>
      </c>
      <c r="D1503">
        <v>3800</v>
      </c>
      <c r="E1503">
        <v>411350</v>
      </c>
      <c r="F1503">
        <v>7</v>
      </c>
      <c r="G1503">
        <v>145</v>
      </c>
      <c r="H1503">
        <v>3900</v>
      </c>
      <c r="I1503">
        <v>567171</v>
      </c>
      <c r="J1503">
        <v>23</v>
      </c>
      <c r="K1503">
        <v>171</v>
      </c>
      <c r="L1503">
        <v>4318</v>
      </c>
      <c r="M1503">
        <v>785755</v>
      </c>
      <c r="N1503">
        <v>31</v>
      </c>
      <c r="O1503">
        <v>201</v>
      </c>
      <c r="P1503">
        <v>3744</v>
      </c>
      <c r="Q1503">
        <v>750508</v>
      </c>
      <c r="R1503">
        <v>39</v>
      </c>
      <c r="S1503">
        <v>230</v>
      </c>
      <c r="T1503">
        <v>3726</v>
      </c>
      <c r="U1503">
        <v>875256</v>
      </c>
      <c r="V1503">
        <v>15</v>
      </c>
      <c r="W1503">
        <v>266</v>
      </c>
      <c r="X1503">
        <v>3497</v>
      </c>
      <c r="Y1503">
        <v>931984</v>
      </c>
      <c r="Z1503">
        <v>11</v>
      </c>
      <c r="AA1503">
        <v>293</v>
      </c>
      <c r="AB1503">
        <v>3476</v>
      </c>
      <c r="AC1503">
        <v>1018916</v>
      </c>
      <c r="AD1503">
        <v>20</v>
      </c>
      <c r="AE1503">
        <v>336</v>
      </c>
      <c r="AF1503">
        <v>3850</v>
      </c>
      <c r="AG1503">
        <v>1325701</v>
      </c>
      <c r="AH1503">
        <v>3</v>
      </c>
      <c r="AI1503">
        <v>375</v>
      </c>
      <c r="AJ1503">
        <v>3560</v>
      </c>
      <c r="AK1503">
        <v>1332800</v>
      </c>
      <c r="AL1503">
        <v>6</v>
      </c>
      <c r="AM1503">
        <v>440</v>
      </c>
      <c r="AN1503">
        <v>3912</v>
      </c>
      <c r="AO1503">
        <v>1710083</v>
      </c>
      <c r="AP1503">
        <v>178</v>
      </c>
      <c r="AQ1503">
        <v>370</v>
      </c>
      <c r="AR1503">
        <v>3247</v>
      </c>
      <c r="AS1503">
        <v>1208982</v>
      </c>
      <c r="AT1503">
        <v>43</v>
      </c>
      <c r="AU1503">
        <v>404</v>
      </c>
      <c r="AV1503">
        <v>3209</v>
      </c>
      <c r="AW1503">
        <v>1323827</v>
      </c>
      <c r="AX1503">
        <v>4</v>
      </c>
      <c r="AY1503">
        <v>1</v>
      </c>
    </row>
    <row r="1504" spans="1:51" x14ac:dyDescent="0.2">
      <c r="A1504" s="43"/>
    </row>
    <row r="1505" spans="1:51" x14ac:dyDescent="0.2">
      <c r="A1505" s="43">
        <v>43256</v>
      </c>
      <c r="B1505">
        <v>10</v>
      </c>
      <c r="C1505">
        <v>110</v>
      </c>
      <c r="D1505">
        <v>4125</v>
      </c>
      <c r="E1505">
        <v>455812</v>
      </c>
      <c r="F1505">
        <v>29</v>
      </c>
      <c r="G1505">
        <v>137</v>
      </c>
      <c r="H1505">
        <v>3987</v>
      </c>
      <c r="I1505">
        <v>549776</v>
      </c>
      <c r="J1505">
        <v>9</v>
      </c>
      <c r="K1505">
        <v>170</v>
      </c>
      <c r="L1505">
        <v>3716</v>
      </c>
      <c r="M1505">
        <v>631720</v>
      </c>
      <c r="N1505">
        <v>17</v>
      </c>
      <c r="O1505">
        <v>200</v>
      </c>
      <c r="P1505">
        <v>3703</v>
      </c>
      <c r="Q1505">
        <v>741078</v>
      </c>
      <c r="R1505">
        <v>15</v>
      </c>
      <c r="S1505">
        <v>234</v>
      </c>
      <c r="T1505">
        <v>3656</v>
      </c>
      <c r="U1505">
        <v>858761</v>
      </c>
      <c r="V1505">
        <v>23</v>
      </c>
      <c r="W1505">
        <v>266</v>
      </c>
      <c r="X1505">
        <v>3751</v>
      </c>
      <c r="Y1505">
        <v>999193</v>
      </c>
      <c r="Z1505">
        <v>11</v>
      </c>
      <c r="AA1505">
        <v>295</v>
      </c>
      <c r="AB1505">
        <v>3690</v>
      </c>
      <c r="AC1505">
        <v>1091185</v>
      </c>
      <c r="AD1505">
        <v>12</v>
      </c>
      <c r="AE1505">
        <v>338</v>
      </c>
      <c r="AF1505">
        <v>3676</v>
      </c>
      <c r="AG1505">
        <v>1244693</v>
      </c>
      <c r="AH1505">
        <v>2</v>
      </c>
      <c r="AI1505">
        <v>372</v>
      </c>
      <c r="AJ1505">
        <v>3800</v>
      </c>
      <c r="AK1505">
        <v>1415500</v>
      </c>
      <c r="AL1505">
        <v>2</v>
      </c>
      <c r="AM1505">
        <v>411</v>
      </c>
      <c r="AN1505">
        <v>3855</v>
      </c>
      <c r="AO1505">
        <v>1586332</v>
      </c>
      <c r="AP1505">
        <v>6</v>
      </c>
      <c r="AQ1505">
        <v>373</v>
      </c>
      <c r="AR1505">
        <v>3720</v>
      </c>
      <c r="AS1505">
        <v>1390660</v>
      </c>
      <c r="AT1505">
        <v>4</v>
      </c>
      <c r="AU1505">
        <v>367</v>
      </c>
      <c r="AV1505">
        <v>3425</v>
      </c>
      <c r="AW1505">
        <v>1256975</v>
      </c>
      <c r="AX1505">
        <v>19</v>
      </c>
      <c r="AY1505">
        <f>29+18+103+12</f>
        <v>162</v>
      </c>
    </row>
    <row r="1506" spans="1:51" x14ac:dyDescent="0.2">
      <c r="A1506" s="43"/>
      <c r="AP1506">
        <v>30</v>
      </c>
      <c r="AQ1506">
        <v>436</v>
      </c>
      <c r="AR1506">
        <v>3662</v>
      </c>
      <c r="AS1506">
        <v>1597536</v>
      </c>
      <c r="AT1506">
        <v>4</v>
      </c>
      <c r="AU1506">
        <v>466</v>
      </c>
      <c r="AV1506">
        <v>3237</v>
      </c>
      <c r="AW1506">
        <v>1510293</v>
      </c>
    </row>
    <row r="1507" spans="1:51" x14ac:dyDescent="0.2">
      <c r="A1507" s="43">
        <v>43263</v>
      </c>
      <c r="B1507">
        <v>3</v>
      </c>
      <c r="C1507">
        <v>127</v>
      </c>
      <c r="D1507">
        <v>4050</v>
      </c>
      <c r="E1507">
        <v>514350</v>
      </c>
      <c r="F1507">
        <v>3</v>
      </c>
      <c r="G1507">
        <v>139</v>
      </c>
      <c r="H1507">
        <v>4040</v>
      </c>
      <c r="I1507">
        <v>561560</v>
      </c>
      <c r="J1507">
        <v>1</v>
      </c>
      <c r="K1507">
        <v>156</v>
      </c>
      <c r="L1507">
        <v>3600</v>
      </c>
      <c r="M1507">
        <v>561600</v>
      </c>
      <c r="N1507">
        <v>28</v>
      </c>
      <c r="O1507">
        <v>201</v>
      </c>
      <c r="P1507">
        <v>3631</v>
      </c>
      <c r="Q1507">
        <v>730256</v>
      </c>
      <c r="R1507">
        <v>19</v>
      </c>
      <c r="S1507">
        <v>234</v>
      </c>
      <c r="T1507">
        <v>3499</v>
      </c>
      <c r="U1507">
        <v>819115</v>
      </c>
      <c r="V1507">
        <v>12</v>
      </c>
      <c r="W1507">
        <v>262</v>
      </c>
      <c r="X1507">
        <v>3187</v>
      </c>
      <c r="Y1507">
        <v>835125</v>
      </c>
      <c r="Z1507">
        <v>15</v>
      </c>
      <c r="AA1507">
        <v>296</v>
      </c>
      <c r="AB1507">
        <v>3575</v>
      </c>
      <c r="AC1507">
        <v>1059943</v>
      </c>
      <c r="AD1507">
        <v>17</v>
      </c>
      <c r="AE1507">
        <v>340</v>
      </c>
      <c r="AF1507">
        <v>3668</v>
      </c>
      <c r="AG1507">
        <v>1248237</v>
      </c>
      <c r="AH1507">
        <v>7</v>
      </c>
      <c r="AI1507">
        <v>381</v>
      </c>
      <c r="AJ1507">
        <v>3781</v>
      </c>
      <c r="AK1507">
        <v>1441445</v>
      </c>
      <c r="AP1507">
        <v>11</v>
      </c>
      <c r="AQ1507">
        <v>383</v>
      </c>
      <c r="AR1507">
        <v>3400</v>
      </c>
      <c r="AS1507">
        <v>1304712</v>
      </c>
      <c r="AT1507">
        <v>1</v>
      </c>
      <c r="AU1507">
        <v>380</v>
      </c>
      <c r="AV1507">
        <v>3400</v>
      </c>
      <c r="AW1507">
        <v>1292000</v>
      </c>
      <c r="AX1507">
        <v>12</v>
      </c>
      <c r="AY1507">
        <f>26+25+196</f>
        <v>247</v>
      </c>
    </row>
    <row r="1508" spans="1:51" x14ac:dyDescent="0.2">
      <c r="A1508" s="43"/>
      <c r="AP1508">
        <v>31</v>
      </c>
      <c r="AQ1508">
        <v>442</v>
      </c>
      <c r="AR1508">
        <v>3607</v>
      </c>
      <c r="AS1508">
        <v>1594466</v>
      </c>
      <c r="AT1508">
        <v>10</v>
      </c>
      <c r="AU1508">
        <v>452</v>
      </c>
      <c r="AV1508">
        <v>3225</v>
      </c>
      <c r="AW1508">
        <v>1460387</v>
      </c>
    </row>
    <row r="1509" spans="1:51" x14ac:dyDescent="0.2">
      <c r="A1509" s="43">
        <v>43270</v>
      </c>
      <c r="B1509">
        <v>3</v>
      </c>
      <c r="C1509">
        <v>109</v>
      </c>
      <c r="D1509">
        <v>3975</v>
      </c>
      <c r="E1509">
        <v>433275</v>
      </c>
      <c r="F1509">
        <v>8</v>
      </c>
      <c r="G1509">
        <v>161</v>
      </c>
      <c r="H1509">
        <v>3920</v>
      </c>
      <c r="I1509">
        <v>632426</v>
      </c>
      <c r="J1509">
        <v>12</v>
      </c>
      <c r="K1509">
        <v>210</v>
      </c>
      <c r="L1509">
        <v>3752</v>
      </c>
      <c r="M1509">
        <v>788100</v>
      </c>
      <c r="N1509">
        <v>4</v>
      </c>
      <c r="O1509">
        <v>233</v>
      </c>
      <c r="P1509">
        <v>3775</v>
      </c>
      <c r="Q1509">
        <v>879575</v>
      </c>
      <c r="R1509">
        <v>6</v>
      </c>
      <c r="S1509">
        <v>263</v>
      </c>
      <c r="T1509">
        <v>3546</v>
      </c>
      <c r="U1509">
        <v>935434</v>
      </c>
      <c r="V1509">
        <v>10</v>
      </c>
      <c r="W1509">
        <v>304</v>
      </c>
      <c r="X1509">
        <v>3626</v>
      </c>
      <c r="Y1509">
        <v>1103312</v>
      </c>
      <c r="Z1509">
        <v>24</v>
      </c>
      <c r="AA1509">
        <v>334</v>
      </c>
      <c r="AB1509">
        <v>3615</v>
      </c>
      <c r="AC1509">
        <v>1208615</v>
      </c>
      <c r="AD1509">
        <v>8</v>
      </c>
      <c r="AE1509">
        <v>383</v>
      </c>
      <c r="AF1509">
        <v>3695</v>
      </c>
      <c r="AG1509">
        <v>1415185</v>
      </c>
      <c r="AL1509">
        <v>4</v>
      </c>
      <c r="AM1509">
        <v>462</v>
      </c>
      <c r="AN1509">
        <v>3695</v>
      </c>
      <c r="AO1509">
        <v>1709861</v>
      </c>
      <c r="AP1509">
        <v>31</v>
      </c>
      <c r="AQ1509">
        <v>380</v>
      </c>
      <c r="AR1509">
        <v>3566</v>
      </c>
      <c r="AS1509">
        <v>1357219</v>
      </c>
      <c r="AT1509">
        <v>10</v>
      </c>
      <c r="AU1509">
        <v>388</v>
      </c>
      <c r="AV1509">
        <v>3600</v>
      </c>
      <c r="AW1509">
        <v>1396800</v>
      </c>
      <c r="AX1509">
        <v>12</v>
      </c>
      <c r="AY1509">
        <v>211</v>
      </c>
    </row>
    <row r="1510" spans="1:51" x14ac:dyDescent="0.2">
      <c r="A1510" s="43"/>
      <c r="AP1510">
        <v>45</v>
      </c>
      <c r="AQ1510">
        <v>455</v>
      </c>
      <c r="AR1510">
        <v>3562</v>
      </c>
      <c r="AS1510">
        <v>1622304</v>
      </c>
      <c r="AT1510">
        <v>1</v>
      </c>
      <c r="AU1510">
        <v>414</v>
      </c>
      <c r="AV1510">
        <v>3280</v>
      </c>
      <c r="AW1510">
        <v>1357920</v>
      </c>
    </row>
    <row r="1511" spans="1:51" x14ac:dyDescent="0.2">
      <c r="A1511" s="43">
        <v>43277</v>
      </c>
      <c r="B1511">
        <v>21</v>
      </c>
      <c r="C1511">
        <v>111</v>
      </c>
      <c r="D1511">
        <v>3981</v>
      </c>
      <c r="E1511">
        <v>442416</v>
      </c>
      <c r="F1511">
        <v>1</v>
      </c>
      <c r="G1511">
        <v>134</v>
      </c>
      <c r="H1511">
        <v>3900</v>
      </c>
      <c r="I1511">
        <v>522600</v>
      </c>
      <c r="J1511">
        <v>15</v>
      </c>
      <c r="K1511">
        <v>160</v>
      </c>
      <c r="L1511">
        <v>3622</v>
      </c>
      <c r="M1511">
        <v>582417</v>
      </c>
      <c r="N1511">
        <v>46</v>
      </c>
      <c r="O1511">
        <v>198</v>
      </c>
      <c r="P1511">
        <v>3508</v>
      </c>
      <c r="Q1511">
        <v>695198</v>
      </c>
      <c r="R1511">
        <v>3</v>
      </c>
      <c r="S1511">
        <v>228</v>
      </c>
      <c r="T1511">
        <v>3520</v>
      </c>
      <c r="U1511">
        <v>804906</v>
      </c>
      <c r="V1511">
        <v>26</v>
      </c>
      <c r="W1511">
        <v>266</v>
      </c>
      <c r="X1511">
        <v>3419</v>
      </c>
      <c r="Y1511">
        <v>911505</v>
      </c>
      <c r="Z1511">
        <v>29</v>
      </c>
      <c r="AA1511">
        <v>301</v>
      </c>
      <c r="AB1511">
        <v>3588</v>
      </c>
      <c r="AC1511">
        <v>1081882</v>
      </c>
      <c r="AD1511">
        <v>5</v>
      </c>
      <c r="AE1511">
        <v>334</v>
      </c>
      <c r="AF1511">
        <v>3600</v>
      </c>
      <c r="AG1511">
        <v>1203600</v>
      </c>
      <c r="AL1511">
        <v>5</v>
      </c>
      <c r="AM1511">
        <v>443</v>
      </c>
      <c r="AN1511">
        <v>3800</v>
      </c>
      <c r="AO1511">
        <v>1685300</v>
      </c>
      <c r="AP1511">
        <v>8</v>
      </c>
      <c r="AQ1511">
        <v>372</v>
      </c>
      <c r="AR1511">
        <v>3430</v>
      </c>
      <c r="AS1511">
        <v>1276940</v>
      </c>
      <c r="AT1511">
        <v>3</v>
      </c>
      <c r="AU1511">
        <v>373</v>
      </c>
      <c r="AV1511">
        <v>3400</v>
      </c>
      <c r="AW1511">
        <v>1270466</v>
      </c>
      <c r="AX1511">
        <v>24</v>
      </c>
      <c r="AY1511">
        <f>42+128</f>
        <v>170</v>
      </c>
    </row>
    <row r="1512" spans="1:51" x14ac:dyDescent="0.2">
      <c r="A1512" s="43"/>
      <c r="AP1512">
        <v>30</v>
      </c>
      <c r="AQ1512">
        <v>450</v>
      </c>
      <c r="AR1512">
        <v>3372</v>
      </c>
      <c r="AS1512">
        <v>1517584</v>
      </c>
      <c r="AT1512">
        <v>43</v>
      </c>
      <c r="AU1512">
        <v>460</v>
      </c>
      <c r="AV1512">
        <v>3359</v>
      </c>
      <c r="AW1512">
        <v>1547319</v>
      </c>
    </row>
    <row r="1513" spans="1:51" x14ac:dyDescent="0.2">
      <c r="A1513" s="43">
        <v>43255</v>
      </c>
      <c r="B1513">
        <v>9</v>
      </c>
      <c r="C1513">
        <v>99</v>
      </c>
      <c r="D1513">
        <v>4100</v>
      </c>
      <c r="E1513">
        <v>410742</v>
      </c>
      <c r="F1513">
        <v>66</v>
      </c>
      <c r="G1513">
        <v>143</v>
      </c>
      <c r="H1513">
        <v>4371</v>
      </c>
      <c r="I1513">
        <v>647414</v>
      </c>
      <c r="J1513">
        <v>24</v>
      </c>
      <c r="K1513">
        <v>162</v>
      </c>
      <c r="L1513">
        <v>3950</v>
      </c>
      <c r="M1513">
        <v>655476</v>
      </c>
      <c r="N1513">
        <v>67</v>
      </c>
      <c r="O1513">
        <v>200</v>
      </c>
      <c r="P1513">
        <v>3635</v>
      </c>
      <c r="Q1513">
        <v>801183</v>
      </c>
      <c r="R1513">
        <v>36</v>
      </c>
      <c r="S1513">
        <v>229</v>
      </c>
      <c r="T1513">
        <v>3356</v>
      </c>
      <c r="U1513">
        <v>830191</v>
      </c>
      <c r="V1513">
        <v>13</v>
      </c>
      <c r="W1513">
        <v>267</v>
      </c>
      <c r="X1513">
        <v>3512</v>
      </c>
      <c r="Y1513">
        <v>932364</v>
      </c>
      <c r="Z1513">
        <v>33</v>
      </c>
      <c r="AA1513">
        <v>304</v>
      </c>
      <c r="AB1513">
        <v>3543</v>
      </c>
      <c r="AC1513">
        <v>1144657</v>
      </c>
      <c r="AD1513">
        <v>14</v>
      </c>
      <c r="AE1513">
        <v>340</v>
      </c>
      <c r="AF1513">
        <v>3613</v>
      </c>
      <c r="AG1513">
        <v>1223568</v>
      </c>
      <c r="AH1513">
        <v>3</v>
      </c>
      <c r="AI1513">
        <v>368</v>
      </c>
      <c r="AJ1513">
        <v>3673</v>
      </c>
      <c r="AK1513">
        <v>1353660</v>
      </c>
      <c r="AL1513">
        <v>1</v>
      </c>
      <c r="AM1513">
        <v>429</v>
      </c>
      <c r="AN1513">
        <v>3940</v>
      </c>
      <c r="AO1513">
        <v>1690260</v>
      </c>
      <c r="AP1513">
        <v>148</v>
      </c>
      <c r="AQ1513">
        <v>374</v>
      </c>
      <c r="AR1513">
        <v>3406</v>
      </c>
      <c r="AS1513">
        <v>1277889</v>
      </c>
      <c r="AT1513">
        <v>25</v>
      </c>
      <c r="AU1513">
        <v>408</v>
      </c>
      <c r="AV1513">
        <v>3340</v>
      </c>
      <c r="AW1513">
        <v>1352054</v>
      </c>
      <c r="AY1513">
        <v>8</v>
      </c>
    </row>
    <row r="1514" spans="1:51" x14ac:dyDescent="0.2">
      <c r="A1514" s="43">
        <v>43262</v>
      </c>
      <c r="B1514">
        <v>24</v>
      </c>
      <c r="C1514">
        <v>107</v>
      </c>
      <c r="D1514">
        <v>3725</v>
      </c>
      <c r="E1514">
        <v>418754</v>
      </c>
      <c r="F1514">
        <v>22</v>
      </c>
      <c r="G1514">
        <v>142</v>
      </c>
      <c r="H1514">
        <v>4165</v>
      </c>
      <c r="I1514">
        <v>584484</v>
      </c>
      <c r="J1514">
        <v>54</v>
      </c>
      <c r="K1514">
        <v>158</v>
      </c>
      <c r="L1514">
        <v>4127</v>
      </c>
      <c r="M1514">
        <v>659932</v>
      </c>
      <c r="N1514">
        <v>43</v>
      </c>
      <c r="O1514">
        <v>200</v>
      </c>
      <c r="P1514">
        <v>4065</v>
      </c>
      <c r="Q1514">
        <v>809114</v>
      </c>
      <c r="R1514">
        <v>57</v>
      </c>
      <c r="S1514">
        <v>235</v>
      </c>
      <c r="T1514">
        <v>3573</v>
      </c>
      <c r="U1514">
        <v>908318</v>
      </c>
      <c r="V1514">
        <v>27</v>
      </c>
      <c r="W1514">
        <v>260</v>
      </c>
      <c r="X1514">
        <v>3492</v>
      </c>
      <c r="Y1514">
        <v>927574</v>
      </c>
      <c r="Z1514">
        <v>61</v>
      </c>
      <c r="AA1514">
        <v>300</v>
      </c>
      <c r="AB1514">
        <v>3676</v>
      </c>
      <c r="AC1514">
        <v>1137771</v>
      </c>
      <c r="AD1514">
        <v>23</v>
      </c>
      <c r="AE1514">
        <v>336</v>
      </c>
      <c r="AF1514">
        <v>3652</v>
      </c>
      <c r="AG1514">
        <v>1272401</v>
      </c>
      <c r="AH1514">
        <v>13</v>
      </c>
      <c r="AI1514">
        <v>375</v>
      </c>
      <c r="AJ1514">
        <v>3820</v>
      </c>
      <c r="AK1514">
        <v>1427282</v>
      </c>
      <c r="AL1514">
        <v>1</v>
      </c>
      <c r="AM1514">
        <v>406</v>
      </c>
      <c r="AN1514">
        <v>3680</v>
      </c>
      <c r="AO1514">
        <v>1494080</v>
      </c>
      <c r="AP1514">
        <v>180</v>
      </c>
      <c r="AQ1514">
        <v>358</v>
      </c>
      <c r="AR1514">
        <v>3333</v>
      </c>
      <c r="AS1514">
        <v>1194428</v>
      </c>
      <c r="AT1514">
        <v>43</v>
      </c>
      <c r="AU1514">
        <v>441</v>
      </c>
      <c r="AV1514">
        <v>3277</v>
      </c>
      <c r="AW1514">
        <v>1434707</v>
      </c>
      <c r="AX1514">
        <v>6</v>
      </c>
      <c r="AY1514">
        <v>4</v>
      </c>
    </row>
    <row r="1515" spans="1:51" x14ac:dyDescent="0.2">
      <c r="A1515" s="43">
        <v>43269</v>
      </c>
      <c r="B1515">
        <v>9</v>
      </c>
      <c r="C1515">
        <v>110</v>
      </c>
      <c r="D1515">
        <v>3920</v>
      </c>
      <c r="E1515">
        <v>439722</v>
      </c>
      <c r="F1515">
        <v>52</v>
      </c>
      <c r="G1515">
        <v>141</v>
      </c>
      <c r="H1515">
        <v>4070</v>
      </c>
      <c r="I1515">
        <v>587397</v>
      </c>
      <c r="J1515">
        <v>61</v>
      </c>
      <c r="K1515">
        <v>159</v>
      </c>
      <c r="L1515">
        <v>4149</v>
      </c>
      <c r="M1515">
        <v>749546</v>
      </c>
      <c r="N1515">
        <v>22</v>
      </c>
      <c r="O1515">
        <v>193</v>
      </c>
      <c r="P1515">
        <v>3884</v>
      </c>
      <c r="Q1515">
        <v>785105</v>
      </c>
      <c r="R1515">
        <v>17</v>
      </c>
      <c r="S1515">
        <v>236</v>
      </c>
      <c r="T1515">
        <v>3616</v>
      </c>
      <c r="U1515">
        <v>870978</v>
      </c>
      <c r="V1515">
        <v>17</v>
      </c>
      <c r="W1515">
        <v>266</v>
      </c>
      <c r="X1515">
        <v>3665</v>
      </c>
      <c r="Y1515">
        <v>1000712</v>
      </c>
      <c r="Z1515">
        <v>40</v>
      </c>
      <c r="AA1515">
        <v>298</v>
      </c>
      <c r="AB1515">
        <v>3629</v>
      </c>
      <c r="AC1515">
        <v>1096580</v>
      </c>
      <c r="AD1515">
        <v>14</v>
      </c>
      <c r="AE1515">
        <v>340</v>
      </c>
      <c r="AF1515">
        <v>3720</v>
      </c>
      <c r="AG1515">
        <v>1254184</v>
      </c>
      <c r="AH1515">
        <v>9</v>
      </c>
      <c r="AI1515">
        <v>366</v>
      </c>
      <c r="AJ1515">
        <v>3650</v>
      </c>
      <c r="AK1515">
        <v>1346883</v>
      </c>
      <c r="AL1515">
        <v>3</v>
      </c>
      <c r="AM1515">
        <v>423</v>
      </c>
      <c r="AN1515">
        <v>3700</v>
      </c>
      <c r="AO1515">
        <v>1555920</v>
      </c>
      <c r="AP1515">
        <v>153</v>
      </c>
      <c r="AQ1515">
        <v>355</v>
      </c>
      <c r="AR1515">
        <v>3245</v>
      </c>
      <c r="AS1515">
        <v>1148911</v>
      </c>
      <c r="AT1515">
        <v>29</v>
      </c>
      <c r="AU1515">
        <v>409</v>
      </c>
      <c r="AV1515">
        <v>3176</v>
      </c>
      <c r="AW1515">
        <v>1315334</v>
      </c>
      <c r="AY1515">
        <v>4</v>
      </c>
    </row>
    <row r="1516" spans="1:51" x14ac:dyDescent="0.2">
      <c r="A1516" s="43">
        <v>43276</v>
      </c>
      <c r="B1516">
        <v>16</v>
      </c>
      <c r="C1516">
        <v>116</v>
      </c>
      <c r="D1516">
        <v>3928</v>
      </c>
      <c r="E1516">
        <v>457379</v>
      </c>
      <c r="F1516">
        <v>25</v>
      </c>
      <c r="G1516">
        <v>138</v>
      </c>
      <c r="H1516">
        <v>3726</v>
      </c>
      <c r="I1516">
        <v>529634</v>
      </c>
      <c r="J1516">
        <v>25</v>
      </c>
      <c r="K1516">
        <v>170</v>
      </c>
      <c r="L1516">
        <v>3833</v>
      </c>
      <c r="M1516">
        <v>659533</v>
      </c>
      <c r="N1516">
        <v>14</v>
      </c>
      <c r="O1516">
        <v>202</v>
      </c>
      <c r="P1516">
        <v>3679</v>
      </c>
      <c r="Q1516">
        <v>769329</v>
      </c>
      <c r="R1516">
        <v>76</v>
      </c>
      <c r="S1516">
        <v>238</v>
      </c>
      <c r="T1516">
        <v>3677</v>
      </c>
      <c r="U1516">
        <v>969884</v>
      </c>
      <c r="V1516">
        <v>34</v>
      </c>
      <c r="W1516">
        <v>268</v>
      </c>
      <c r="X1516">
        <v>3690</v>
      </c>
      <c r="Y1516">
        <v>1035720</v>
      </c>
      <c r="Z1516">
        <v>61</v>
      </c>
      <c r="AA1516">
        <v>297</v>
      </c>
      <c r="AB1516">
        <v>3664</v>
      </c>
      <c r="AC1516">
        <v>1106141</v>
      </c>
      <c r="AD1516">
        <v>16</v>
      </c>
      <c r="AE1516">
        <v>341</v>
      </c>
      <c r="AF1516">
        <v>3544</v>
      </c>
      <c r="AG1516">
        <v>1209149</v>
      </c>
      <c r="AH1516">
        <v>10</v>
      </c>
      <c r="AI1516">
        <v>372</v>
      </c>
      <c r="AJ1516">
        <v>3695</v>
      </c>
      <c r="AK1516">
        <v>1362887</v>
      </c>
      <c r="AL1516">
        <v>6</v>
      </c>
      <c r="AM1516">
        <v>425</v>
      </c>
      <c r="AN1516">
        <v>3877</v>
      </c>
      <c r="AO1516">
        <v>1647233</v>
      </c>
      <c r="AP1516">
        <v>178</v>
      </c>
      <c r="AQ1516">
        <v>373</v>
      </c>
      <c r="AR1516">
        <v>3235</v>
      </c>
      <c r="AS1516">
        <v>1185379</v>
      </c>
      <c r="AT1516">
        <v>75</v>
      </c>
      <c r="AU1516">
        <v>437</v>
      </c>
      <c r="AV1516">
        <v>3290</v>
      </c>
      <c r="AW1516">
        <v>1532623</v>
      </c>
      <c r="AY1516">
        <v>7</v>
      </c>
    </row>
    <row r="1517" spans="1:51" x14ac:dyDescent="0.2">
      <c r="A1517" s="43"/>
    </row>
    <row r="1518" spans="1:51" x14ac:dyDescent="0.2">
      <c r="A1518" s="43">
        <v>43283</v>
      </c>
      <c r="B1518">
        <v>12</v>
      </c>
      <c r="C1518">
        <v>109</v>
      </c>
      <c r="D1518">
        <v>4075</v>
      </c>
      <c r="E1518">
        <v>450863</v>
      </c>
      <c r="F1518">
        <v>10</v>
      </c>
      <c r="G1518">
        <v>136</v>
      </c>
      <c r="H1518">
        <v>3964</v>
      </c>
      <c r="I1518">
        <v>539188</v>
      </c>
      <c r="J1518">
        <v>18</v>
      </c>
      <c r="K1518">
        <v>170</v>
      </c>
      <c r="L1518">
        <v>4050</v>
      </c>
      <c r="M1518">
        <v>713338</v>
      </c>
      <c r="N1518">
        <v>44</v>
      </c>
      <c r="O1518">
        <v>193</v>
      </c>
      <c r="P1518">
        <v>3915</v>
      </c>
      <c r="Q1518">
        <v>762978</v>
      </c>
      <c r="R1518">
        <v>15</v>
      </c>
      <c r="S1518">
        <v>235</v>
      </c>
      <c r="T1518">
        <v>3729</v>
      </c>
      <c r="U1518">
        <v>873908</v>
      </c>
      <c r="V1518">
        <v>42</v>
      </c>
      <c r="W1518">
        <v>256</v>
      </c>
      <c r="X1518">
        <v>3831</v>
      </c>
      <c r="Y1518">
        <v>1049628</v>
      </c>
      <c r="Z1518">
        <v>36</v>
      </c>
      <c r="AA1518">
        <v>298</v>
      </c>
      <c r="AB1518">
        <v>3654</v>
      </c>
      <c r="AC1518">
        <v>1090099</v>
      </c>
      <c r="AD1518">
        <v>19</v>
      </c>
      <c r="AE1518">
        <v>332</v>
      </c>
      <c r="AF1518">
        <v>3691</v>
      </c>
      <c r="AG1518">
        <v>1240215</v>
      </c>
      <c r="AH1518">
        <v>3</v>
      </c>
      <c r="AI1518">
        <v>392</v>
      </c>
      <c r="AJ1518">
        <v>4097</v>
      </c>
      <c r="AK1518">
        <v>1606430</v>
      </c>
      <c r="AP1518">
        <v>142</v>
      </c>
      <c r="AQ1518">
        <v>365</v>
      </c>
      <c r="AR1518">
        <v>3321</v>
      </c>
      <c r="AS1518">
        <v>1199235</v>
      </c>
      <c r="AT1518">
        <v>27</v>
      </c>
      <c r="AU1518">
        <v>415</v>
      </c>
      <c r="AV1518">
        <v>3551</v>
      </c>
      <c r="AW1518">
        <v>1443983</v>
      </c>
      <c r="AY1518">
        <v>4</v>
      </c>
    </row>
    <row r="1519" spans="1:51" x14ac:dyDescent="0.2">
      <c r="A1519" s="43">
        <v>43290</v>
      </c>
      <c r="B1519">
        <v>4</v>
      </c>
      <c r="C1519">
        <v>98</v>
      </c>
      <c r="D1519">
        <v>3775</v>
      </c>
      <c r="E1519">
        <v>369550</v>
      </c>
      <c r="F1519">
        <v>27</v>
      </c>
      <c r="G1519">
        <v>144</v>
      </c>
      <c r="H1519">
        <v>4050</v>
      </c>
      <c r="I1519">
        <v>596981</v>
      </c>
      <c r="J1519">
        <v>53</v>
      </c>
      <c r="K1519">
        <v>168</v>
      </c>
      <c r="L1519">
        <v>4024</v>
      </c>
      <c r="M1519">
        <v>681996</v>
      </c>
      <c r="N1519">
        <v>47</v>
      </c>
      <c r="O1519">
        <v>201</v>
      </c>
      <c r="P1519">
        <v>3899</v>
      </c>
      <c r="Q1519">
        <v>885738</v>
      </c>
      <c r="R1519">
        <v>35</v>
      </c>
      <c r="S1519">
        <v>231</v>
      </c>
      <c r="T1519">
        <v>3712</v>
      </c>
      <c r="U1519">
        <v>884092</v>
      </c>
      <c r="V1519">
        <v>17</v>
      </c>
      <c r="W1519">
        <v>267</v>
      </c>
      <c r="X1519">
        <v>3273</v>
      </c>
      <c r="Y1519">
        <v>925978</v>
      </c>
      <c r="Z1519">
        <v>34</v>
      </c>
      <c r="AA1519">
        <v>296</v>
      </c>
      <c r="AB1519">
        <v>3695</v>
      </c>
      <c r="AC1519">
        <v>1086949</v>
      </c>
      <c r="AD1519">
        <v>18</v>
      </c>
      <c r="AE1519">
        <v>338</v>
      </c>
      <c r="AF1519">
        <v>4044</v>
      </c>
      <c r="AG1519">
        <v>1348850</v>
      </c>
      <c r="AH1519">
        <v>16</v>
      </c>
      <c r="AI1519">
        <v>379</v>
      </c>
      <c r="AJ1519">
        <v>3865</v>
      </c>
      <c r="AK1519">
        <v>1459532</v>
      </c>
      <c r="AP1519">
        <v>200</v>
      </c>
      <c r="AQ1519">
        <v>363</v>
      </c>
      <c r="AR1519">
        <v>3201</v>
      </c>
      <c r="AS1519">
        <v>1171248</v>
      </c>
      <c r="AT1519">
        <v>57</v>
      </c>
      <c r="AU1519">
        <v>414</v>
      </c>
      <c r="AV1519">
        <v>3076</v>
      </c>
      <c r="AW1519">
        <v>1337847</v>
      </c>
      <c r="AY1519">
        <v>9</v>
      </c>
    </row>
    <row r="1520" spans="1:51" x14ac:dyDescent="0.2">
      <c r="A1520" s="43">
        <v>43297</v>
      </c>
      <c r="B1520">
        <v>15</v>
      </c>
      <c r="C1520">
        <v>108</v>
      </c>
      <c r="D1520">
        <v>3987</v>
      </c>
      <c r="E1520">
        <v>435739</v>
      </c>
      <c r="F1520">
        <v>6</v>
      </c>
      <c r="G1520">
        <v>145</v>
      </c>
      <c r="H1520">
        <v>4250</v>
      </c>
      <c r="I1520">
        <v>632183</v>
      </c>
      <c r="J1520">
        <v>18</v>
      </c>
      <c r="K1520">
        <v>167</v>
      </c>
      <c r="L1520">
        <v>4005</v>
      </c>
      <c r="M1520">
        <v>673183</v>
      </c>
      <c r="N1520">
        <v>25</v>
      </c>
      <c r="O1520">
        <v>199</v>
      </c>
      <c r="P1520">
        <v>3690</v>
      </c>
      <c r="Q1520">
        <v>734100</v>
      </c>
      <c r="R1520">
        <v>35</v>
      </c>
      <c r="S1520">
        <v>232</v>
      </c>
      <c r="T1520">
        <v>3868</v>
      </c>
      <c r="U1520">
        <v>902693</v>
      </c>
      <c r="V1520">
        <v>25</v>
      </c>
      <c r="W1520">
        <v>262</v>
      </c>
      <c r="X1520">
        <v>3706</v>
      </c>
      <c r="Y1520">
        <v>963806</v>
      </c>
      <c r="Z1520">
        <v>54</v>
      </c>
      <c r="AA1520">
        <v>297</v>
      </c>
      <c r="AB1520">
        <v>3643</v>
      </c>
      <c r="AC1520">
        <v>1145964</v>
      </c>
      <c r="AD1520">
        <v>27</v>
      </c>
      <c r="AE1520">
        <v>344</v>
      </c>
      <c r="AF1520">
        <v>3645</v>
      </c>
      <c r="AG1520">
        <v>1234518</v>
      </c>
      <c r="AH1520">
        <v>10</v>
      </c>
      <c r="AI1520">
        <v>373</v>
      </c>
      <c r="AJ1520">
        <v>3653</v>
      </c>
      <c r="AK1520">
        <v>1355790</v>
      </c>
      <c r="AL1520">
        <v>8</v>
      </c>
      <c r="AM1520">
        <v>409</v>
      </c>
      <c r="AN1520">
        <v>3680</v>
      </c>
      <c r="AO1520">
        <v>1479108</v>
      </c>
      <c r="AP1520">
        <v>173</v>
      </c>
      <c r="AQ1520">
        <v>384</v>
      </c>
      <c r="AR1520">
        <v>3272</v>
      </c>
      <c r="AS1520">
        <v>1269107</v>
      </c>
      <c r="AT1520">
        <v>51</v>
      </c>
      <c r="AU1520">
        <v>430</v>
      </c>
      <c r="AV1520">
        <v>3462</v>
      </c>
      <c r="AW1520">
        <v>1501550</v>
      </c>
      <c r="AY1520">
        <v>2</v>
      </c>
    </row>
    <row r="1521" spans="1:51" x14ac:dyDescent="0.2">
      <c r="A1521" s="43">
        <v>43304</v>
      </c>
      <c r="B1521">
        <v>47</v>
      </c>
      <c r="C1521">
        <v>122</v>
      </c>
      <c r="D1521">
        <v>4150</v>
      </c>
      <c r="E1521">
        <v>501512</v>
      </c>
      <c r="F1521">
        <v>20</v>
      </c>
      <c r="G1521">
        <v>139</v>
      </c>
      <c r="H1521">
        <v>4140</v>
      </c>
      <c r="I1521">
        <v>578866</v>
      </c>
      <c r="J1521">
        <v>47</v>
      </c>
      <c r="K1521">
        <v>166</v>
      </c>
      <c r="L1521">
        <v>3932</v>
      </c>
      <c r="M1521">
        <v>648667</v>
      </c>
      <c r="N1521">
        <v>29</v>
      </c>
      <c r="O1521">
        <v>200</v>
      </c>
      <c r="P1521">
        <v>3848</v>
      </c>
      <c r="Q1521">
        <v>762571</v>
      </c>
      <c r="R1521">
        <v>23</v>
      </c>
      <c r="S1521">
        <v>236</v>
      </c>
      <c r="T1521">
        <v>3503</v>
      </c>
      <c r="U1521">
        <v>870317</v>
      </c>
      <c r="V1521">
        <v>13</v>
      </c>
      <c r="W1521">
        <v>268</v>
      </c>
      <c r="X1521">
        <v>3636</v>
      </c>
      <c r="Y1521">
        <v>961754</v>
      </c>
      <c r="Z1521">
        <v>22</v>
      </c>
      <c r="AA1521">
        <v>304</v>
      </c>
      <c r="AB1521">
        <v>3791</v>
      </c>
      <c r="AC1521">
        <v>1185522</v>
      </c>
      <c r="AD1521">
        <v>17</v>
      </c>
      <c r="AE1521">
        <v>336</v>
      </c>
      <c r="AF1521">
        <v>3590</v>
      </c>
      <c r="AG1521">
        <v>1205268</v>
      </c>
      <c r="AH1521">
        <v>10</v>
      </c>
      <c r="AI1521">
        <v>370</v>
      </c>
      <c r="AJ1521">
        <v>3747</v>
      </c>
      <c r="AK1521">
        <v>1358892</v>
      </c>
      <c r="AL1521">
        <v>7</v>
      </c>
      <c r="AM1521">
        <v>470</v>
      </c>
      <c r="AN1521">
        <v>3719</v>
      </c>
      <c r="AO1521">
        <v>1739613</v>
      </c>
      <c r="AP1521">
        <v>150</v>
      </c>
      <c r="AQ1521">
        <v>371</v>
      </c>
      <c r="AR1521">
        <v>3325</v>
      </c>
      <c r="AS1521">
        <v>1237085</v>
      </c>
      <c r="AT1521">
        <v>41</v>
      </c>
      <c r="AU1521">
        <v>432</v>
      </c>
      <c r="AV1521">
        <v>3151</v>
      </c>
      <c r="AW1521">
        <v>1364529</v>
      </c>
      <c r="AY1521">
        <v>4</v>
      </c>
    </row>
    <row r="1522" spans="1:51" x14ac:dyDescent="0.2">
      <c r="A1522" s="43">
        <v>43311</v>
      </c>
      <c r="B1522">
        <v>6</v>
      </c>
      <c r="C1522">
        <v>107</v>
      </c>
      <c r="D1522">
        <v>4213</v>
      </c>
      <c r="E1522">
        <v>445292</v>
      </c>
      <c r="F1522">
        <v>41</v>
      </c>
      <c r="G1522">
        <v>137</v>
      </c>
      <c r="H1522">
        <v>4083</v>
      </c>
      <c r="I1522">
        <v>568428</v>
      </c>
      <c r="J1522">
        <v>84</v>
      </c>
      <c r="K1522">
        <v>170</v>
      </c>
      <c r="L1522">
        <v>4182</v>
      </c>
      <c r="M1522">
        <v>740477</v>
      </c>
      <c r="N1522">
        <v>25</v>
      </c>
      <c r="O1522">
        <v>194</v>
      </c>
      <c r="P1522">
        <v>3801</v>
      </c>
      <c r="Q1522">
        <v>761722</v>
      </c>
      <c r="R1522">
        <v>22</v>
      </c>
      <c r="S1522">
        <v>237</v>
      </c>
      <c r="T1522">
        <v>3545</v>
      </c>
      <c r="U1522">
        <v>869266</v>
      </c>
      <c r="V1522">
        <v>23</v>
      </c>
      <c r="W1522">
        <v>263</v>
      </c>
      <c r="X1522">
        <v>3719</v>
      </c>
      <c r="Y1522">
        <v>999020</v>
      </c>
      <c r="Z1522">
        <v>23</v>
      </c>
      <c r="AA1522">
        <v>302</v>
      </c>
      <c r="AB1522">
        <v>3685</v>
      </c>
      <c r="AC1522">
        <v>1160282</v>
      </c>
      <c r="AD1522">
        <v>29</v>
      </c>
      <c r="AE1522">
        <v>340</v>
      </c>
      <c r="AF1522">
        <v>3553</v>
      </c>
      <c r="AG1522">
        <v>1209183</v>
      </c>
      <c r="AH1522">
        <v>15</v>
      </c>
      <c r="AI1522">
        <v>373</v>
      </c>
      <c r="AJ1522">
        <v>3530</v>
      </c>
      <c r="AK1522">
        <v>1307882</v>
      </c>
      <c r="AL1522">
        <v>7</v>
      </c>
      <c r="AM1522">
        <v>417</v>
      </c>
      <c r="AN1522">
        <v>3836</v>
      </c>
      <c r="AO1522">
        <v>1578629</v>
      </c>
      <c r="AP1522">
        <v>134</v>
      </c>
      <c r="AQ1522">
        <v>386</v>
      </c>
      <c r="AR1522">
        <v>3203</v>
      </c>
      <c r="AS1522">
        <v>1243755</v>
      </c>
      <c r="AT1522">
        <v>45</v>
      </c>
      <c r="AU1522">
        <v>413</v>
      </c>
      <c r="AV1522">
        <v>3363</v>
      </c>
      <c r="AW1522">
        <v>1340701</v>
      </c>
      <c r="AY1522">
        <v>4</v>
      </c>
    </row>
    <row r="1523" spans="1:51" x14ac:dyDescent="0.2">
      <c r="A1523" s="43"/>
    </row>
    <row r="1524" spans="1:51" x14ac:dyDescent="0.2">
      <c r="A1524" s="43"/>
    </row>
    <row r="1525" spans="1:51" x14ac:dyDescent="0.2">
      <c r="A1525" s="43">
        <v>43284</v>
      </c>
      <c r="B1525">
        <v>15</v>
      </c>
      <c r="C1525">
        <v>113</v>
      </c>
      <c r="D1525">
        <v>3857</v>
      </c>
      <c r="E1525">
        <v>436861</v>
      </c>
      <c r="F1525">
        <v>5</v>
      </c>
      <c r="G1525">
        <v>140</v>
      </c>
      <c r="H1525">
        <v>3766</v>
      </c>
      <c r="I1525">
        <v>529844</v>
      </c>
      <c r="J1525">
        <v>8</v>
      </c>
      <c r="K1525">
        <v>157</v>
      </c>
      <c r="L1525">
        <v>3793</v>
      </c>
      <c r="M1525">
        <v>598082</v>
      </c>
      <c r="N1525">
        <v>29</v>
      </c>
      <c r="O1525">
        <v>212</v>
      </c>
      <c r="P1525">
        <v>3740</v>
      </c>
      <c r="Q1525">
        <v>795872</v>
      </c>
      <c r="R1525">
        <v>3</v>
      </c>
      <c r="S1525">
        <v>228</v>
      </c>
      <c r="T1525">
        <v>3340</v>
      </c>
      <c r="U1525">
        <v>761520</v>
      </c>
      <c r="V1525">
        <v>3</v>
      </c>
      <c r="W1525">
        <v>267</v>
      </c>
      <c r="X1525">
        <v>3483</v>
      </c>
      <c r="Y1525">
        <v>930050</v>
      </c>
      <c r="Z1525">
        <v>8</v>
      </c>
      <c r="AA1525">
        <v>297</v>
      </c>
      <c r="AB1525">
        <v>3625</v>
      </c>
      <c r="AC1525">
        <v>1076625</v>
      </c>
      <c r="AD1525">
        <v>18</v>
      </c>
      <c r="AE1525">
        <v>327</v>
      </c>
      <c r="AF1525">
        <v>3475</v>
      </c>
      <c r="AG1525">
        <v>1136904</v>
      </c>
      <c r="AL1525">
        <v>1</v>
      </c>
      <c r="AM1525">
        <v>414</v>
      </c>
      <c r="AN1525">
        <v>3800</v>
      </c>
      <c r="AO1525">
        <v>1573200</v>
      </c>
      <c r="AP1525">
        <v>4</v>
      </c>
      <c r="AQ1525">
        <v>377</v>
      </c>
      <c r="AR1525">
        <v>3525</v>
      </c>
      <c r="AS1525">
        <v>1328925</v>
      </c>
      <c r="AT1525">
        <v>3</v>
      </c>
      <c r="AU1525">
        <v>451</v>
      </c>
      <c r="AV1525">
        <v>3150</v>
      </c>
      <c r="AW1525">
        <v>1422750</v>
      </c>
      <c r="AX1525">
        <v>7</v>
      </c>
      <c r="AY1525">
        <f>16+6+68</f>
        <v>90</v>
      </c>
    </row>
    <row r="1526" spans="1:51" x14ac:dyDescent="0.2">
      <c r="A1526" s="43"/>
      <c r="AP1526">
        <v>11</v>
      </c>
      <c r="AQ1526">
        <v>419</v>
      </c>
      <c r="AR1526">
        <v>3350</v>
      </c>
      <c r="AS1526">
        <v>1404990</v>
      </c>
    </row>
    <row r="1527" spans="1:51" x14ac:dyDescent="0.2">
      <c r="A1527" s="43">
        <v>43291</v>
      </c>
      <c r="B1527">
        <v>7</v>
      </c>
      <c r="C1527">
        <v>103</v>
      </c>
      <c r="D1527">
        <v>4216</v>
      </c>
      <c r="E1527">
        <v>437127</v>
      </c>
      <c r="F1527">
        <v>13</v>
      </c>
      <c r="G1527">
        <v>138</v>
      </c>
      <c r="H1527">
        <v>4012</v>
      </c>
      <c r="I1527">
        <v>553725</v>
      </c>
      <c r="J1527">
        <v>31</v>
      </c>
      <c r="K1527">
        <v>165</v>
      </c>
      <c r="L1527">
        <v>3730</v>
      </c>
      <c r="M1527">
        <v>617936</v>
      </c>
      <c r="N1527">
        <v>22</v>
      </c>
      <c r="O1527">
        <v>199</v>
      </c>
      <c r="P1527">
        <v>3667</v>
      </c>
      <c r="Q1527">
        <v>730099</v>
      </c>
      <c r="R1527">
        <v>3</v>
      </c>
      <c r="S1527">
        <v>235</v>
      </c>
      <c r="T1527">
        <v>3565</v>
      </c>
      <c r="U1527">
        <v>839557</v>
      </c>
      <c r="V1527">
        <v>10</v>
      </c>
      <c r="W1527">
        <v>265</v>
      </c>
      <c r="X1527">
        <v>3626</v>
      </c>
      <c r="Y1527">
        <v>961671</v>
      </c>
      <c r="Z1527">
        <v>18</v>
      </c>
      <c r="AA1527">
        <v>295</v>
      </c>
      <c r="AB1527">
        <v>3676</v>
      </c>
      <c r="AC1527">
        <v>1084953</v>
      </c>
      <c r="AD1527">
        <v>5</v>
      </c>
      <c r="AE1527">
        <v>343</v>
      </c>
      <c r="AF1527">
        <v>3426</v>
      </c>
      <c r="AG1527">
        <v>1177173</v>
      </c>
      <c r="AH1527">
        <v>10</v>
      </c>
      <c r="AI1527">
        <v>375</v>
      </c>
      <c r="AJ1527">
        <v>3546</v>
      </c>
      <c r="AK1527">
        <v>1330591</v>
      </c>
      <c r="AP1527">
        <v>24</v>
      </c>
      <c r="AQ1527">
        <v>381</v>
      </c>
      <c r="AR1527">
        <v>3470</v>
      </c>
      <c r="AS1527">
        <v>1322716</v>
      </c>
      <c r="AT1527">
        <v>7</v>
      </c>
      <c r="AU1527">
        <v>389</v>
      </c>
      <c r="AV1527">
        <v>3326</v>
      </c>
      <c r="AW1527">
        <v>1195182</v>
      </c>
      <c r="AX1527">
        <v>12</v>
      </c>
      <c r="AY1527">
        <f>15+150</f>
        <v>165</v>
      </c>
    </row>
    <row r="1528" spans="1:51" x14ac:dyDescent="0.2">
      <c r="A1528" s="43"/>
      <c r="AP1528">
        <v>39</v>
      </c>
      <c r="AQ1528">
        <v>432</v>
      </c>
      <c r="AR1528">
        <v>3381</v>
      </c>
      <c r="AS1528">
        <v>1464034</v>
      </c>
      <c r="AT1528">
        <v>12</v>
      </c>
      <c r="AU1528">
        <v>482</v>
      </c>
      <c r="AV1528">
        <v>3342</v>
      </c>
      <c r="AW1528">
        <v>1611257</v>
      </c>
    </row>
    <row r="1529" spans="1:51" x14ac:dyDescent="0.2">
      <c r="A1529" s="43">
        <v>43298</v>
      </c>
      <c r="B1529">
        <v>3</v>
      </c>
      <c r="C1529">
        <v>127</v>
      </c>
      <c r="D1529">
        <v>4150</v>
      </c>
      <c r="E1529">
        <v>527050</v>
      </c>
      <c r="F1529">
        <v>11</v>
      </c>
      <c r="G1529">
        <v>131</v>
      </c>
      <c r="H1529">
        <v>4150</v>
      </c>
      <c r="I1529">
        <v>543650</v>
      </c>
      <c r="J1529">
        <v>7</v>
      </c>
      <c r="K1529">
        <v>166</v>
      </c>
      <c r="L1529">
        <v>4287</v>
      </c>
      <c r="M1529">
        <v>711725</v>
      </c>
      <c r="N1529">
        <v>22</v>
      </c>
      <c r="O1529">
        <v>194</v>
      </c>
      <c r="P1529">
        <v>3700</v>
      </c>
      <c r="Q1529">
        <v>720575</v>
      </c>
      <c r="R1529">
        <v>8</v>
      </c>
      <c r="S1529">
        <v>231</v>
      </c>
      <c r="T1529">
        <v>3820</v>
      </c>
      <c r="U1529">
        <v>882420</v>
      </c>
      <c r="V1529">
        <v>5</v>
      </c>
      <c r="W1529">
        <v>261</v>
      </c>
      <c r="X1529">
        <v>3733</v>
      </c>
      <c r="Y1529">
        <v>375644</v>
      </c>
      <c r="Z1529">
        <v>22</v>
      </c>
      <c r="AA1529">
        <v>295</v>
      </c>
      <c r="AB1529">
        <v>3558</v>
      </c>
      <c r="AC1529">
        <v>1051812</v>
      </c>
      <c r="AD1529">
        <v>10</v>
      </c>
      <c r="AE1529">
        <v>341</v>
      </c>
      <c r="AF1529">
        <v>3468</v>
      </c>
      <c r="AG1529">
        <v>1183277</v>
      </c>
      <c r="AH1529">
        <v>2</v>
      </c>
      <c r="AI1529">
        <v>360</v>
      </c>
      <c r="AJ1529">
        <v>3525</v>
      </c>
      <c r="AK1529">
        <v>1269000</v>
      </c>
      <c r="AP1529">
        <v>13</v>
      </c>
      <c r="AQ1529">
        <v>373</v>
      </c>
      <c r="AR1529">
        <v>3357</v>
      </c>
      <c r="AS1529">
        <v>1253483</v>
      </c>
      <c r="AT1529">
        <v>3</v>
      </c>
      <c r="AU1529">
        <v>381</v>
      </c>
      <c r="AV1529">
        <v>3325</v>
      </c>
      <c r="AW1529">
        <v>1268487</v>
      </c>
      <c r="AY1529">
        <f>19+164</f>
        <v>183</v>
      </c>
    </row>
    <row r="1530" spans="1:51" x14ac:dyDescent="0.2">
      <c r="A1530" s="43"/>
      <c r="AP1530">
        <v>24</v>
      </c>
      <c r="AQ1530">
        <v>439</v>
      </c>
      <c r="AR1530">
        <v>3358</v>
      </c>
      <c r="AS1530">
        <v>1477534</v>
      </c>
      <c r="AT1530">
        <v>3</v>
      </c>
      <c r="AU1530">
        <v>424</v>
      </c>
      <c r="AV1530">
        <v>3200</v>
      </c>
      <c r="AW1530">
        <v>1356800</v>
      </c>
    </row>
    <row r="1531" spans="1:51" x14ac:dyDescent="0.2">
      <c r="A1531" s="43">
        <v>43305</v>
      </c>
      <c r="B1531">
        <v>27</v>
      </c>
      <c r="C1531">
        <v>114</v>
      </c>
      <c r="D1531">
        <v>4242</v>
      </c>
      <c r="E1531">
        <v>486110</v>
      </c>
      <c r="F1531">
        <v>2</v>
      </c>
      <c r="G1531">
        <v>144</v>
      </c>
      <c r="H1531">
        <v>4100</v>
      </c>
      <c r="I1531">
        <v>590400</v>
      </c>
      <c r="J1531">
        <v>27</v>
      </c>
      <c r="K1531">
        <v>163</v>
      </c>
      <c r="L1531">
        <v>3772</v>
      </c>
      <c r="M1531">
        <v>616332</v>
      </c>
      <c r="N1531">
        <v>16</v>
      </c>
      <c r="O1531">
        <v>207</v>
      </c>
      <c r="P1531">
        <v>3533</v>
      </c>
      <c r="Q1531">
        <v>734148</v>
      </c>
      <c r="R1531">
        <v>10</v>
      </c>
      <c r="S1531">
        <v>232</v>
      </c>
      <c r="T1531">
        <v>3493</v>
      </c>
      <c r="U1531">
        <v>812200</v>
      </c>
      <c r="V1531">
        <v>17</v>
      </c>
      <c r="W1531">
        <v>265</v>
      </c>
      <c r="X1531">
        <v>3507</v>
      </c>
      <c r="Y1531">
        <v>929893</v>
      </c>
      <c r="Z1531">
        <v>19</v>
      </c>
      <c r="AA1531">
        <v>302</v>
      </c>
      <c r="AB1531">
        <v>3565</v>
      </c>
      <c r="AC1531">
        <v>1078373</v>
      </c>
      <c r="AD1531">
        <v>11</v>
      </c>
      <c r="AE1531">
        <v>336</v>
      </c>
      <c r="AF1531">
        <v>3548</v>
      </c>
      <c r="AG1531">
        <v>1195485</v>
      </c>
      <c r="AH1531">
        <v>1</v>
      </c>
      <c r="AI1531">
        <v>377</v>
      </c>
      <c r="AJ1531">
        <v>3480</v>
      </c>
      <c r="AK1531">
        <v>1311960</v>
      </c>
      <c r="AL1531">
        <v>5</v>
      </c>
      <c r="AM1531">
        <v>453</v>
      </c>
      <c r="AN1531">
        <v>3620</v>
      </c>
      <c r="AO1531">
        <v>1640765</v>
      </c>
      <c r="AP1531">
        <v>20</v>
      </c>
      <c r="AQ1531">
        <v>383</v>
      </c>
      <c r="AR1531">
        <v>3307</v>
      </c>
      <c r="AS1531">
        <v>1266992</v>
      </c>
      <c r="AT1531">
        <v>13</v>
      </c>
      <c r="AU1531">
        <v>447</v>
      </c>
      <c r="AV1531">
        <v>3320</v>
      </c>
      <c r="AW1531">
        <v>1484704</v>
      </c>
      <c r="AX1531">
        <v>10</v>
      </c>
      <c r="AY1531">
        <f>17+125</f>
        <v>142</v>
      </c>
    </row>
    <row r="1532" spans="1:51" x14ac:dyDescent="0.2">
      <c r="A1532" s="43"/>
      <c r="AP1532">
        <v>39</v>
      </c>
      <c r="AQ1532">
        <v>450</v>
      </c>
      <c r="AR1532">
        <v>3453</v>
      </c>
      <c r="AS1532">
        <v>1555089</v>
      </c>
    </row>
    <row r="1533" spans="1:51" x14ac:dyDescent="0.2">
      <c r="A1533" s="43">
        <v>43312</v>
      </c>
      <c r="B1533">
        <v>6</v>
      </c>
      <c r="C1533">
        <v>93</v>
      </c>
      <c r="D1533">
        <v>4190</v>
      </c>
      <c r="E1533">
        <v>391346</v>
      </c>
      <c r="F1533">
        <v>3</v>
      </c>
      <c r="G1533">
        <v>141</v>
      </c>
      <c r="H1533">
        <v>4050</v>
      </c>
      <c r="I1533">
        <v>571050</v>
      </c>
      <c r="J1533">
        <v>10</v>
      </c>
      <c r="K1533">
        <v>166</v>
      </c>
      <c r="L1533">
        <v>3800</v>
      </c>
      <c r="M1533">
        <v>632066</v>
      </c>
      <c r="N1533">
        <v>23</v>
      </c>
      <c r="O1533">
        <v>208</v>
      </c>
      <c r="P1533">
        <v>3635</v>
      </c>
      <c r="Q1533">
        <v>757897</v>
      </c>
      <c r="R1533">
        <v>12</v>
      </c>
      <c r="S1533">
        <v>237</v>
      </c>
      <c r="T1533">
        <v>3503</v>
      </c>
      <c r="U1533">
        <v>830388</v>
      </c>
      <c r="V1533">
        <v>15</v>
      </c>
      <c r="W1533">
        <v>258</v>
      </c>
      <c r="X1533">
        <v>3571</v>
      </c>
      <c r="Y1533">
        <v>924489</v>
      </c>
      <c r="Z1533">
        <v>5</v>
      </c>
      <c r="AA1533">
        <v>290</v>
      </c>
      <c r="AB1533">
        <v>3540</v>
      </c>
      <c r="AC1533">
        <v>1028370</v>
      </c>
      <c r="AD1533">
        <v>10</v>
      </c>
      <c r="AE1533">
        <v>341</v>
      </c>
      <c r="AF1533">
        <v>3535</v>
      </c>
      <c r="AG1533">
        <v>1205435</v>
      </c>
      <c r="AH1533">
        <v>2</v>
      </c>
      <c r="AI1533">
        <v>361</v>
      </c>
      <c r="AJ1533">
        <v>3470</v>
      </c>
      <c r="AK1533">
        <v>1254405</v>
      </c>
      <c r="AL1533">
        <v>1</v>
      </c>
      <c r="AM1533">
        <v>433</v>
      </c>
      <c r="AN1533">
        <v>3440</v>
      </c>
      <c r="AO1533">
        <v>1489520</v>
      </c>
      <c r="AP1533">
        <v>30</v>
      </c>
      <c r="AQ1533">
        <v>381</v>
      </c>
      <c r="AR1533">
        <v>3224</v>
      </c>
      <c r="AS1533">
        <v>1231284</v>
      </c>
      <c r="AT1533">
        <v>3</v>
      </c>
      <c r="AU1533">
        <v>372</v>
      </c>
      <c r="AV1533">
        <v>3283</v>
      </c>
      <c r="AW1533">
        <v>1221400</v>
      </c>
      <c r="AX1533">
        <v>19</v>
      </c>
      <c r="AY1533">
        <f>9+136</f>
        <v>145</v>
      </c>
    </row>
    <row r="1534" spans="1:51" x14ac:dyDescent="0.2">
      <c r="A1534" s="43"/>
      <c r="AP1534">
        <v>36</v>
      </c>
      <c r="AQ1534">
        <v>447</v>
      </c>
      <c r="AR1534">
        <v>3243</v>
      </c>
      <c r="AS1534">
        <v>1452553</v>
      </c>
      <c r="AT1534">
        <v>3</v>
      </c>
      <c r="AU1534">
        <v>483</v>
      </c>
      <c r="AV1534">
        <v>3350</v>
      </c>
      <c r="AW1534">
        <v>1618050</v>
      </c>
    </row>
    <row r="1535" spans="1:51" x14ac:dyDescent="0.2">
      <c r="A1535" s="43"/>
    </row>
    <row r="1536" spans="1:51" x14ac:dyDescent="0.2">
      <c r="A1536" s="43">
        <v>43319</v>
      </c>
      <c r="B1536">
        <v>6</v>
      </c>
      <c r="C1536">
        <v>120</v>
      </c>
      <c r="D1536">
        <v>4350</v>
      </c>
      <c r="E1536">
        <v>524175</v>
      </c>
      <c r="F1536">
        <v>1</v>
      </c>
      <c r="G1536">
        <v>136</v>
      </c>
      <c r="H1536">
        <v>4250</v>
      </c>
      <c r="I1536">
        <v>578000</v>
      </c>
      <c r="J1536">
        <v>13</v>
      </c>
      <c r="K1536">
        <v>165</v>
      </c>
      <c r="L1536">
        <v>3870</v>
      </c>
      <c r="M1536">
        <v>639324</v>
      </c>
      <c r="N1536">
        <v>1</v>
      </c>
      <c r="O1536">
        <v>194</v>
      </c>
      <c r="P1536">
        <v>3800</v>
      </c>
      <c r="Q1536">
        <v>737200</v>
      </c>
      <c r="R1536">
        <v>1</v>
      </c>
      <c r="S1536">
        <v>227</v>
      </c>
      <c r="T1536">
        <v>3350</v>
      </c>
      <c r="U1536">
        <v>760450</v>
      </c>
      <c r="V1536">
        <v>1</v>
      </c>
      <c r="W1536">
        <v>266</v>
      </c>
      <c r="X1536">
        <v>3300</v>
      </c>
      <c r="Y1536">
        <v>877800</v>
      </c>
      <c r="Z1536">
        <v>4</v>
      </c>
      <c r="AA1536">
        <v>296</v>
      </c>
      <c r="AB1536">
        <v>3600</v>
      </c>
      <c r="AC1536">
        <v>1066800</v>
      </c>
      <c r="AD1536">
        <v>6</v>
      </c>
      <c r="AE1536">
        <v>334</v>
      </c>
      <c r="AF1536">
        <v>3496</v>
      </c>
      <c r="AG1536">
        <v>1170460</v>
      </c>
      <c r="AH1536">
        <v>1</v>
      </c>
      <c r="AI1536">
        <v>372</v>
      </c>
      <c r="AJ1536">
        <v>3540</v>
      </c>
      <c r="AK1536">
        <v>1316880</v>
      </c>
      <c r="AL1536">
        <v>3</v>
      </c>
      <c r="AM1536">
        <v>428</v>
      </c>
      <c r="AN1536">
        <v>3560</v>
      </c>
      <c r="AO1536">
        <v>1524866</v>
      </c>
      <c r="AP1536">
        <v>35</v>
      </c>
      <c r="AQ1536">
        <v>438</v>
      </c>
      <c r="AR1536">
        <v>3276</v>
      </c>
      <c r="AS1536">
        <v>1438032</v>
      </c>
      <c r="AT1536">
        <v>4</v>
      </c>
      <c r="AU1536">
        <v>502</v>
      </c>
      <c r="AV1536">
        <v>3050</v>
      </c>
      <c r="AW1536">
        <v>1531862</v>
      </c>
      <c r="AX1536">
        <v>11</v>
      </c>
      <c r="AY1536">
        <f>33+142</f>
        <v>175</v>
      </c>
    </row>
    <row r="1537" spans="1:51" x14ac:dyDescent="0.2">
      <c r="A1537" s="43"/>
      <c r="AP1537">
        <v>14</v>
      </c>
      <c r="AQ1537">
        <v>381</v>
      </c>
      <c r="AR1537">
        <v>3231</v>
      </c>
      <c r="AS1537">
        <v>1233918</v>
      </c>
      <c r="AT1537">
        <v>6</v>
      </c>
      <c r="AU1537">
        <v>368</v>
      </c>
      <c r="AV1537">
        <v>3850</v>
      </c>
      <c r="AW1537">
        <v>1416800</v>
      </c>
    </row>
    <row r="1538" spans="1:51" x14ac:dyDescent="0.2">
      <c r="A1538" s="43">
        <v>43326</v>
      </c>
      <c r="B1538">
        <v>27</v>
      </c>
      <c r="C1538">
        <v>112</v>
      </c>
      <c r="D1538">
        <v>4103</v>
      </c>
      <c r="E1538">
        <v>462764</v>
      </c>
      <c r="F1538">
        <v>30</v>
      </c>
      <c r="G1538">
        <v>142</v>
      </c>
      <c r="H1538">
        <v>3987</v>
      </c>
      <c r="I1538">
        <v>566225</v>
      </c>
      <c r="J1538">
        <v>17</v>
      </c>
      <c r="K1538">
        <v>162</v>
      </c>
      <c r="L1538">
        <v>3858</v>
      </c>
      <c r="M1538">
        <v>626979</v>
      </c>
      <c r="N1538">
        <v>1</v>
      </c>
      <c r="O1538">
        <v>244</v>
      </c>
      <c r="P1538">
        <v>3300</v>
      </c>
      <c r="Q1538">
        <v>805200</v>
      </c>
      <c r="R1538">
        <v>14</v>
      </c>
      <c r="S1538">
        <v>256</v>
      </c>
      <c r="T1538">
        <v>3672</v>
      </c>
      <c r="U1538">
        <v>941825</v>
      </c>
      <c r="V1538">
        <v>10</v>
      </c>
      <c r="W1538">
        <v>297</v>
      </c>
      <c r="X1538">
        <v>3598</v>
      </c>
      <c r="Y1538">
        <v>1069728</v>
      </c>
      <c r="Z1538">
        <v>9</v>
      </c>
      <c r="AA1538">
        <v>341</v>
      </c>
      <c r="AB1538">
        <v>3590</v>
      </c>
      <c r="AC1538">
        <v>1225985</v>
      </c>
      <c r="AD1538">
        <v>3</v>
      </c>
      <c r="AE1538">
        <v>373</v>
      </c>
      <c r="AF1538">
        <v>3573</v>
      </c>
      <c r="AG1538">
        <v>1335235</v>
      </c>
      <c r="AH1538">
        <v>6</v>
      </c>
      <c r="AI1538">
        <v>417</v>
      </c>
      <c r="AJ1538">
        <v>3500</v>
      </c>
      <c r="AK1538">
        <v>1459500</v>
      </c>
      <c r="AP1538">
        <v>24</v>
      </c>
      <c r="AQ1538">
        <v>442</v>
      </c>
      <c r="AR1538">
        <v>3305</v>
      </c>
      <c r="AS1538">
        <v>1462489</v>
      </c>
      <c r="AT1538">
        <v>5</v>
      </c>
      <c r="AU1538">
        <v>486</v>
      </c>
      <c r="AV1538">
        <v>3240</v>
      </c>
      <c r="AW1538">
        <v>1576584</v>
      </c>
      <c r="AX1538">
        <v>16</v>
      </c>
      <c r="AY1538">
        <f>14+95+13</f>
        <v>122</v>
      </c>
    </row>
    <row r="1539" spans="1:51" x14ac:dyDescent="0.2">
      <c r="A1539" s="43"/>
      <c r="AP1539">
        <v>13</v>
      </c>
      <c r="AQ1539">
        <v>388</v>
      </c>
      <c r="AR1539">
        <v>3231</v>
      </c>
      <c r="AS1539">
        <v>1254826</v>
      </c>
      <c r="AT1539">
        <v>3</v>
      </c>
      <c r="AU1539">
        <v>376</v>
      </c>
      <c r="AV1539">
        <v>3666</v>
      </c>
      <c r="AW1539">
        <v>1381111</v>
      </c>
    </row>
    <row r="1540" spans="1:51" x14ac:dyDescent="0.2">
      <c r="A1540" s="43">
        <v>43333</v>
      </c>
      <c r="B1540">
        <v>14</v>
      </c>
      <c r="C1540">
        <v>110</v>
      </c>
      <c r="D1540">
        <v>4245</v>
      </c>
      <c r="E1540">
        <v>466950</v>
      </c>
      <c r="F1540">
        <v>3</v>
      </c>
      <c r="G1540">
        <v>131</v>
      </c>
      <c r="H1540">
        <v>4050</v>
      </c>
      <c r="I1540">
        <v>530550</v>
      </c>
      <c r="N1540">
        <v>4</v>
      </c>
      <c r="O1540">
        <v>206</v>
      </c>
      <c r="P1540">
        <v>3726</v>
      </c>
      <c r="Q1540">
        <v>768935</v>
      </c>
      <c r="R1540">
        <v>1</v>
      </c>
      <c r="S1540">
        <v>258</v>
      </c>
      <c r="T1540">
        <v>3800</v>
      </c>
      <c r="U1540">
        <v>980400</v>
      </c>
      <c r="V1540">
        <v>2</v>
      </c>
      <c r="W1540">
        <v>296</v>
      </c>
      <c r="X1540">
        <v>3615</v>
      </c>
      <c r="Y1540">
        <v>1071847</v>
      </c>
      <c r="Z1540">
        <v>4</v>
      </c>
      <c r="AA1540">
        <v>333</v>
      </c>
      <c r="AB1540">
        <v>3500</v>
      </c>
      <c r="AC1540">
        <v>1165500</v>
      </c>
      <c r="AD1540">
        <v>21</v>
      </c>
      <c r="AE1540">
        <v>370</v>
      </c>
      <c r="AF1540">
        <v>3522</v>
      </c>
      <c r="AG1540">
        <v>1305086</v>
      </c>
      <c r="AH1540">
        <v>7</v>
      </c>
      <c r="AI1540">
        <v>420</v>
      </c>
      <c r="AJ1540">
        <v>3400</v>
      </c>
      <c r="AK1540">
        <v>1428000</v>
      </c>
      <c r="AP1540">
        <v>44</v>
      </c>
      <c r="AQ1540">
        <v>453</v>
      </c>
      <c r="AR1540">
        <v>3333</v>
      </c>
      <c r="AS1540">
        <v>1512638</v>
      </c>
      <c r="AT1540">
        <v>2</v>
      </c>
      <c r="AU1540">
        <v>419</v>
      </c>
      <c r="AV1540">
        <v>2700</v>
      </c>
      <c r="AW1540">
        <v>1131300</v>
      </c>
      <c r="AX1540">
        <v>7</v>
      </c>
      <c r="AY1540">
        <f>11+108</f>
        <v>119</v>
      </c>
    </row>
    <row r="1541" spans="1:51" x14ac:dyDescent="0.2">
      <c r="A1541" s="43"/>
      <c r="AP1541">
        <v>24</v>
      </c>
      <c r="AQ1541">
        <v>378</v>
      </c>
      <c r="AR1541">
        <v>3295</v>
      </c>
      <c r="AS1541">
        <v>1248146</v>
      </c>
    </row>
    <row r="1542" spans="1:51" x14ac:dyDescent="0.2">
      <c r="A1542" s="43">
        <v>43340</v>
      </c>
      <c r="B1542">
        <v>4</v>
      </c>
      <c r="C1542">
        <v>116</v>
      </c>
      <c r="D1542">
        <v>4183</v>
      </c>
      <c r="E1542">
        <v>485266</v>
      </c>
      <c r="F1542">
        <v>3</v>
      </c>
      <c r="G1542">
        <v>140</v>
      </c>
      <c r="H1542">
        <v>3950</v>
      </c>
      <c r="I1542">
        <v>553000</v>
      </c>
      <c r="J1542">
        <v>25</v>
      </c>
      <c r="K1542">
        <v>163</v>
      </c>
      <c r="L1542">
        <v>3912</v>
      </c>
      <c r="M1542">
        <v>637737</v>
      </c>
      <c r="N1542">
        <v>7</v>
      </c>
      <c r="O1542">
        <v>195</v>
      </c>
      <c r="P1542">
        <v>3635</v>
      </c>
      <c r="Q1542">
        <v>710642</v>
      </c>
      <c r="R1542">
        <v>6</v>
      </c>
      <c r="S1542">
        <v>237</v>
      </c>
      <c r="T1542">
        <v>3802</v>
      </c>
      <c r="U1542">
        <v>903093</v>
      </c>
      <c r="V1542">
        <v>23</v>
      </c>
      <c r="W1542">
        <v>263</v>
      </c>
      <c r="X1542">
        <v>3606</v>
      </c>
      <c r="Y1542">
        <v>951262</v>
      </c>
      <c r="Z1542">
        <v>16</v>
      </c>
      <c r="AA1542">
        <v>309</v>
      </c>
      <c r="AB1542">
        <v>3656</v>
      </c>
      <c r="AC1542">
        <v>1130435</v>
      </c>
      <c r="AD1542">
        <v>13</v>
      </c>
      <c r="AE1542">
        <v>337</v>
      </c>
      <c r="AF1542">
        <v>3501</v>
      </c>
      <c r="AG1542">
        <v>1182986</v>
      </c>
      <c r="AH1542">
        <v>8</v>
      </c>
      <c r="AI1542">
        <v>369</v>
      </c>
      <c r="AJ1542">
        <v>3512</v>
      </c>
      <c r="AK1542">
        <v>1297332</v>
      </c>
      <c r="AL1542">
        <v>4</v>
      </c>
      <c r="AM1542">
        <v>426</v>
      </c>
      <c r="AN1542">
        <v>3520</v>
      </c>
      <c r="AO1542">
        <v>1501866</v>
      </c>
      <c r="AP1542">
        <v>35</v>
      </c>
      <c r="AQ1542">
        <v>433</v>
      </c>
      <c r="AR1542">
        <v>3273</v>
      </c>
      <c r="AS1542">
        <v>1417394</v>
      </c>
      <c r="AT1542">
        <v>6</v>
      </c>
      <c r="AU1542">
        <v>436</v>
      </c>
      <c r="AV1542">
        <v>3133</v>
      </c>
      <c r="AW1542">
        <v>1368222</v>
      </c>
      <c r="AX1542">
        <v>17</v>
      </c>
      <c r="AY1542">
        <f>15+8+132</f>
        <v>155</v>
      </c>
    </row>
    <row r="1543" spans="1:51" x14ac:dyDescent="0.2">
      <c r="A1543" s="43"/>
      <c r="AP1543">
        <v>27</v>
      </c>
      <c r="AQ1543">
        <v>378</v>
      </c>
      <c r="AR1543">
        <v>3235</v>
      </c>
      <c r="AS1543">
        <v>1224472</v>
      </c>
    </row>
    <row r="1544" spans="1:51" x14ac:dyDescent="0.2">
      <c r="A1544" s="43">
        <v>43318</v>
      </c>
      <c r="B1544">
        <v>29</v>
      </c>
      <c r="C1544">
        <v>112</v>
      </c>
      <c r="D1544">
        <v>4157</v>
      </c>
      <c r="E1544">
        <v>503058</v>
      </c>
      <c r="F1544">
        <v>29</v>
      </c>
      <c r="G1544">
        <v>144</v>
      </c>
      <c r="H1544">
        <v>4159</v>
      </c>
      <c r="I1544">
        <v>620712</v>
      </c>
      <c r="J1544">
        <v>8</v>
      </c>
      <c r="K1544">
        <v>175</v>
      </c>
      <c r="L1544">
        <v>4050</v>
      </c>
      <c r="M1544">
        <v>708238</v>
      </c>
      <c r="N1544">
        <v>59</v>
      </c>
      <c r="O1544">
        <v>209</v>
      </c>
      <c r="P1544">
        <v>3797</v>
      </c>
      <c r="Q1544">
        <v>625683</v>
      </c>
      <c r="R1544">
        <v>54</v>
      </c>
      <c r="S1544">
        <v>233</v>
      </c>
      <c r="T1544">
        <v>3812</v>
      </c>
      <c r="U1544">
        <v>894984</v>
      </c>
      <c r="V1544">
        <v>31</v>
      </c>
      <c r="W1544">
        <v>263</v>
      </c>
      <c r="X1544">
        <v>3593</v>
      </c>
      <c r="Y1544">
        <v>943799</v>
      </c>
      <c r="Z1544">
        <v>28</v>
      </c>
      <c r="AA1544">
        <v>296</v>
      </c>
      <c r="AB1544">
        <v>3717</v>
      </c>
      <c r="AC1544">
        <v>1085963</v>
      </c>
      <c r="AD1544">
        <v>33</v>
      </c>
      <c r="AE1544">
        <v>343</v>
      </c>
      <c r="AF1544">
        <v>3594</v>
      </c>
      <c r="AG1544">
        <v>1228305</v>
      </c>
      <c r="AH1544">
        <v>19</v>
      </c>
      <c r="AI1544">
        <v>377</v>
      </c>
      <c r="AJ1544">
        <v>3553</v>
      </c>
      <c r="AK1544">
        <v>1346229</v>
      </c>
      <c r="AL1544">
        <v>19</v>
      </c>
      <c r="AM1544">
        <v>430</v>
      </c>
      <c r="AN1544">
        <v>3669</v>
      </c>
      <c r="AO1544">
        <v>1579084</v>
      </c>
      <c r="AP1544">
        <v>234</v>
      </c>
      <c r="AQ1544">
        <v>386</v>
      </c>
      <c r="AR1544">
        <v>3522</v>
      </c>
      <c r="AS1544">
        <v>1270640</v>
      </c>
      <c r="AT1544">
        <v>30</v>
      </c>
      <c r="AU1544">
        <v>412</v>
      </c>
      <c r="AV1544">
        <v>3241</v>
      </c>
      <c r="AW1544">
        <v>1327800</v>
      </c>
      <c r="AY1544">
        <v>7</v>
      </c>
    </row>
    <row r="1545" spans="1:51" x14ac:dyDescent="0.2">
      <c r="A1545" s="43">
        <v>43325</v>
      </c>
      <c r="B1545">
        <v>15</v>
      </c>
      <c r="C1545">
        <v>114</v>
      </c>
      <c r="D1545">
        <v>4231</v>
      </c>
      <c r="E1545">
        <v>476004</v>
      </c>
      <c r="F1545">
        <v>18</v>
      </c>
      <c r="G1545">
        <v>140</v>
      </c>
      <c r="H1545">
        <v>4088</v>
      </c>
      <c r="I1545">
        <v>588950</v>
      </c>
      <c r="J1545">
        <v>22</v>
      </c>
      <c r="K1545">
        <v>167</v>
      </c>
      <c r="L1545">
        <v>4233</v>
      </c>
      <c r="M1545">
        <v>702295</v>
      </c>
      <c r="N1545">
        <v>26</v>
      </c>
      <c r="O1545">
        <v>210</v>
      </c>
      <c r="P1545">
        <v>3784</v>
      </c>
      <c r="Q1545">
        <v>800872</v>
      </c>
      <c r="R1545">
        <v>12</v>
      </c>
      <c r="S1545">
        <v>229</v>
      </c>
      <c r="T1545">
        <v>3414</v>
      </c>
      <c r="U1545">
        <v>831505</v>
      </c>
      <c r="V1545">
        <v>43</v>
      </c>
      <c r="W1545">
        <v>269</v>
      </c>
      <c r="X1545">
        <v>3499</v>
      </c>
      <c r="Y1545">
        <v>961780</v>
      </c>
      <c r="Z1545">
        <v>18</v>
      </c>
      <c r="AA1545">
        <v>291</v>
      </c>
      <c r="AB1545">
        <v>3390</v>
      </c>
      <c r="AC1545">
        <v>1000107</v>
      </c>
      <c r="AD1545">
        <v>31</v>
      </c>
      <c r="AE1545">
        <v>331</v>
      </c>
      <c r="AF1545">
        <v>3502</v>
      </c>
      <c r="AG1545">
        <v>1140487</v>
      </c>
      <c r="AH1545">
        <v>8</v>
      </c>
      <c r="AI1545">
        <v>377</v>
      </c>
      <c r="AJ1545">
        <v>3736</v>
      </c>
      <c r="AK1545">
        <v>1418458</v>
      </c>
      <c r="AL1545">
        <v>10</v>
      </c>
      <c r="AM1545">
        <v>451</v>
      </c>
      <c r="AN1545">
        <v>3692</v>
      </c>
      <c r="AO1545">
        <v>1665196</v>
      </c>
      <c r="AP1545">
        <v>172</v>
      </c>
      <c r="AQ1545">
        <v>376</v>
      </c>
      <c r="AR1545">
        <v>3204</v>
      </c>
      <c r="AS1545">
        <v>1214322</v>
      </c>
      <c r="AT1545">
        <v>16</v>
      </c>
      <c r="AU1545">
        <v>389</v>
      </c>
      <c r="AV1545">
        <v>3133</v>
      </c>
      <c r="AW1545">
        <v>1222716</v>
      </c>
    </row>
    <row r="1546" spans="1:51" x14ac:dyDescent="0.2">
      <c r="A1546" s="43">
        <v>43332</v>
      </c>
      <c r="B1546">
        <v>7</v>
      </c>
      <c r="C1546">
        <v>120</v>
      </c>
      <c r="D1546">
        <v>3975</v>
      </c>
      <c r="E1546">
        <v>468786</v>
      </c>
      <c r="F1546">
        <v>2</v>
      </c>
      <c r="G1546">
        <v>136</v>
      </c>
      <c r="H1546">
        <v>3960</v>
      </c>
      <c r="I1546">
        <v>536580</v>
      </c>
      <c r="J1546">
        <v>20</v>
      </c>
      <c r="K1546">
        <v>165</v>
      </c>
      <c r="L1546">
        <v>3980</v>
      </c>
      <c r="M1546">
        <v>658800</v>
      </c>
      <c r="N1546">
        <v>26</v>
      </c>
      <c r="O1546">
        <v>206</v>
      </c>
      <c r="P1546">
        <v>4053</v>
      </c>
      <c r="Q1546">
        <v>828810</v>
      </c>
      <c r="R1546">
        <v>26</v>
      </c>
      <c r="S1546">
        <v>236</v>
      </c>
      <c r="T1546">
        <v>3689</v>
      </c>
      <c r="U1546">
        <v>868703</v>
      </c>
      <c r="V1546">
        <v>35</v>
      </c>
      <c r="W1546">
        <v>266</v>
      </c>
      <c r="X1546">
        <v>3782</v>
      </c>
      <c r="Y1546">
        <v>1004083</v>
      </c>
      <c r="Z1546">
        <v>30</v>
      </c>
      <c r="AA1546">
        <v>298</v>
      </c>
      <c r="AB1546">
        <v>3648</v>
      </c>
      <c r="AC1546">
        <v>1090356</v>
      </c>
      <c r="AD1546">
        <v>17</v>
      </c>
      <c r="AE1546">
        <v>339</v>
      </c>
      <c r="AF1546">
        <v>3703</v>
      </c>
      <c r="AG1546">
        <v>1266901</v>
      </c>
      <c r="AH1546">
        <v>8</v>
      </c>
      <c r="AI1546">
        <v>380</v>
      </c>
      <c r="AJ1546">
        <v>3992</v>
      </c>
      <c r="AK1546">
        <v>1589240</v>
      </c>
      <c r="AL1546">
        <v>4</v>
      </c>
      <c r="AM1546">
        <v>448</v>
      </c>
      <c r="AN1546">
        <v>4090</v>
      </c>
      <c r="AO1546">
        <v>1832575</v>
      </c>
      <c r="AP1546">
        <v>96</v>
      </c>
      <c r="AQ1546">
        <v>377</v>
      </c>
      <c r="AR1546">
        <v>3342</v>
      </c>
      <c r="AS1546">
        <v>1266028</v>
      </c>
      <c r="AT1546">
        <v>49</v>
      </c>
      <c r="AU1546">
        <v>411</v>
      </c>
      <c r="AV1546">
        <v>3095</v>
      </c>
      <c r="AW1546">
        <v>1360696</v>
      </c>
      <c r="AY1546">
        <v>10</v>
      </c>
    </row>
    <row r="1547" spans="1:51" x14ac:dyDescent="0.2">
      <c r="A1547" s="43">
        <v>43339</v>
      </c>
      <c r="B1547">
        <v>4</v>
      </c>
      <c r="C1547">
        <v>115</v>
      </c>
      <c r="D1547">
        <v>4057</v>
      </c>
      <c r="E1547">
        <v>467880</v>
      </c>
      <c r="F1547">
        <v>11</v>
      </c>
      <c r="G1547">
        <v>136</v>
      </c>
      <c r="H1547">
        <v>4125</v>
      </c>
      <c r="I1547">
        <v>568741</v>
      </c>
      <c r="J1547">
        <v>25</v>
      </c>
      <c r="K1547">
        <v>160</v>
      </c>
      <c r="L1547">
        <v>3804</v>
      </c>
      <c r="M1547">
        <v>653929</v>
      </c>
      <c r="N1547">
        <v>40</v>
      </c>
      <c r="O1547">
        <v>190</v>
      </c>
      <c r="P1547">
        <v>3717</v>
      </c>
      <c r="Q1547">
        <v>789441</v>
      </c>
      <c r="R1547">
        <v>29</v>
      </c>
      <c r="S1547">
        <v>235</v>
      </c>
      <c r="T1547">
        <v>3805</v>
      </c>
      <c r="U1547">
        <v>907491</v>
      </c>
      <c r="V1547">
        <v>22</v>
      </c>
      <c r="W1547">
        <v>268</v>
      </c>
      <c r="X1547">
        <v>3547</v>
      </c>
      <c r="Y1547">
        <v>947831</v>
      </c>
      <c r="Z1547">
        <v>52</v>
      </c>
      <c r="AA1547">
        <v>303</v>
      </c>
      <c r="AB1547">
        <v>3554</v>
      </c>
      <c r="AC1547">
        <v>1104122</v>
      </c>
      <c r="AD1547">
        <v>12</v>
      </c>
      <c r="AE1547">
        <v>346</v>
      </c>
      <c r="AF1547">
        <v>3501</v>
      </c>
      <c r="AG1547">
        <v>1216873</v>
      </c>
      <c r="AH1547">
        <v>6</v>
      </c>
      <c r="AI1547">
        <v>377</v>
      </c>
      <c r="AJ1547">
        <v>3556</v>
      </c>
      <c r="AK1547">
        <v>1347063</v>
      </c>
      <c r="AL1547">
        <v>1</v>
      </c>
      <c r="AM1547">
        <v>481</v>
      </c>
      <c r="AN1547">
        <v>3800</v>
      </c>
      <c r="AO1547">
        <v>1827800</v>
      </c>
      <c r="AP1547">
        <v>236</v>
      </c>
      <c r="AQ1547">
        <v>373</v>
      </c>
      <c r="AR1547">
        <v>3266</v>
      </c>
      <c r="AS1547">
        <v>1226382</v>
      </c>
      <c r="AT1547">
        <v>23</v>
      </c>
      <c r="AU1547">
        <v>399</v>
      </c>
      <c r="AV1547">
        <v>3331</v>
      </c>
      <c r="AW1547">
        <v>1339030</v>
      </c>
      <c r="AY1547">
        <v>4</v>
      </c>
    </row>
    <row r="1549" spans="1:51" x14ac:dyDescent="0.2">
      <c r="A1549" s="43">
        <v>43347</v>
      </c>
      <c r="B1549">
        <v>20</v>
      </c>
      <c r="C1549">
        <v>103</v>
      </c>
      <c r="D1549">
        <v>4171</v>
      </c>
      <c r="E1549">
        <v>431444</v>
      </c>
      <c r="F1549">
        <v>4</v>
      </c>
      <c r="G1549">
        <v>141</v>
      </c>
      <c r="H1549">
        <v>4300</v>
      </c>
      <c r="I1549">
        <v>608450</v>
      </c>
      <c r="J1549">
        <v>23</v>
      </c>
      <c r="K1549">
        <v>155</v>
      </c>
      <c r="L1549">
        <v>4058</v>
      </c>
      <c r="M1549">
        <v>628990</v>
      </c>
      <c r="N1549">
        <v>17</v>
      </c>
      <c r="O1549">
        <v>199</v>
      </c>
      <c r="P1549">
        <v>3582</v>
      </c>
      <c r="Q1549">
        <v>715604</v>
      </c>
      <c r="R1549">
        <v>12</v>
      </c>
      <c r="S1549">
        <v>235</v>
      </c>
      <c r="T1549">
        <v>3476</v>
      </c>
      <c r="U1549">
        <v>819640</v>
      </c>
      <c r="V1549">
        <v>16</v>
      </c>
      <c r="W1549">
        <v>640</v>
      </c>
      <c r="X1549">
        <v>3671</v>
      </c>
      <c r="Y1549">
        <v>969320</v>
      </c>
      <c r="Z1549">
        <v>16</v>
      </c>
      <c r="AA1549">
        <v>298</v>
      </c>
      <c r="AB1549">
        <v>3502</v>
      </c>
      <c r="AC1549">
        <v>1046809</v>
      </c>
      <c r="AD1549">
        <v>16</v>
      </c>
      <c r="AE1549">
        <v>332</v>
      </c>
      <c r="AF1549">
        <v>3494</v>
      </c>
      <c r="AG1549">
        <v>1160506</v>
      </c>
      <c r="AH1549">
        <v>6</v>
      </c>
      <c r="AI1549">
        <v>370</v>
      </c>
      <c r="AJ1549">
        <v>3476</v>
      </c>
      <c r="AK1549">
        <v>1286366</v>
      </c>
      <c r="AL1549">
        <v>5</v>
      </c>
      <c r="AM1549">
        <v>437</v>
      </c>
      <c r="AN1549">
        <v>3552</v>
      </c>
      <c r="AO1549">
        <v>1555065</v>
      </c>
      <c r="AP1549">
        <v>29</v>
      </c>
      <c r="AQ1549">
        <v>383</v>
      </c>
      <c r="AR1549">
        <v>3295</v>
      </c>
      <c r="AS1549">
        <v>1263019</v>
      </c>
      <c r="AT1549">
        <v>2</v>
      </c>
      <c r="AU1549">
        <v>394</v>
      </c>
      <c r="AV1549">
        <v>3150</v>
      </c>
      <c r="AW1549">
        <v>1241100</v>
      </c>
      <c r="AX1549">
        <v>16</v>
      </c>
      <c r="AY1549">
        <f>12+13+132</f>
        <v>157</v>
      </c>
    </row>
    <row r="1550" spans="1:51" x14ac:dyDescent="0.2">
      <c r="A1550" s="43"/>
      <c r="AP1550">
        <v>22</v>
      </c>
      <c r="AQ1550">
        <v>435</v>
      </c>
      <c r="AR1550">
        <v>3290</v>
      </c>
      <c r="AS1550">
        <v>1432965</v>
      </c>
      <c r="AT1550">
        <v>21</v>
      </c>
      <c r="AU1550">
        <v>435</v>
      </c>
      <c r="AV1550">
        <v>3340</v>
      </c>
      <c r="AW1550">
        <v>1453234</v>
      </c>
    </row>
    <row r="1551" spans="1:51" x14ac:dyDescent="0.2">
      <c r="A1551" s="43">
        <v>43354</v>
      </c>
      <c r="B1551">
        <v>8</v>
      </c>
      <c r="C1551">
        <v>119</v>
      </c>
      <c r="D1551">
        <v>4275</v>
      </c>
      <c r="E1551">
        <v>511931</v>
      </c>
      <c r="F1551">
        <v>16</v>
      </c>
      <c r="G1551">
        <v>142</v>
      </c>
      <c r="H1551">
        <v>4137</v>
      </c>
      <c r="I1551">
        <v>587525</v>
      </c>
      <c r="J1551">
        <v>14</v>
      </c>
      <c r="K1551">
        <v>173</v>
      </c>
      <c r="L1551">
        <v>4050</v>
      </c>
      <c r="M1551">
        <v>702675</v>
      </c>
      <c r="N1551">
        <v>10</v>
      </c>
      <c r="O1551">
        <v>182</v>
      </c>
      <c r="P1551">
        <v>3916</v>
      </c>
      <c r="Q1551">
        <v>714138</v>
      </c>
      <c r="R1551">
        <v>4</v>
      </c>
      <c r="S1551">
        <v>231</v>
      </c>
      <c r="T1551">
        <v>3586</v>
      </c>
      <c r="U1551">
        <v>830911</v>
      </c>
      <c r="V1551">
        <v>11</v>
      </c>
      <c r="W1551">
        <v>261</v>
      </c>
      <c r="X1551">
        <v>3810</v>
      </c>
      <c r="Y1551">
        <v>997267</v>
      </c>
      <c r="Z1551">
        <v>5</v>
      </c>
      <c r="AA1551">
        <v>295</v>
      </c>
      <c r="AB1551">
        <v>3512</v>
      </c>
      <c r="AC1551">
        <v>1038849</v>
      </c>
      <c r="AD1551">
        <v>5</v>
      </c>
      <c r="AE1551">
        <v>341</v>
      </c>
      <c r="AF1551">
        <v>3588</v>
      </c>
      <c r="AG1551">
        <v>1224943</v>
      </c>
      <c r="AH1551">
        <v>6</v>
      </c>
      <c r="AI1551">
        <v>364</v>
      </c>
      <c r="AJ1551">
        <v>3525</v>
      </c>
      <c r="AK1551">
        <v>1283100</v>
      </c>
      <c r="AL1551">
        <v>7</v>
      </c>
      <c r="AM1551">
        <v>452</v>
      </c>
      <c r="AN1551">
        <v>3598</v>
      </c>
      <c r="AO1551">
        <v>1627646</v>
      </c>
      <c r="AP1551">
        <v>8</v>
      </c>
      <c r="AQ1551">
        <v>383</v>
      </c>
      <c r="AR1551">
        <v>3382</v>
      </c>
      <c r="AS1551">
        <v>1295497</v>
      </c>
      <c r="AT1551">
        <v>6</v>
      </c>
      <c r="AU1551">
        <v>379</v>
      </c>
      <c r="AV1551">
        <v>3400</v>
      </c>
      <c r="AW1551">
        <v>1290866</v>
      </c>
      <c r="AX1551">
        <v>10</v>
      </c>
      <c r="AY1551">
        <f>11+12+112+22</f>
        <v>157</v>
      </c>
    </row>
    <row r="1552" spans="1:51" x14ac:dyDescent="0.2">
      <c r="A1552" s="43"/>
      <c r="AP1552">
        <v>33</v>
      </c>
      <c r="AQ1552">
        <v>442</v>
      </c>
      <c r="AR1552">
        <v>3428</v>
      </c>
      <c r="AS1552">
        <v>1517466</v>
      </c>
      <c r="AT1552">
        <v>4</v>
      </c>
      <c r="AU1552">
        <v>470</v>
      </c>
      <c r="AV1552">
        <v>3325</v>
      </c>
      <c r="AW1552">
        <v>1564412</v>
      </c>
    </row>
    <row r="1553" spans="1:51" x14ac:dyDescent="0.2">
      <c r="A1553" s="43">
        <v>43361</v>
      </c>
      <c r="B1553">
        <v>5</v>
      </c>
      <c r="C1553">
        <v>84</v>
      </c>
      <c r="D1553">
        <v>4050</v>
      </c>
      <c r="E1553">
        <v>340200</v>
      </c>
      <c r="F1553">
        <v>1</v>
      </c>
      <c r="G1553">
        <v>149</v>
      </c>
      <c r="H1553">
        <v>3450</v>
      </c>
      <c r="I1553">
        <v>514050</v>
      </c>
      <c r="J1553">
        <v>15</v>
      </c>
      <c r="K1553">
        <v>161</v>
      </c>
      <c r="L1553">
        <v>3775</v>
      </c>
      <c r="M1553">
        <v>608968</v>
      </c>
      <c r="N1553">
        <v>5</v>
      </c>
      <c r="O1553">
        <v>197</v>
      </c>
      <c r="P1553">
        <v>3800</v>
      </c>
      <c r="Q1553">
        <v>748600</v>
      </c>
      <c r="R1553">
        <v>2</v>
      </c>
      <c r="S1553">
        <v>234</v>
      </c>
      <c r="T1553">
        <v>3600</v>
      </c>
      <c r="U1553">
        <v>842400</v>
      </c>
      <c r="V1553">
        <v>11</v>
      </c>
      <c r="W1553">
        <v>264</v>
      </c>
      <c r="X1553">
        <v>3620</v>
      </c>
      <c r="Y1553">
        <v>956585</v>
      </c>
      <c r="Z1553">
        <v>4</v>
      </c>
      <c r="AA1553">
        <v>307</v>
      </c>
      <c r="AB1553">
        <v>3675</v>
      </c>
      <c r="AC1553">
        <v>1129143</v>
      </c>
      <c r="AD1553">
        <v>15</v>
      </c>
      <c r="AE1553">
        <v>341</v>
      </c>
      <c r="AF1553">
        <v>3426</v>
      </c>
      <c r="AG1553">
        <v>1170777</v>
      </c>
      <c r="AH1553">
        <v>19</v>
      </c>
      <c r="AI1553">
        <v>379</v>
      </c>
      <c r="AJ1553">
        <v>3481</v>
      </c>
      <c r="AK1553">
        <v>1321450</v>
      </c>
      <c r="AL1553">
        <v>15</v>
      </c>
      <c r="AM1553">
        <v>435</v>
      </c>
      <c r="AN1553">
        <v>3545</v>
      </c>
      <c r="AO1553">
        <v>1543847</v>
      </c>
      <c r="AP1553">
        <v>15</v>
      </c>
      <c r="AQ1553">
        <v>382</v>
      </c>
      <c r="AR1553">
        <v>3313</v>
      </c>
      <c r="AS1553">
        <v>1266797</v>
      </c>
      <c r="AT1553">
        <v>2</v>
      </c>
      <c r="AU1553">
        <v>387</v>
      </c>
      <c r="AV1553">
        <v>3400</v>
      </c>
      <c r="AW1553">
        <v>1315800</v>
      </c>
    </row>
    <row r="1554" spans="1:51" x14ac:dyDescent="0.2">
      <c r="A1554" s="43"/>
      <c r="AP1554">
        <v>46</v>
      </c>
      <c r="AQ1554">
        <v>448</v>
      </c>
      <c r="AR1554">
        <v>3239</v>
      </c>
      <c r="AS1554">
        <v>1451333</v>
      </c>
      <c r="AT1554">
        <v>12</v>
      </c>
      <c r="AU1554">
        <v>449</v>
      </c>
      <c r="AV1554">
        <v>3165</v>
      </c>
      <c r="AW1554">
        <v>1421401</v>
      </c>
      <c r="AX1554">
        <v>1</v>
      </c>
      <c r="AY1554">
        <f>7+180</f>
        <v>187</v>
      </c>
    </row>
    <row r="1555" spans="1:51" x14ac:dyDescent="0.2">
      <c r="A1555" s="43">
        <v>43368</v>
      </c>
      <c r="B1555">
        <v>29</v>
      </c>
      <c r="C1555">
        <v>112</v>
      </c>
      <c r="D1555">
        <v>4111</v>
      </c>
      <c r="E1555">
        <v>461654</v>
      </c>
      <c r="F1555">
        <v>9</v>
      </c>
      <c r="G1555">
        <v>140</v>
      </c>
      <c r="H1555">
        <v>3937</v>
      </c>
      <c r="I1555">
        <v>554203</v>
      </c>
      <c r="J1555">
        <v>8</v>
      </c>
      <c r="K1555">
        <v>165</v>
      </c>
      <c r="L1555">
        <v>4133</v>
      </c>
      <c r="M1555">
        <v>681999</v>
      </c>
      <c r="N1555">
        <v>17</v>
      </c>
      <c r="O1555">
        <v>202</v>
      </c>
      <c r="P1555">
        <v>3681</v>
      </c>
      <c r="Q1555">
        <v>746833</v>
      </c>
      <c r="R1555">
        <v>9</v>
      </c>
      <c r="S1555">
        <v>236</v>
      </c>
      <c r="T1555">
        <v>3738</v>
      </c>
      <c r="U1555">
        <v>884115</v>
      </c>
      <c r="V1555">
        <v>6</v>
      </c>
      <c r="W1555">
        <v>270</v>
      </c>
      <c r="X1555">
        <v>3540</v>
      </c>
      <c r="Y1555">
        <v>955800</v>
      </c>
      <c r="Z1555">
        <v>4</v>
      </c>
      <c r="AA1555">
        <v>293</v>
      </c>
      <c r="AB1555">
        <v>3460</v>
      </c>
      <c r="AC1555">
        <v>1013780</v>
      </c>
      <c r="AD1555">
        <v>3</v>
      </c>
      <c r="AE1555">
        <v>337</v>
      </c>
      <c r="AF1555">
        <v>3560</v>
      </c>
      <c r="AG1555">
        <v>1200906</v>
      </c>
      <c r="AH1555">
        <v>3</v>
      </c>
      <c r="AI1555">
        <v>385</v>
      </c>
      <c r="AJ1555">
        <v>3510</v>
      </c>
      <c r="AK1555">
        <v>1353105</v>
      </c>
      <c r="AL1555">
        <v>2</v>
      </c>
      <c r="AM1555">
        <v>453</v>
      </c>
      <c r="AN1555">
        <v>3610</v>
      </c>
      <c r="AO1555">
        <v>1635330</v>
      </c>
      <c r="AP1555">
        <v>33</v>
      </c>
      <c r="AQ1555">
        <v>381</v>
      </c>
      <c r="AR1555">
        <v>3250</v>
      </c>
      <c r="AS1555">
        <v>1239430</v>
      </c>
      <c r="AT1555">
        <v>2</v>
      </c>
      <c r="AU1555">
        <v>382</v>
      </c>
      <c r="AV1555">
        <v>3700</v>
      </c>
      <c r="AW1555">
        <v>1413400</v>
      </c>
      <c r="AX1555">
        <v>12</v>
      </c>
      <c r="AY1555">
        <f>10+94+9</f>
        <v>113</v>
      </c>
    </row>
    <row r="1556" spans="1:51" x14ac:dyDescent="0.2">
      <c r="A1556" s="43"/>
      <c r="AP1556">
        <v>34</v>
      </c>
      <c r="AQ1556">
        <v>473</v>
      </c>
      <c r="AR1556">
        <v>3391</v>
      </c>
      <c r="AS1556">
        <v>1606648</v>
      </c>
      <c r="AT1556">
        <v>9</v>
      </c>
      <c r="AU1556">
        <v>456</v>
      </c>
      <c r="AV1556">
        <v>3314</v>
      </c>
      <c r="AW1556">
        <v>1511314</v>
      </c>
    </row>
    <row r="1557" spans="1:51" x14ac:dyDescent="0.2">
      <c r="A1557" s="43">
        <v>43346</v>
      </c>
      <c r="B1557">
        <v>6</v>
      </c>
      <c r="C1557">
        <v>105</v>
      </c>
      <c r="D1557">
        <v>3683</v>
      </c>
      <c r="E1557">
        <v>366586</v>
      </c>
      <c r="F1557">
        <v>2</v>
      </c>
      <c r="G1557">
        <v>134</v>
      </c>
      <c r="H1557">
        <v>4100</v>
      </c>
      <c r="I1557">
        <v>549400</v>
      </c>
      <c r="J1557">
        <v>11</v>
      </c>
      <c r="K1557">
        <v>168</v>
      </c>
      <c r="L1557">
        <v>4058</v>
      </c>
      <c r="M1557">
        <v>683441</v>
      </c>
      <c r="N1557">
        <v>9</v>
      </c>
      <c r="O1557">
        <v>205</v>
      </c>
      <c r="P1557">
        <v>3810</v>
      </c>
      <c r="Q1557">
        <v>784430</v>
      </c>
      <c r="R1557">
        <v>17</v>
      </c>
      <c r="S1557">
        <v>234</v>
      </c>
      <c r="T1557">
        <v>4268</v>
      </c>
      <c r="U1557">
        <v>1034579</v>
      </c>
      <c r="V1557">
        <v>28</v>
      </c>
      <c r="W1557">
        <v>265</v>
      </c>
      <c r="X1557">
        <v>4053</v>
      </c>
      <c r="Y1557">
        <v>1103814</v>
      </c>
      <c r="Z1557">
        <v>22</v>
      </c>
      <c r="AA1557">
        <v>297</v>
      </c>
      <c r="AB1557">
        <v>3764</v>
      </c>
      <c r="AC1557">
        <v>1110676</v>
      </c>
      <c r="AD1557">
        <v>18</v>
      </c>
      <c r="AE1557">
        <v>342</v>
      </c>
      <c r="AF1557">
        <v>3615</v>
      </c>
      <c r="AG1557">
        <v>1226176</v>
      </c>
      <c r="AH1557">
        <v>7</v>
      </c>
      <c r="AI1557">
        <v>374</v>
      </c>
      <c r="AJ1557">
        <v>3545</v>
      </c>
      <c r="AK1557">
        <v>1319543</v>
      </c>
      <c r="AL1557">
        <v>3</v>
      </c>
      <c r="AM1557">
        <v>424</v>
      </c>
      <c r="AN1557">
        <v>3610</v>
      </c>
      <c r="AO1557">
        <v>1562153</v>
      </c>
      <c r="AP1557">
        <v>142</v>
      </c>
      <c r="AQ1557">
        <v>392</v>
      </c>
      <c r="AR1557">
        <v>3307</v>
      </c>
      <c r="AS1557">
        <v>1299657</v>
      </c>
      <c r="AT1557">
        <v>21</v>
      </c>
      <c r="AU1557">
        <v>435</v>
      </c>
      <c r="AV1557">
        <v>3434</v>
      </c>
      <c r="AW1557">
        <v>1490567</v>
      </c>
      <c r="AY1557">
        <v>11</v>
      </c>
    </row>
    <row r="1558" spans="1:51" x14ac:dyDescent="0.2">
      <c r="A1558" s="43">
        <v>43353</v>
      </c>
      <c r="B1558">
        <v>4</v>
      </c>
      <c r="C1558">
        <v>97</v>
      </c>
      <c r="D1558">
        <v>3850</v>
      </c>
      <c r="E1558">
        <v>375800</v>
      </c>
      <c r="F1558">
        <v>15</v>
      </c>
      <c r="G1558">
        <v>142</v>
      </c>
      <c r="H1558">
        <v>3820</v>
      </c>
      <c r="I1558">
        <v>538370</v>
      </c>
      <c r="J1558">
        <v>62</v>
      </c>
      <c r="K1558">
        <v>170</v>
      </c>
      <c r="L1558">
        <v>4174</v>
      </c>
      <c r="M1558">
        <v>697450</v>
      </c>
      <c r="N1558">
        <v>26</v>
      </c>
      <c r="O1558">
        <v>193</v>
      </c>
      <c r="P1558">
        <v>4430</v>
      </c>
      <c r="Q1558">
        <v>888456</v>
      </c>
      <c r="R1558">
        <v>37</v>
      </c>
      <c r="S1558">
        <v>237</v>
      </c>
      <c r="T1558">
        <v>3874</v>
      </c>
      <c r="U1558">
        <v>965265</v>
      </c>
      <c r="V1558">
        <v>16</v>
      </c>
      <c r="W1558">
        <v>260</v>
      </c>
      <c r="X1558">
        <v>3724</v>
      </c>
      <c r="Y1558">
        <v>999601</v>
      </c>
      <c r="Z1558">
        <v>17</v>
      </c>
      <c r="AA1558">
        <v>301</v>
      </c>
      <c r="AB1558">
        <v>3744</v>
      </c>
      <c r="AC1558">
        <v>1154703</v>
      </c>
      <c r="AD1558">
        <v>30</v>
      </c>
      <c r="AE1558">
        <v>337</v>
      </c>
      <c r="AF1558">
        <v>3588</v>
      </c>
      <c r="AG1558">
        <v>1199749</v>
      </c>
      <c r="AH1558">
        <v>12</v>
      </c>
      <c r="AI1558">
        <v>381</v>
      </c>
      <c r="AJ1558">
        <v>3586</v>
      </c>
      <c r="AK1558">
        <v>1363248</v>
      </c>
      <c r="AL1558">
        <v>9</v>
      </c>
      <c r="AM1558">
        <v>427</v>
      </c>
      <c r="AN1558">
        <v>3558</v>
      </c>
      <c r="AO1558">
        <v>1506746</v>
      </c>
      <c r="AP1558">
        <v>103</v>
      </c>
      <c r="AQ1558">
        <v>383</v>
      </c>
      <c r="AR1558">
        <v>3251</v>
      </c>
      <c r="AS1558">
        <v>1258575</v>
      </c>
      <c r="AT1558">
        <v>54</v>
      </c>
      <c r="AU1558">
        <v>419</v>
      </c>
      <c r="AV1558">
        <v>3218</v>
      </c>
      <c r="AW1558">
        <v>1410783</v>
      </c>
      <c r="AY1558">
        <v>2</v>
      </c>
    </row>
    <row r="1559" spans="1:51" x14ac:dyDescent="0.2">
      <c r="A1559" s="43">
        <v>43360</v>
      </c>
      <c r="B1559">
        <v>7</v>
      </c>
      <c r="C1559">
        <v>124</v>
      </c>
      <c r="D1559">
        <v>4195</v>
      </c>
      <c r="E1559">
        <v>517337</v>
      </c>
      <c r="F1559">
        <v>3</v>
      </c>
      <c r="G1559">
        <v>141</v>
      </c>
      <c r="H1559">
        <v>4200</v>
      </c>
      <c r="I1559">
        <v>591717</v>
      </c>
      <c r="J1559">
        <v>32</v>
      </c>
      <c r="K1559">
        <v>163</v>
      </c>
      <c r="L1559">
        <v>4051</v>
      </c>
      <c r="M1559">
        <v>678083</v>
      </c>
      <c r="N1559">
        <v>38</v>
      </c>
      <c r="O1559">
        <v>199</v>
      </c>
      <c r="P1559">
        <v>3862</v>
      </c>
      <c r="Q1559">
        <v>783463</v>
      </c>
      <c r="R1559">
        <v>34</v>
      </c>
      <c r="S1559">
        <v>233</v>
      </c>
      <c r="T1559">
        <v>3897</v>
      </c>
      <c r="U1559">
        <v>911512</v>
      </c>
      <c r="V1559">
        <v>41</v>
      </c>
      <c r="W1559">
        <v>269</v>
      </c>
      <c r="X1559">
        <v>3665</v>
      </c>
      <c r="Y1559">
        <v>986637</v>
      </c>
      <c r="Z1559">
        <v>53</v>
      </c>
      <c r="AA1559">
        <v>299</v>
      </c>
      <c r="AB1559">
        <v>3713</v>
      </c>
      <c r="AC1559">
        <v>1094372</v>
      </c>
      <c r="AD1559">
        <v>51</v>
      </c>
      <c r="AE1559">
        <v>340</v>
      </c>
      <c r="AF1559">
        <v>3719</v>
      </c>
      <c r="AG1559">
        <v>1304623</v>
      </c>
      <c r="AH1559">
        <v>22</v>
      </c>
      <c r="AI1559">
        <v>371</v>
      </c>
      <c r="AJ1559">
        <v>3740</v>
      </c>
      <c r="AK1559">
        <v>1381446</v>
      </c>
      <c r="AL1559">
        <v>7</v>
      </c>
      <c r="AM1559">
        <v>432</v>
      </c>
      <c r="AN1559">
        <v>4178</v>
      </c>
      <c r="AO1559">
        <v>1918609</v>
      </c>
      <c r="AP1559">
        <v>172</v>
      </c>
      <c r="AQ1559">
        <v>377</v>
      </c>
      <c r="AR1559">
        <v>3403</v>
      </c>
      <c r="AS1559">
        <v>1393007</v>
      </c>
      <c r="AT1559">
        <v>42</v>
      </c>
      <c r="AU1559">
        <v>446</v>
      </c>
      <c r="AV1559">
        <v>3324</v>
      </c>
      <c r="AW1559">
        <v>1494575</v>
      </c>
      <c r="AX1559">
        <v>4</v>
      </c>
      <c r="AY1559">
        <v>5</v>
      </c>
    </row>
    <row r="1560" spans="1:51" x14ac:dyDescent="0.2">
      <c r="A1560" s="43">
        <v>43367</v>
      </c>
      <c r="B1560">
        <v>3</v>
      </c>
      <c r="C1560">
        <v>112</v>
      </c>
      <c r="D1560">
        <v>3713</v>
      </c>
      <c r="E1560">
        <v>417843</v>
      </c>
      <c r="F1560">
        <v>31</v>
      </c>
      <c r="G1560">
        <v>139</v>
      </c>
      <c r="H1560">
        <v>4069</v>
      </c>
      <c r="I1560">
        <v>558661</v>
      </c>
      <c r="J1560">
        <v>25</v>
      </c>
      <c r="K1560">
        <v>155</v>
      </c>
      <c r="L1560">
        <v>4044</v>
      </c>
      <c r="M1560">
        <v>624081</v>
      </c>
      <c r="N1560">
        <v>21</v>
      </c>
      <c r="O1560">
        <v>193</v>
      </c>
      <c r="P1560">
        <v>4207</v>
      </c>
      <c r="Q1560">
        <v>818593</v>
      </c>
      <c r="R1560">
        <v>20</v>
      </c>
      <c r="S1560">
        <v>237</v>
      </c>
      <c r="T1560">
        <v>3865</v>
      </c>
      <c r="U1560">
        <v>924696</v>
      </c>
      <c r="V1560">
        <v>25</v>
      </c>
      <c r="W1560">
        <v>261</v>
      </c>
      <c r="X1560">
        <v>3774</v>
      </c>
      <c r="Y1560">
        <v>965870</v>
      </c>
      <c r="Z1560">
        <v>29</v>
      </c>
      <c r="AA1560">
        <v>298</v>
      </c>
      <c r="AB1560">
        <v>3770</v>
      </c>
      <c r="AC1560">
        <v>1115560</v>
      </c>
      <c r="AD1560">
        <v>42</v>
      </c>
      <c r="AE1560">
        <v>342</v>
      </c>
      <c r="AF1560">
        <v>3610</v>
      </c>
      <c r="AG1560">
        <v>1242144</v>
      </c>
      <c r="AH1560">
        <v>11</v>
      </c>
      <c r="AI1560">
        <v>376</v>
      </c>
      <c r="AJ1560">
        <v>3541</v>
      </c>
      <c r="AK1560">
        <v>1333009</v>
      </c>
      <c r="AL1560">
        <v>9</v>
      </c>
      <c r="AM1560">
        <v>421</v>
      </c>
      <c r="AN1560">
        <v>3584</v>
      </c>
      <c r="AO1560">
        <v>1497502</v>
      </c>
      <c r="AP1560">
        <v>94</v>
      </c>
      <c r="AQ1560">
        <v>374</v>
      </c>
      <c r="AR1560">
        <v>3304</v>
      </c>
      <c r="AS1560">
        <v>1250980</v>
      </c>
      <c r="AT1560">
        <v>27</v>
      </c>
      <c r="AU1560">
        <v>412</v>
      </c>
      <c r="AV1560">
        <v>3162</v>
      </c>
      <c r="AW1560">
        <v>1349720</v>
      </c>
      <c r="AY1560">
        <v>6</v>
      </c>
    </row>
    <row r="1561" spans="1:51" x14ac:dyDescent="0.2">
      <c r="A1561" s="43">
        <v>43375</v>
      </c>
      <c r="B1561">
        <v>31</v>
      </c>
      <c r="C1561">
        <v>110</v>
      </c>
      <c r="D1561">
        <v>3771</v>
      </c>
      <c r="E1561">
        <v>415934</v>
      </c>
      <c r="F1561">
        <v>16</v>
      </c>
      <c r="G1561">
        <v>131</v>
      </c>
      <c r="H1561">
        <v>3883</v>
      </c>
      <c r="I1561">
        <v>510011</v>
      </c>
      <c r="J1561">
        <v>15</v>
      </c>
      <c r="K1561">
        <v>167</v>
      </c>
      <c r="L1561">
        <v>3600</v>
      </c>
      <c r="M1561">
        <v>602399</v>
      </c>
      <c r="N1561">
        <v>8</v>
      </c>
      <c r="O1561">
        <v>191</v>
      </c>
      <c r="P1561">
        <v>3675</v>
      </c>
      <c r="Q1561">
        <v>703762</v>
      </c>
      <c r="R1561">
        <v>3</v>
      </c>
      <c r="S1561">
        <v>233</v>
      </c>
      <c r="T1561">
        <v>3516</v>
      </c>
      <c r="U1561">
        <v>821727</v>
      </c>
      <c r="V1561">
        <v>5</v>
      </c>
      <c r="W1561">
        <v>268</v>
      </c>
      <c r="X1561">
        <v>3665</v>
      </c>
      <c r="Y1561">
        <v>982220</v>
      </c>
      <c r="Z1561">
        <v>3</v>
      </c>
      <c r="AA1561">
        <v>302</v>
      </c>
      <c r="AB1561">
        <v>3520</v>
      </c>
      <c r="AC1561">
        <v>1064800</v>
      </c>
      <c r="AH1561">
        <v>1</v>
      </c>
      <c r="AI1561">
        <v>364</v>
      </c>
      <c r="AJ1561">
        <v>3400</v>
      </c>
      <c r="AK1561">
        <v>1237600</v>
      </c>
      <c r="AL1561">
        <v>2</v>
      </c>
      <c r="AM1561">
        <v>493</v>
      </c>
      <c r="AN1561">
        <v>3720</v>
      </c>
      <c r="AO1561">
        <v>1833960</v>
      </c>
      <c r="AP1561">
        <v>29</v>
      </c>
      <c r="AQ1561">
        <v>377</v>
      </c>
      <c r="AR1561">
        <v>3205</v>
      </c>
      <c r="AS1561">
        <v>1211075</v>
      </c>
      <c r="AT1561">
        <v>7</v>
      </c>
      <c r="AU1561">
        <v>380</v>
      </c>
      <c r="AV1561">
        <v>3550</v>
      </c>
      <c r="AW1561">
        <v>1351366</v>
      </c>
      <c r="AX1561">
        <f>26+3+3</f>
        <v>32</v>
      </c>
      <c r="AY1561">
        <f>21+159</f>
        <v>180</v>
      </c>
    </row>
    <row r="1562" spans="1:51" x14ac:dyDescent="0.2">
      <c r="A1562" s="43"/>
      <c r="AP1562">
        <v>32</v>
      </c>
      <c r="AQ1562">
        <v>436</v>
      </c>
      <c r="AR1562">
        <v>3242</v>
      </c>
      <c r="AS1562">
        <v>1416359</v>
      </c>
      <c r="AT1562">
        <v>9</v>
      </c>
      <c r="AU1562">
        <v>456</v>
      </c>
      <c r="AV1562">
        <v>3122</v>
      </c>
      <c r="AW1562">
        <v>1424080</v>
      </c>
    </row>
    <row r="1563" spans="1:51" x14ac:dyDescent="0.2">
      <c r="A1563" s="43">
        <v>43382</v>
      </c>
      <c r="B1563">
        <v>9</v>
      </c>
      <c r="C1563">
        <v>109</v>
      </c>
      <c r="D1563">
        <v>3766</v>
      </c>
      <c r="E1563">
        <v>411194</v>
      </c>
      <c r="F1563">
        <v>8</v>
      </c>
      <c r="G1563">
        <v>137</v>
      </c>
      <c r="H1563">
        <v>3600</v>
      </c>
      <c r="I1563">
        <v>494100</v>
      </c>
      <c r="J1563">
        <v>8</v>
      </c>
      <c r="K1563">
        <v>160</v>
      </c>
      <c r="L1563">
        <v>3370</v>
      </c>
      <c r="M1563">
        <v>539200</v>
      </c>
      <c r="N1563">
        <v>31</v>
      </c>
      <c r="O1563">
        <v>201</v>
      </c>
      <c r="P1563">
        <v>3414</v>
      </c>
      <c r="Q1563">
        <v>687441</v>
      </c>
      <c r="R1563">
        <v>17</v>
      </c>
      <c r="S1563">
        <v>233</v>
      </c>
      <c r="T1563">
        <v>3455</v>
      </c>
      <c r="U1563">
        <v>805015</v>
      </c>
      <c r="V1563">
        <v>10</v>
      </c>
      <c r="W1563">
        <v>260</v>
      </c>
      <c r="X1563">
        <v>3375</v>
      </c>
      <c r="Y1563">
        <v>879187</v>
      </c>
      <c r="Z1563">
        <v>15</v>
      </c>
      <c r="AA1563">
        <v>297</v>
      </c>
      <c r="AB1563">
        <v>3464</v>
      </c>
      <c r="AC1563">
        <v>1028808</v>
      </c>
      <c r="AD1563">
        <v>2</v>
      </c>
      <c r="AE1563">
        <v>327</v>
      </c>
      <c r="AF1563">
        <v>3375</v>
      </c>
      <c r="AG1563">
        <v>1103625</v>
      </c>
      <c r="AL1563">
        <v>2</v>
      </c>
      <c r="AM1563">
        <v>423</v>
      </c>
      <c r="AN1563">
        <v>3460</v>
      </c>
      <c r="AO1563">
        <v>1465310</v>
      </c>
      <c r="AP1563">
        <v>25</v>
      </c>
      <c r="AQ1563">
        <v>379</v>
      </c>
      <c r="AR1563">
        <v>3102</v>
      </c>
      <c r="AS1563">
        <v>1176387</v>
      </c>
      <c r="AT1563">
        <v>8</v>
      </c>
      <c r="AU1563">
        <v>382</v>
      </c>
      <c r="AV1563">
        <v>3130</v>
      </c>
      <c r="AW1563">
        <v>1196912</v>
      </c>
      <c r="AX1563">
        <v>12</v>
      </c>
      <c r="AY1563">
        <v>120</v>
      </c>
    </row>
    <row r="1564" spans="1:51" x14ac:dyDescent="0.2">
      <c r="A1564" s="43"/>
      <c r="AP1564">
        <v>25</v>
      </c>
      <c r="AQ1564">
        <v>447</v>
      </c>
      <c r="AR1564">
        <v>3783</v>
      </c>
      <c r="AS1564">
        <v>1424436</v>
      </c>
      <c r="AT1564">
        <v>22</v>
      </c>
      <c r="AU1564">
        <v>446</v>
      </c>
      <c r="AV1564">
        <v>2911</v>
      </c>
      <c r="AW1564">
        <v>1300873</v>
      </c>
    </row>
    <row r="1565" spans="1:51" x14ac:dyDescent="0.2">
      <c r="A1565" s="43">
        <v>43389</v>
      </c>
      <c r="B1565">
        <v>3</v>
      </c>
      <c r="C1565">
        <v>121</v>
      </c>
      <c r="D1565">
        <v>3750</v>
      </c>
      <c r="E1565">
        <v>455625</v>
      </c>
      <c r="F1565">
        <v>1</v>
      </c>
      <c r="G1565">
        <v>142</v>
      </c>
      <c r="H1565">
        <v>1500</v>
      </c>
      <c r="I1565">
        <v>213000</v>
      </c>
      <c r="J1565">
        <v>21</v>
      </c>
      <c r="K1565">
        <v>161</v>
      </c>
      <c r="L1565">
        <v>3800</v>
      </c>
      <c r="M1565">
        <v>611800</v>
      </c>
      <c r="N1565">
        <v>4</v>
      </c>
      <c r="O1565">
        <v>192</v>
      </c>
      <c r="P1565">
        <v>3576</v>
      </c>
      <c r="Q1565">
        <v>689104</v>
      </c>
      <c r="R1565">
        <v>14</v>
      </c>
      <c r="S1565">
        <v>236</v>
      </c>
      <c r="T1565">
        <v>3327</v>
      </c>
      <c r="U1565">
        <v>787785</v>
      </c>
      <c r="V1565">
        <v>15</v>
      </c>
      <c r="W1565">
        <v>263</v>
      </c>
      <c r="X1565">
        <v>3391</v>
      </c>
      <c r="Y1565">
        <v>893138</v>
      </c>
      <c r="Z1565">
        <v>8</v>
      </c>
      <c r="AA1565">
        <v>302</v>
      </c>
      <c r="AB1565">
        <v>3325</v>
      </c>
      <c r="AC1565">
        <v>1005812</v>
      </c>
      <c r="AD1565">
        <v>1</v>
      </c>
      <c r="AE1565">
        <v>335</v>
      </c>
      <c r="AF1565">
        <v>3400</v>
      </c>
      <c r="AG1565">
        <v>1139000</v>
      </c>
      <c r="AH1565">
        <v>4</v>
      </c>
      <c r="AI1565">
        <v>382</v>
      </c>
      <c r="AJ1565">
        <v>3383</v>
      </c>
      <c r="AK1565">
        <v>1293561</v>
      </c>
      <c r="AL1565">
        <v>1</v>
      </c>
      <c r="AM1565">
        <v>415</v>
      </c>
      <c r="AN1565">
        <v>3380</v>
      </c>
      <c r="AO1565">
        <v>1402700</v>
      </c>
      <c r="AP1565">
        <v>28</v>
      </c>
      <c r="AQ1565">
        <v>442</v>
      </c>
      <c r="AR1565">
        <v>2990</v>
      </c>
      <c r="AS1565">
        <v>1323592</v>
      </c>
      <c r="AT1565">
        <v>5</v>
      </c>
      <c r="AU1565">
        <v>388</v>
      </c>
      <c r="AV1565">
        <v>3012</v>
      </c>
      <c r="AW1565">
        <v>1168850</v>
      </c>
      <c r="AX1565">
        <v>11</v>
      </c>
      <c r="AY1565">
        <f>14+96</f>
        <v>110</v>
      </c>
    </row>
    <row r="1566" spans="1:51" x14ac:dyDescent="0.2">
      <c r="A1566" s="43"/>
      <c r="AP1566">
        <v>2</v>
      </c>
      <c r="AQ1566">
        <v>390</v>
      </c>
      <c r="AR1566">
        <v>3040</v>
      </c>
      <c r="AS1566">
        <v>1185600</v>
      </c>
      <c r="AT1566">
        <v>3</v>
      </c>
      <c r="AU1566">
        <v>433</v>
      </c>
      <c r="AV1566">
        <v>3250</v>
      </c>
      <c r="AW1566">
        <v>1408333</v>
      </c>
    </row>
    <row r="1567" spans="1:51" x14ac:dyDescent="0.2">
      <c r="A1567" s="43">
        <v>43396</v>
      </c>
      <c r="B1567">
        <v>24</v>
      </c>
      <c r="C1567">
        <v>117</v>
      </c>
      <c r="D1567">
        <v>4025</v>
      </c>
      <c r="E1567">
        <v>473943</v>
      </c>
      <c r="F1567">
        <v>16</v>
      </c>
      <c r="G1567">
        <v>136</v>
      </c>
      <c r="H1567">
        <v>3920</v>
      </c>
      <c r="I1567">
        <v>533904</v>
      </c>
      <c r="J1567">
        <v>2</v>
      </c>
      <c r="K1567">
        <v>158</v>
      </c>
      <c r="L1567">
        <v>3750</v>
      </c>
      <c r="M1567">
        <v>592500</v>
      </c>
      <c r="N1567">
        <v>8</v>
      </c>
      <c r="O1567">
        <v>206</v>
      </c>
      <c r="P1567">
        <v>3610</v>
      </c>
      <c r="Q1567">
        <v>743660</v>
      </c>
      <c r="R1567">
        <v>4</v>
      </c>
      <c r="S1567">
        <v>234</v>
      </c>
      <c r="T1567">
        <v>3560</v>
      </c>
      <c r="U1567">
        <v>834226</v>
      </c>
      <c r="V1567">
        <v>4</v>
      </c>
      <c r="W1567">
        <v>268</v>
      </c>
      <c r="X1567">
        <v>3575</v>
      </c>
      <c r="Y1567">
        <v>858993</v>
      </c>
      <c r="Z1567">
        <v>9</v>
      </c>
      <c r="AA1567">
        <v>298</v>
      </c>
      <c r="AB1567">
        <v>3407</v>
      </c>
      <c r="AC1567">
        <v>1015435</v>
      </c>
      <c r="AD1567">
        <v>4</v>
      </c>
      <c r="AE1567">
        <v>333</v>
      </c>
      <c r="AF1567">
        <v>3340</v>
      </c>
      <c r="AG1567">
        <v>1113890</v>
      </c>
      <c r="AL1567">
        <v>4</v>
      </c>
      <c r="AM1567">
        <v>417</v>
      </c>
      <c r="AN1567">
        <v>3400</v>
      </c>
      <c r="AO1567">
        <v>1417800</v>
      </c>
      <c r="AP1567">
        <v>17</v>
      </c>
      <c r="AQ1567">
        <v>381</v>
      </c>
      <c r="AR1567">
        <v>3165</v>
      </c>
      <c r="AS1567">
        <v>1208713</v>
      </c>
      <c r="AT1567">
        <v>5</v>
      </c>
      <c r="AU1567">
        <v>492</v>
      </c>
      <c r="AV1567">
        <v>3375</v>
      </c>
      <c r="AW1567">
        <v>1660500</v>
      </c>
      <c r="AX1567">
        <v>12</v>
      </c>
      <c r="AY1567">
        <v>112</v>
      </c>
    </row>
    <row r="1568" spans="1:51" x14ac:dyDescent="0.2">
      <c r="A1568" s="43"/>
      <c r="AP1568">
        <v>24</v>
      </c>
      <c r="AQ1568">
        <v>461</v>
      </c>
      <c r="AR1568">
        <v>3205</v>
      </c>
      <c r="AS1568">
        <v>1478056</v>
      </c>
      <c r="AT1568">
        <v>1</v>
      </c>
      <c r="AU1568">
        <v>399</v>
      </c>
      <c r="AV1568">
        <v>2900</v>
      </c>
      <c r="AW1568">
        <v>1157100</v>
      </c>
    </row>
    <row r="1569" spans="1:51" x14ac:dyDescent="0.2">
      <c r="A1569" s="43">
        <v>43403</v>
      </c>
      <c r="B1569">
        <v>21</v>
      </c>
      <c r="C1569">
        <v>101</v>
      </c>
      <c r="D1569">
        <v>3900</v>
      </c>
      <c r="E1569">
        <v>395199</v>
      </c>
      <c r="F1569">
        <v>9</v>
      </c>
      <c r="G1569">
        <v>139</v>
      </c>
      <c r="H1569">
        <v>3865</v>
      </c>
      <c r="I1569">
        <v>539157</v>
      </c>
      <c r="J1569">
        <v>1</v>
      </c>
      <c r="K1569">
        <v>154</v>
      </c>
      <c r="L1569">
        <v>3430</v>
      </c>
      <c r="M1569">
        <v>528220</v>
      </c>
      <c r="N1569">
        <v>6</v>
      </c>
      <c r="O1569">
        <v>197</v>
      </c>
      <c r="P1569">
        <v>3540</v>
      </c>
      <c r="Q1569">
        <v>699150</v>
      </c>
      <c r="R1569">
        <v>4</v>
      </c>
      <c r="S1569">
        <v>233</v>
      </c>
      <c r="T1569">
        <v>3415</v>
      </c>
      <c r="U1569">
        <v>796548</v>
      </c>
      <c r="V1569">
        <v>1</v>
      </c>
      <c r="W1569">
        <v>275</v>
      </c>
      <c r="X1569">
        <v>3500</v>
      </c>
      <c r="Y1569">
        <v>962500</v>
      </c>
      <c r="Z1569">
        <v>3</v>
      </c>
      <c r="AA1569">
        <v>286</v>
      </c>
      <c r="AB1569">
        <v>3475</v>
      </c>
      <c r="AC1569">
        <v>993850</v>
      </c>
      <c r="AD1569">
        <v>10</v>
      </c>
      <c r="AE1569">
        <v>331</v>
      </c>
      <c r="AF1569">
        <v>3480</v>
      </c>
      <c r="AG1569">
        <v>1151880</v>
      </c>
      <c r="AH1569">
        <v>3</v>
      </c>
      <c r="AI1569">
        <v>383</v>
      </c>
      <c r="AJ1569">
        <v>3420</v>
      </c>
      <c r="AK1569">
        <v>1312140</v>
      </c>
      <c r="AL1569">
        <v>4</v>
      </c>
      <c r="AM1569">
        <v>432</v>
      </c>
      <c r="AN1569">
        <v>3410</v>
      </c>
      <c r="AO1569">
        <v>1474825</v>
      </c>
      <c r="AP1569">
        <v>12</v>
      </c>
      <c r="AQ1569">
        <v>452</v>
      </c>
      <c r="AR1569">
        <v>3256</v>
      </c>
      <c r="AS1569">
        <v>1473370</v>
      </c>
      <c r="AT1569">
        <v>5</v>
      </c>
      <c r="AU1569">
        <v>452</v>
      </c>
      <c r="AV1569">
        <v>2887</v>
      </c>
      <c r="AW1569">
        <v>1305871</v>
      </c>
    </row>
    <row r="1570" spans="1:51" x14ac:dyDescent="0.2">
      <c r="A1570" s="43"/>
      <c r="AP1570">
        <v>7</v>
      </c>
      <c r="AQ1570">
        <v>380</v>
      </c>
      <c r="AR1570">
        <v>3022</v>
      </c>
      <c r="AS1570">
        <v>1149981</v>
      </c>
      <c r="AT1570">
        <v>1</v>
      </c>
      <c r="AU1570">
        <v>378</v>
      </c>
      <c r="AV1570">
        <v>3250</v>
      </c>
      <c r="AW1570">
        <v>1228500</v>
      </c>
      <c r="AX1570">
        <v>9</v>
      </c>
      <c r="AY1570">
        <v>51</v>
      </c>
    </row>
    <row r="1571" spans="1:51" x14ac:dyDescent="0.2">
      <c r="A1571" s="43">
        <v>43381</v>
      </c>
      <c r="B1571">
        <v>14</v>
      </c>
      <c r="C1571">
        <v>115</v>
      </c>
      <c r="D1571">
        <v>4000</v>
      </c>
      <c r="E1571">
        <v>523564</v>
      </c>
      <c r="F1571">
        <v>37</v>
      </c>
      <c r="G1571">
        <v>140</v>
      </c>
      <c r="H1571">
        <v>3778</v>
      </c>
      <c r="I1571">
        <v>534120</v>
      </c>
      <c r="J1571">
        <v>30</v>
      </c>
      <c r="K1571">
        <v>159</v>
      </c>
      <c r="L1571">
        <v>3945</v>
      </c>
      <c r="M1571">
        <v>632057</v>
      </c>
      <c r="N1571">
        <v>26</v>
      </c>
      <c r="O1571">
        <v>200</v>
      </c>
      <c r="P1571">
        <v>3771</v>
      </c>
      <c r="Q1571">
        <v>762675</v>
      </c>
      <c r="R1571">
        <v>12</v>
      </c>
      <c r="S1571">
        <v>231</v>
      </c>
      <c r="T1571">
        <v>3721</v>
      </c>
      <c r="U1571">
        <v>878179</v>
      </c>
      <c r="V1571">
        <v>24</v>
      </c>
      <c r="W1571">
        <v>268</v>
      </c>
      <c r="X1571">
        <v>3520</v>
      </c>
      <c r="Y1571">
        <v>958823</v>
      </c>
      <c r="Z1571">
        <v>30</v>
      </c>
      <c r="AA1571">
        <v>299</v>
      </c>
      <c r="AB1571">
        <v>3665</v>
      </c>
      <c r="AC1571">
        <v>1114449</v>
      </c>
      <c r="AD1571">
        <v>28</v>
      </c>
      <c r="AE1571">
        <v>340</v>
      </c>
      <c r="AF1571">
        <v>3506</v>
      </c>
      <c r="AG1571">
        <v>1210543</v>
      </c>
      <c r="AH1571">
        <v>23</v>
      </c>
      <c r="AI1571">
        <v>377</v>
      </c>
      <c r="AJ1571">
        <v>3491</v>
      </c>
      <c r="AK1571">
        <v>1321837</v>
      </c>
      <c r="AL1571">
        <v>19</v>
      </c>
      <c r="AM1571">
        <v>439</v>
      </c>
      <c r="AN1571">
        <v>3700</v>
      </c>
      <c r="AO1571">
        <v>1677774</v>
      </c>
      <c r="AP1571">
        <v>169</v>
      </c>
      <c r="AQ1571">
        <v>395</v>
      </c>
      <c r="AR1571">
        <v>3218</v>
      </c>
      <c r="AS1571">
        <v>1277236</v>
      </c>
      <c r="AT1571">
        <v>66</v>
      </c>
      <c r="AU1571">
        <v>451</v>
      </c>
      <c r="AV1571">
        <v>3302</v>
      </c>
      <c r="AW1571">
        <v>1494158</v>
      </c>
      <c r="AY1571">
        <v>6</v>
      </c>
    </row>
    <row r="1572" spans="1:51" x14ac:dyDescent="0.2">
      <c r="A1572" s="43">
        <v>43388</v>
      </c>
      <c r="B1572">
        <v>6</v>
      </c>
      <c r="C1572">
        <v>112</v>
      </c>
      <c r="D1572">
        <v>3988</v>
      </c>
      <c r="E1572">
        <v>424008</v>
      </c>
      <c r="F1572">
        <v>5</v>
      </c>
      <c r="G1572">
        <v>136</v>
      </c>
      <c r="H1572">
        <v>3267</v>
      </c>
      <c r="I1572">
        <v>459720</v>
      </c>
      <c r="J1572">
        <v>37</v>
      </c>
      <c r="K1572">
        <v>164</v>
      </c>
      <c r="L1572">
        <v>3822</v>
      </c>
      <c r="M1572">
        <v>620022</v>
      </c>
      <c r="N1572">
        <v>73</v>
      </c>
      <c r="O1572">
        <v>207</v>
      </c>
      <c r="P1572">
        <v>3922</v>
      </c>
      <c r="Q1572">
        <v>834593</v>
      </c>
      <c r="R1572">
        <v>39</v>
      </c>
      <c r="S1572">
        <v>240</v>
      </c>
      <c r="T1572">
        <v>3667</v>
      </c>
      <c r="U1572">
        <v>908461</v>
      </c>
      <c r="V1572">
        <v>44</v>
      </c>
      <c r="W1572">
        <v>264</v>
      </c>
      <c r="X1572">
        <v>3390</v>
      </c>
      <c r="Y1572">
        <v>916684</v>
      </c>
      <c r="Z1572">
        <v>58</v>
      </c>
      <c r="AA1572">
        <v>299</v>
      </c>
      <c r="AB1572">
        <v>3579</v>
      </c>
      <c r="AC1572">
        <v>1075247</v>
      </c>
      <c r="AD1572">
        <v>5</v>
      </c>
      <c r="AE1572">
        <v>351</v>
      </c>
      <c r="AF1572">
        <v>3470</v>
      </c>
      <c r="AG1572">
        <v>1216524</v>
      </c>
      <c r="AH1572">
        <v>15</v>
      </c>
      <c r="AI1572">
        <v>384</v>
      </c>
      <c r="AJ1572">
        <v>3753</v>
      </c>
      <c r="AK1572">
        <v>1520246</v>
      </c>
      <c r="AL1572">
        <v>7</v>
      </c>
      <c r="AM1572">
        <v>432</v>
      </c>
      <c r="AN1572">
        <v>3528</v>
      </c>
      <c r="AO1572">
        <v>1502440</v>
      </c>
      <c r="AP1572">
        <v>160</v>
      </c>
      <c r="AQ1572">
        <v>406</v>
      </c>
      <c r="AR1572">
        <v>3105</v>
      </c>
      <c r="AS1572">
        <v>1287191</v>
      </c>
      <c r="AT1572">
        <v>28</v>
      </c>
      <c r="AU1572">
        <v>439</v>
      </c>
      <c r="AV1572">
        <v>3312</v>
      </c>
      <c r="AW1572">
        <v>1451635</v>
      </c>
      <c r="AY1572">
        <v>4</v>
      </c>
    </row>
    <row r="1573" spans="1:51" x14ac:dyDescent="0.2">
      <c r="A1573" s="43">
        <v>43395</v>
      </c>
      <c r="F1573">
        <v>41</v>
      </c>
      <c r="G1573">
        <v>139</v>
      </c>
      <c r="H1573">
        <v>4085</v>
      </c>
      <c r="I1573">
        <v>569119</v>
      </c>
      <c r="J1573">
        <v>122</v>
      </c>
      <c r="K1573">
        <v>164</v>
      </c>
      <c r="L1573">
        <v>4523</v>
      </c>
      <c r="M1573">
        <v>718493</v>
      </c>
      <c r="N1573">
        <v>167</v>
      </c>
      <c r="O1573">
        <v>195</v>
      </c>
      <c r="P1573">
        <v>4485</v>
      </c>
      <c r="Q1573">
        <v>888789</v>
      </c>
      <c r="R1573">
        <v>101</v>
      </c>
      <c r="S1573">
        <v>231</v>
      </c>
      <c r="T1573">
        <v>4366</v>
      </c>
      <c r="U1573">
        <v>970401</v>
      </c>
      <c r="V1573">
        <v>137</v>
      </c>
      <c r="W1573">
        <v>262</v>
      </c>
      <c r="X1573">
        <v>4411</v>
      </c>
      <c r="Y1573">
        <v>1167644</v>
      </c>
      <c r="Z1573">
        <v>103</v>
      </c>
      <c r="AA1573">
        <v>298</v>
      </c>
      <c r="AB1573">
        <v>4363</v>
      </c>
      <c r="AC1573">
        <v>1323743</v>
      </c>
      <c r="AD1573">
        <v>61</v>
      </c>
      <c r="AE1573">
        <v>339</v>
      </c>
      <c r="AF1573">
        <v>4404</v>
      </c>
      <c r="AG1573">
        <v>1493573</v>
      </c>
      <c r="AH1573">
        <v>51</v>
      </c>
      <c r="AI1573">
        <v>384</v>
      </c>
      <c r="AJ1573">
        <v>4032</v>
      </c>
      <c r="AK1573">
        <v>1548843</v>
      </c>
      <c r="AL1573">
        <v>15</v>
      </c>
      <c r="AM1573">
        <v>435</v>
      </c>
      <c r="AN1573">
        <v>3717</v>
      </c>
      <c r="AO1573">
        <v>1595153</v>
      </c>
      <c r="AP1573">
        <v>59</v>
      </c>
      <c r="AQ1573">
        <v>424</v>
      </c>
      <c r="AR1573">
        <v>3894</v>
      </c>
      <c r="AS1573">
        <v>1623769</v>
      </c>
      <c r="AT1573">
        <v>9</v>
      </c>
      <c r="AU1573">
        <v>471</v>
      </c>
      <c r="AV1573">
        <v>3360</v>
      </c>
      <c r="AW1573">
        <v>1583307</v>
      </c>
    </row>
    <row r="1574" spans="1:51" x14ac:dyDescent="0.2">
      <c r="A1574" s="43">
        <v>43402</v>
      </c>
      <c r="B1574">
        <v>11</v>
      </c>
      <c r="C1574">
        <v>118</v>
      </c>
      <c r="D1574">
        <v>3894</v>
      </c>
      <c r="E1574">
        <v>459755</v>
      </c>
      <c r="F1574">
        <v>9</v>
      </c>
      <c r="G1574">
        <v>153</v>
      </c>
      <c r="H1574">
        <v>3625</v>
      </c>
      <c r="I1574">
        <v>565722</v>
      </c>
      <c r="J1574">
        <v>60</v>
      </c>
      <c r="K1574">
        <v>165</v>
      </c>
      <c r="L1574">
        <v>3650</v>
      </c>
      <c r="M1574">
        <v>640802</v>
      </c>
      <c r="N1574">
        <v>66</v>
      </c>
      <c r="O1574">
        <v>201</v>
      </c>
      <c r="P1574">
        <v>3597</v>
      </c>
      <c r="Q1574">
        <v>757049</v>
      </c>
      <c r="R1574">
        <v>38</v>
      </c>
      <c r="S1574">
        <v>236</v>
      </c>
      <c r="T1574">
        <v>3400</v>
      </c>
      <c r="U1574">
        <v>831760</v>
      </c>
      <c r="V1574">
        <v>55</v>
      </c>
      <c r="W1574">
        <v>261</v>
      </c>
      <c r="X1574">
        <v>3476</v>
      </c>
      <c r="Y1574">
        <v>912291</v>
      </c>
      <c r="Z1574">
        <v>112</v>
      </c>
      <c r="AA1574">
        <v>302</v>
      </c>
      <c r="AB1574">
        <v>3389</v>
      </c>
      <c r="AC1574">
        <v>1040472</v>
      </c>
      <c r="AD1574">
        <v>88</v>
      </c>
      <c r="AE1574">
        <v>342</v>
      </c>
      <c r="AF1574">
        <v>3483</v>
      </c>
      <c r="AG1574">
        <v>1230684</v>
      </c>
      <c r="AH1574">
        <v>34</v>
      </c>
      <c r="AI1574">
        <v>376</v>
      </c>
      <c r="AJ1574">
        <v>3425</v>
      </c>
      <c r="AK1574">
        <v>1323698</v>
      </c>
      <c r="AL1574">
        <v>7</v>
      </c>
      <c r="AM1574">
        <v>436</v>
      </c>
      <c r="AN1574">
        <v>3438</v>
      </c>
      <c r="AO1574">
        <v>1523881</v>
      </c>
      <c r="AP1574">
        <v>192</v>
      </c>
      <c r="AQ1574">
        <v>383</v>
      </c>
      <c r="AR1574">
        <v>2941</v>
      </c>
      <c r="AS1574">
        <v>1142006</v>
      </c>
      <c r="AT1574">
        <v>45</v>
      </c>
      <c r="AU1574">
        <v>429</v>
      </c>
      <c r="AV1574">
        <v>3162</v>
      </c>
      <c r="AW1574">
        <v>1370267</v>
      </c>
      <c r="AX1574">
        <v>1</v>
      </c>
      <c r="AY1574">
        <v>16</v>
      </c>
    </row>
    <row r="1575" spans="1:51" x14ac:dyDescent="0.2">
      <c r="A1575" s="43">
        <v>43410</v>
      </c>
      <c r="B1575">
        <v>18</v>
      </c>
      <c r="C1575">
        <v>115</v>
      </c>
      <c r="D1575">
        <v>4183</v>
      </c>
      <c r="E1575">
        <v>482477</v>
      </c>
      <c r="F1575">
        <v>10</v>
      </c>
      <c r="G1575">
        <v>142</v>
      </c>
      <c r="H1575">
        <v>3876</v>
      </c>
      <c r="I1575">
        <v>551167</v>
      </c>
      <c r="J1575">
        <v>7</v>
      </c>
      <c r="K1575">
        <v>171</v>
      </c>
      <c r="L1575">
        <v>3538</v>
      </c>
      <c r="M1575">
        <v>606234</v>
      </c>
      <c r="N1575">
        <v>2</v>
      </c>
      <c r="O1575">
        <v>193</v>
      </c>
      <c r="P1575">
        <v>3575</v>
      </c>
      <c r="Q1575">
        <v>689975</v>
      </c>
      <c r="R1575">
        <v>7</v>
      </c>
      <c r="S1575">
        <v>236</v>
      </c>
      <c r="T1575">
        <v>3516</v>
      </c>
      <c r="U1575">
        <v>829776</v>
      </c>
      <c r="V1575">
        <v>3</v>
      </c>
      <c r="W1575">
        <v>258</v>
      </c>
      <c r="X1575">
        <v>3533</v>
      </c>
      <c r="Y1575">
        <v>911600</v>
      </c>
      <c r="Z1575">
        <v>4</v>
      </c>
      <c r="AA1575">
        <v>301</v>
      </c>
      <c r="AB1575">
        <v>3312</v>
      </c>
      <c r="AC1575">
        <v>998718</v>
      </c>
      <c r="AD1575">
        <v>8</v>
      </c>
      <c r="AE1575">
        <v>339</v>
      </c>
      <c r="AF1575">
        <v>3405</v>
      </c>
      <c r="AG1575">
        <v>1155430</v>
      </c>
      <c r="AH1575">
        <v>4</v>
      </c>
      <c r="AI1575">
        <v>376</v>
      </c>
      <c r="AJ1575">
        <v>3300</v>
      </c>
      <c r="AK1575">
        <v>1241900</v>
      </c>
      <c r="AL1575">
        <v>3</v>
      </c>
      <c r="AM1575">
        <v>407</v>
      </c>
      <c r="AN1575">
        <v>3490</v>
      </c>
      <c r="AO1575">
        <v>1422175</v>
      </c>
      <c r="AP1575">
        <v>15</v>
      </c>
      <c r="AQ1575">
        <v>424</v>
      </c>
      <c r="AR1575">
        <v>3234</v>
      </c>
      <c r="AS1575">
        <v>1372123</v>
      </c>
      <c r="AT1575">
        <v>8</v>
      </c>
      <c r="AU1575">
        <v>467</v>
      </c>
      <c r="AV1575">
        <v>3228</v>
      </c>
      <c r="AW1575">
        <v>1508665</v>
      </c>
      <c r="AX1575">
        <v>7</v>
      </c>
      <c r="AY1575">
        <f>7+64</f>
        <v>71</v>
      </c>
    </row>
    <row r="1576" spans="1:51" x14ac:dyDescent="0.2">
      <c r="A1576" s="43"/>
      <c r="AP1576">
        <v>17</v>
      </c>
      <c r="AQ1576">
        <v>379</v>
      </c>
      <c r="AR1576">
        <v>3205</v>
      </c>
      <c r="AS1576">
        <v>1215617</v>
      </c>
      <c r="AT1576">
        <v>2</v>
      </c>
      <c r="AU1576">
        <v>369</v>
      </c>
      <c r="AV1576">
        <v>3275</v>
      </c>
      <c r="AW1576">
        <v>1208475</v>
      </c>
    </row>
    <row r="1577" spans="1:51" x14ac:dyDescent="0.2">
      <c r="A1577" s="43">
        <v>43417</v>
      </c>
      <c r="Z1577">
        <v>1</v>
      </c>
      <c r="AA1577">
        <v>280</v>
      </c>
      <c r="AB1577">
        <v>3620</v>
      </c>
      <c r="AC1577">
        <v>1013600</v>
      </c>
      <c r="AD1577">
        <v>6</v>
      </c>
      <c r="AE1577">
        <v>331</v>
      </c>
      <c r="AF1577">
        <v>3250</v>
      </c>
      <c r="AG1577">
        <v>1075750</v>
      </c>
      <c r="AH1577">
        <v>1</v>
      </c>
      <c r="AI1577">
        <v>371</v>
      </c>
      <c r="AJ1577">
        <v>3300</v>
      </c>
      <c r="AK1577">
        <v>1224300</v>
      </c>
      <c r="AP1577">
        <v>12</v>
      </c>
      <c r="AQ1577">
        <v>373</v>
      </c>
      <c r="AR1577">
        <v>2940</v>
      </c>
      <c r="AS1577">
        <v>1097722</v>
      </c>
      <c r="AT1577">
        <v>11</v>
      </c>
      <c r="AU1577">
        <v>426</v>
      </c>
      <c r="AV1577">
        <v>3048</v>
      </c>
      <c r="AW1577">
        <v>1299997</v>
      </c>
      <c r="AX1577">
        <v>14</v>
      </c>
      <c r="AY1577">
        <v>49</v>
      </c>
    </row>
    <row r="1578" spans="1:51" x14ac:dyDescent="0.2">
      <c r="A1578" s="43">
        <v>43424</v>
      </c>
      <c r="B1578">
        <v>15</v>
      </c>
      <c r="C1578">
        <v>99</v>
      </c>
      <c r="D1578">
        <v>3720</v>
      </c>
      <c r="E1578">
        <v>371256</v>
      </c>
      <c r="F1578">
        <v>13</v>
      </c>
      <c r="G1578">
        <v>137</v>
      </c>
      <c r="H1578">
        <v>3495</v>
      </c>
      <c r="I1578">
        <v>481436</v>
      </c>
      <c r="J1578">
        <v>8</v>
      </c>
      <c r="K1578">
        <v>150</v>
      </c>
      <c r="L1578">
        <v>3380</v>
      </c>
      <c r="M1578">
        <v>507000</v>
      </c>
      <c r="N1578">
        <v>5</v>
      </c>
      <c r="O1578">
        <v>205</v>
      </c>
      <c r="P1578">
        <v>3360</v>
      </c>
      <c r="Q1578">
        <v>688800</v>
      </c>
      <c r="R1578">
        <v>10</v>
      </c>
      <c r="S1578">
        <v>232</v>
      </c>
      <c r="T1578">
        <v>3420</v>
      </c>
      <c r="U1578">
        <v>795150</v>
      </c>
      <c r="V1578">
        <v>7</v>
      </c>
      <c r="W1578">
        <v>259</v>
      </c>
      <c r="X1578">
        <v>3362</v>
      </c>
      <c r="Y1578">
        <v>871728</v>
      </c>
      <c r="Z1578">
        <v>4</v>
      </c>
      <c r="AA1578">
        <v>301</v>
      </c>
      <c r="AB1578">
        <v>3365</v>
      </c>
      <c r="AC1578">
        <v>1013706</v>
      </c>
      <c r="AD1578">
        <v>9</v>
      </c>
      <c r="AE1578">
        <v>334</v>
      </c>
      <c r="AF1578">
        <v>3470</v>
      </c>
      <c r="AG1578">
        <v>1161756</v>
      </c>
      <c r="AH1578">
        <v>4</v>
      </c>
      <c r="AI1578">
        <v>378</v>
      </c>
      <c r="AJ1578">
        <v>3306</v>
      </c>
      <c r="AK1578">
        <v>1249920</v>
      </c>
      <c r="AL1578">
        <v>1</v>
      </c>
      <c r="AM1578">
        <v>495</v>
      </c>
      <c r="AN1578">
        <v>3400</v>
      </c>
      <c r="AO1578">
        <v>1683000</v>
      </c>
      <c r="AP1578">
        <v>28</v>
      </c>
      <c r="AQ1578">
        <v>444</v>
      </c>
      <c r="AR1578">
        <v>3163</v>
      </c>
      <c r="AS1578">
        <v>1406645</v>
      </c>
      <c r="AT1578">
        <v>10</v>
      </c>
      <c r="AU1578">
        <v>446</v>
      </c>
      <c r="AV1578">
        <v>3201</v>
      </c>
      <c r="AW1578">
        <v>1429118</v>
      </c>
      <c r="AX1578">
        <v>13</v>
      </c>
      <c r="AY1578">
        <f>8+75+17</f>
        <v>100</v>
      </c>
    </row>
    <row r="1579" spans="1:51" x14ac:dyDescent="0.2">
      <c r="A1579" s="43"/>
      <c r="AP1579">
        <v>15</v>
      </c>
      <c r="AQ1579">
        <v>380</v>
      </c>
      <c r="AR1579">
        <v>3158</v>
      </c>
      <c r="AS1579">
        <v>1200693</v>
      </c>
      <c r="AT1579">
        <v>5</v>
      </c>
      <c r="AU1579">
        <v>381</v>
      </c>
      <c r="AV1579">
        <v>3225</v>
      </c>
      <c r="AW1579">
        <v>1228725</v>
      </c>
    </row>
    <row r="1580" spans="1:51" x14ac:dyDescent="0.2">
      <c r="A1580" s="43">
        <v>43431</v>
      </c>
      <c r="F1580">
        <v>2</v>
      </c>
      <c r="G1580">
        <v>137</v>
      </c>
      <c r="H1580">
        <v>3725</v>
      </c>
      <c r="I1580">
        <v>510325</v>
      </c>
      <c r="J1580">
        <v>3</v>
      </c>
      <c r="K1580">
        <v>165</v>
      </c>
      <c r="L1580">
        <v>3600</v>
      </c>
      <c r="M1580">
        <v>595800</v>
      </c>
      <c r="N1580">
        <v>8</v>
      </c>
      <c r="O1580">
        <v>191</v>
      </c>
      <c r="P1580">
        <v>3425</v>
      </c>
      <c r="Q1580">
        <v>654175</v>
      </c>
      <c r="R1580">
        <v>4</v>
      </c>
      <c r="S1580">
        <v>239</v>
      </c>
      <c r="T1580">
        <v>3550</v>
      </c>
      <c r="U1580">
        <v>849633</v>
      </c>
      <c r="V1580">
        <v>11</v>
      </c>
      <c r="W1580">
        <v>266</v>
      </c>
      <c r="X1580">
        <v>3506</v>
      </c>
      <c r="Y1580">
        <v>933297</v>
      </c>
      <c r="AH1580">
        <v>2</v>
      </c>
      <c r="AI1580">
        <v>389</v>
      </c>
      <c r="AJ1580">
        <v>3275</v>
      </c>
      <c r="AK1580">
        <v>1275612</v>
      </c>
      <c r="AP1580">
        <v>11</v>
      </c>
      <c r="AQ1580">
        <v>474</v>
      </c>
      <c r="AR1580">
        <v>3087</v>
      </c>
      <c r="AS1580">
        <v>1466176</v>
      </c>
      <c r="AT1580">
        <v>7</v>
      </c>
      <c r="AU1580">
        <v>465</v>
      </c>
      <c r="AV1580">
        <v>3185</v>
      </c>
      <c r="AW1580">
        <v>1484087</v>
      </c>
      <c r="AX1580">
        <v>10</v>
      </c>
      <c r="AY1580">
        <v>84</v>
      </c>
    </row>
    <row r="1581" spans="1:51" x14ac:dyDescent="0.2">
      <c r="A1581" s="43"/>
      <c r="AP1581">
        <v>6</v>
      </c>
      <c r="AQ1581">
        <v>380</v>
      </c>
      <c r="AR1581">
        <v>2896</v>
      </c>
      <c r="AS1581">
        <v>1100733</v>
      </c>
      <c r="AT1581">
        <v>1</v>
      </c>
      <c r="AU1581">
        <v>379</v>
      </c>
      <c r="AV1581">
        <v>3100</v>
      </c>
      <c r="AW1581">
        <v>1174900</v>
      </c>
    </row>
    <row r="1582" spans="1:51" x14ac:dyDescent="0.2">
      <c r="A1582" s="43">
        <v>43409</v>
      </c>
      <c r="B1582">
        <v>8</v>
      </c>
      <c r="C1582">
        <v>107</v>
      </c>
      <c r="D1582">
        <v>4073</v>
      </c>
      <c r="E1582">
        <v>450143</v>
      </c>
      <c r="F1582">
        <v>11</v>
      </c>
      <c r="G1582">
        <v>144</v>
      </c>
      <c r="H1582">
        <v>4087</v>
      </c>
      <c r="I1582">
        <v>574353</v>
      </c>
      <c r="J1582">
        <v>19</v>
      </c>
      <c r="K1582">
        <v>164</v>
      </c>
      <c r="L1582">
        <v>3765</v>
      </c>
      <c r="M1582">
        <v>619827</v>
      </c>
      <c r="N1582">
        <v>8</v>
      </c>
      <c r="O1582">
        <v>201</v>
      </c>
      <c r="P1582">
        <v>3952</v>
      </c>
      <c r="Q1582">
        <v>789948</v>
      </c>
      <c r="R1582">
        <v>6</v>
      </c>
      <c r="S1582">
        <v>229</v>
      </c>
      <c r="T1582">
        <v>3374</v>
      </c>
      <c r="U1582">
        <v>774978</v>
      </c>
      <c r="V1582">
        <v>7</v>
      </c>
      <c r="W1582">
        <v>269</v>
      </c>
      <c r="X1582">
        <v>3546</v>
      </c>
      <c r="Y1582">
        <v>955034</v>
      </c>
      <c r="Z1582">
        <v>18</v>
      </c>
      <c r="AA1582">
        <v>295</v>
      </c>
      <c r="AB1582">
        <v>3352</v>
      </c>
      <c r="AC1582">
        <v>1004129</v>
      </c>
      <c r="AD1582">
        <v>26</v>
      </c>
      <c r="AE1582">
        <v>341</v>
      </c>
      <c r="AF1582">
        <v>3585</v>
      </c>
      <c r="AG1582">
        <v>1265260</v>
      </c>
      <c r="AH1582">
        <v>9</v>
      </c>
      <c r="AI1582">
        <v>376</v>
      </c>
      <c r="AJ1582">
        <v>3518</v>
      </c>
      <c r="AK1582">
        <v>1326161</v>
      </c>
      <c r="AL1582">
        <v>8</v>
      </c>
      <c r="AM1582">
        <v>432</v>
      </c>
      <c r="AN1582">
        <v>3528</v>
      </c>
      <c r="AO1582">
        <v>1446318</v>
      </c>
      <c r="AP1582">
        <v>112</v>
      </c>
      <c r="AQ1582">
        <v>382</v>
      </c>
      <c r="AR1582">
        <v>3088</v>
      </c>
      <c r="AS1582">
        <v>1192605</v>
      </c>
      <c r="AT1582">
        <v>13</v>
      </c>
      <c r="AU1582">
        <v>542</v>
      </c>
      <c r="AV1582">
        <v>3368</v>
      </c>
      <c r="AW1582">
        <v>1843252</v>
      </c>
      <c r="AY1582">
        <v>6</v>
      </c>
    </row>
    <row r="1583" spans="1:51" x14ac:dyDescent="0.2">
      <c r="A1583" s="43">
        <v>43416</v>
      </c>
      <c r="B1583">
        <v>7</v>
      </c>
      <c r="C1583">
        <v>114</v>
      </c>
      <c r="D1583">
        <v>3683</v>
      </c>
      <c r="E1583">
        <v>423150</v>
      </c>
      <c r="F1583">
        <v>25</v>
      </c>
      <c r="G1583">
        <v>136</v>
      </c>
      <c r="H1583">
        <v>3810</v>
      </c>
      <c r="I1583">
        <v>518674</v>
      </c>
      <c r="J1583">
        <v>11</v>
      </c>
      <c r="K1583">
        <v>165</v>
      </c>
      <c r="L1583">
        <v>3762</v>
      </c>
      <c r="M1583">
        <v>626250</v>
      </c>
      <c r="N1583">
        <v>51</v>
      </c>
      <c r="O1583">
        <v>200</v>
      </c>
      <c r="P1583">
        <v>3701</v>
      </c>
      <c r="Q1583">
        <v>755442</v>
      </c>
      <c r="R1583">
        <v>13</v>
      </c>
      <c r="S1583">
        <v>234</v>
      </c>
      <c r="T1583">
        <v>3508</v>
      </c>
      <c r="U1583">
        <v>826923</v>
      </c>
      <c r="V1583">
        <v>19</v>
      </c>
      <c r="W1583">
        <v>262</v>
      </c>
      <c r="X1583">
        <v>3439</v>
      </c>
      <c r="Y1583">
        <v>912196</v>
      </c>
      <c r="Z1583">
        <v>54</v>
      </c>
      <c r="AA1583">
        <v>306</v>
      </c>
      <c r="AB1583">
        <v>3525</v>
      </c>
      <c r="AC1583">
        <v>1130344</v>
      </c>
      <c r="AD1583">
        <v>17</v>
      </c>
      <c r="AE1583">
        <v>334</v>
      </c>
      <c r="AF1583">
        <v>3342</v>
      </c>
      <c r="AG1583">
        <v>1146546</v>
      </c>
      <c r="AH1583">
        <v>33</v>
      </c>
      <c r="AI1583">
        <v>374</v>
      </c>
      <c r="AJ1583">
        <v>3646</v>
      </c>
      <c r="AK1583">
        <v>1356345</v>
      </c>
      <c r="AL1583">
        <v>16</v>
      </c>
      <c r="AM1583">
        <v>411</v>
      </c>
      <c r="AN1583">
        <v>3420</v>
      </c>
      <c r="AO1583">
        <v>1410023</v>
      </c>
      <c r="AP1583">
        <v>104</v>
      </c>
      <c r="AQ1583">
        <v>386</v>
      </c>
      <c r="AR1583">
        <v>3029</v>
      </c>
      <c r="AS1583">
        <v>1173211</v>
      </c>
      <c r="AT1583">
        <v>18</v>
      </c>
      <c r="AU1583">
        <v>438</v>
      </c>
      <c r="AV1583">
        <v>3066</v>
      </c>
      <c r="AW1583">
        <v>1377376</v>
      </c>
      <c r="AY1583">
        <v>1</v>
      </c>
    </row>
    <row r="1584" spans="1:51" x14ac:dyDescent="0.2">
      <c r="A1584" s="43">
        <v>43423</v>
      </c>
      <c r="B1584">
        <v>17</v>
      </c>
      <c r="C1584">
        <v>110</v>
      </c>
      <c r="D1584">
        <v>3923</v>
      </c>
      <c r="E1584">
        <v>456434</v>
      </c>
      <c r="F1584">
        <v>2</v>
      </c>
      <c r="G1584">
        <v>145</v>
      </c>
      <c r="H1584">
        <v>3750</v>
      </c>
      <c r="I1584">
        <v>543750</v>
      </c>
      <c r="J1584">
        <v>33</v>
      </c>
      <c r="K1584">
        <v>169</v>
      </c>
      <c r="L1584">
        <v>3612</v>
      </c>
      <c r="M1584">
        <v>616739</v>
      </c>
      <c r="N1584">
        <v>28</v>
      </c>
      <c r="O1584">
        <v>197</v>
      </c>
      <c r="P1584">
        <v>3616</v>
      </c>
      <c r="Q1584">
        <v>718124</v>
      </c>
      <c r="R1584">
        <v>20</v>
      </c>
      <c r="S1584">
        <v>237</v>
      </c>
      <c r="T1584">
        <v>3650</v>
      </c>
      <c r="U1584">
        <v>884022</v>
      </c>
      <c r="V1584">
        <v>18</v>
      </c>
      <c r="W1584">
        <v>265</v>
      </c>
      <c r="X1584">
        <v>3412</v>
      </c>
      <c r="Y1584">
        <v>913599</v>
      </c>
      <c r="Z1584">
        <v>29</v>
      </c>
      <c r="AA1584">
        <v>293</v>
      </c>
      <c r="AB1584">
        <v>3409</v>
      </c>
      <c r="AC1584">
        <v>1007355</v>
      </c>
      <c r="AD1584">
        <v>13</v>
      </c>
      <c r="AE1584">
        <v>249</v>
      </c>
      <c r="AF1584">
        <v>3423</v>
      </c>
      <c r="AG1584">
        <v>1184852</v>
      </c>
      <c r="AH1584">
        <v>11</v>
      </c>
      <c r="AI1584">
        <v>385</v>
      </c>
      <c r="AJ1584">
        <v>3566</v>
      </c>
      <c r="AK1584">
        <v>1381224</v>
      </c>
      <c r="AL1584">
        <v>2</v>
      </c>
      <c r="AM1584">
        <v>418</v>
      </c>
      <c r="AN1584">
        <v>3405</v>
      </c>
      <c r="AO1584">
        <v>1425515</v>
      </c>
      <c r="AP1584">
        <v>105</v>
      </c>
      <c r="AQ1584">
        <v>386</v>
      </c>
      <c r="AR1584">
        <v>3082</v>
      </c>
      <c r="AS1584">
        <v>1167714</v>
      </c>
      <c r="AT1584">
        <v>26</v>
      </c>
      <c r="AU1584">
        <v>375</v>
      </c>
      <c r="AV1584">
        <v>3178</v>
      </c>
      <c r="AW1584">
        <v>1200498</v>
      </c>
      <c r="AY1584">
        <v>5</v>
      </c>
    </row>
    <row r="1585" spans="1:51" x14ac:dyDescent="0.2">
      <c r="A1585" s="43">
        <v>43430</v>
      </c>
      <c r="B1585">
        <v>16</v>
      </c>
      <c r="C1585">
        <v>113</v>
      </c>
      <c r="D1585">
        <v>3792</v>
      </c>
      <c r="E1585">
        <v>428181</v>
      </c>
      <c r="F1585">
        <v>5</v>
      </c>
      <c r="G1585">
        <v>142</v>
      </c>
      <c r="H1585">
        <v>3470</v>
      </c>
      <c r="I1585">
        <v>488724</v>
      </c>
      <c r="J1585">
        <v>16</v>
      </c>
      <c r="K1585">
        <v>171</v>
      </c>
      <c r="L1585">
        <v>3743</v>
      </c>
      <c r="M1585">
        <v>645131</v>
      </c>
      <c r="N1585">
        <v>37</v>
      </c>
      <c r="O1585">
        <v>204</v>
      </c>
      <c r="P1585">
        <v>3526</v>
      </c>
      <c r="Q1585">
        <v>722018</v>
      </c>
      <c r="R1585">
        <v>36</v>
      </c>
      <c r="S1585">
        <v>232</v>
      </c>
      <c r="T1585">
        <v>3539</v>
      </c>
      <c r="U1585">
        <v>828755</v>
      </c>
      <c r="V1585">
        <v>22</v>
      </c>
      <c r="W1585">
        <v>260</v>
      </c>
      <c r="X1585">
        <v>3651</v>
      </c>
      <c r="Y1585">
        <v>949727</v>
      </c>
      <c r="Z1585">
        <v>15</v>
      </c>
      <c r="AA1585">
        <v>302</v>
      </c>
      <c r="AB1585">
        <v>3397</v>
      </c>
      <c r="AC1585">
        <v>1032675</v>
      </c>
      <c r="AD1585">
        <v>12</v>
      </c>
      <c r="AE1585">
        <v>332</v>
      </c>
      <c r="AF1585">
        <v>3376</v>
      </c>
      <c r="AG1585">
        <v>1134020</v>
      </c>
      <c r="AH1585">
        <v>12</v>
      </c>
      <c r="AI1585">
        <v>378</v>
      </c>
      <c r="AJ1585">
        <v>3576</v>
      </c>
      <c r="AK1585">
        <v>1338202</v>
      </c>
      <c r="AL1585">
        <v>11</v>
      </c>
      <c r="AM1585">
        <v>426</v>
      </c>
      <c r="AN1585">
        <v>3837</v>
      </c>
      <c r="AO1585">
        <v>1555102</v>
      </c>
      <c r="AP1585">
        <v>147</v>
      </c>
      <c r="AQ1585">
        <v>389</v>
      </c>
      <c r="AR1585">
        <v>3098</v>
      </c>
      <c r="AS1585">
        <v>1213490</v>
      </c>
      <c r="AT1585">
        <v>43</v>
      </c>
      <c r="AU1585">
        <v>440</v>
      </c>
      <c r="AV1585">
        <v>3092</v>
      </c>
      <c r="AW1585">
        <v>1349176</v>
      </c>
      <c r="AY1585">
        <v>9</v>
      </c>
    </row>
    <row r="1586" spans="1:51" x14ac:dyDescent="0.2">
      <c r="A1586" s="43">
        <v>43438</v>
      </c>
      <c r="B1586">
        <v>2</v>
      </c>
      <c r="C1586">
        <v>94</v>
      </c>
      <c r="D1586">
        <v>3350</v>
      </c>
      <c r="E1586">
        <v>314900</v>
      </c>
      <c r="F1586">
        <v>13</v>
      </c>
      <c r="G1586">
        <v>173</v>
      </c>
      <c r="H1586">
        <v>3456</v>
      </c>
      <c r="I1586">
        <v>597898</v>
      </c>
      <c r="J1586">
        <v>8</v>
      </c>
      <c r="K1586">
        <v>197</v>
      </c>
      <c r="L1586">
        <v>3516</v>
      </c>
      <c r="M1586">
        <v>692652</v>
      </c>
      <c r="N1586">
        <v>12</v>
      </c>
      <c r="O1586">
        <v>239</v>
      </c>
      <c r="P1586">
        <v>3479</v>
      </c>
      <c r="Q1586">
        <v>831932</v>
      </c>
      <c r="R1586">
        <v>2</v>
      </c>
      <c r="S1586">
        <v>259</v>
      </c>
      <c r="T1586">
        <v>3095</v>
      </c>
      <c r="U1586">
        <v>801605</v>
      </c>
      <c r="V1586">
        <v>4</v>
      </c>
      <c r="W1586">
        <v>302</v>
      </c>
      <c r="X1586">
        <v>3298</v>
      </c>
      <c r="Y1586">
        <v>995981</v>
      </c>
      <c r="Z1586">
        <v>4</v>
      </c>
      <c r="AA1586">
        <v>335</v>
      </c>
      <c r="AB1586">
        <v>3265</v>
      </c>
      <c r="AC1586">
        <v>1096293</v>
      </c>
      <c r="AD1586">
        <v>3</v>
      </c>
      <c r="AE1586">
        <v>383</v>
      </c>
      <c r="AF1586">
        <v>3326</v>
      </c>
      <c r="AG1586">
        <v>1282984</v>
      </c>
      <c r="AH1586">
        <v>4</v>
      </c>
      <c r="AI1586">
        <v>513</v>
      </c>
      <c r="AJ1586">
        <v>3446</v>
      </c>
      <c r="AK1586">
        <v>1769868</v>
      </c>
      <c r="AP1586">
        <v>20</v>
      </c>
      <c r="AQ1586">
        <v>378</v>
      </c>
      <c r="AR1586">
        <v>3140</v>
      </c>
      <c r="AS1586">
        <v>1188918</v>
      </c>
      <c r="AT1586">
        <v>2</v>
      </c>
      <c r="AU1586">
        <v>382</v>
      </c>
      <c r="AV1586">
        <v>3200</v>
      </c>
      <c r="AW1586">
        <v>1222400</v>
      </c>
      <c r="AX1586">
        <v>12</v>
      </c>
      <c r="AY1586">
        <f>25+63+29</f>
        <v>117</v>
      </c>
    </row>
    <row r="1587" spans="1:51" x14ac:dyDescent="0.2">
      <c r="A1587" s="43"/>
      <c r="AP1587">
        <v>28</v>
      </c>
      <c r="AQ1587">
        <v>454</v>
      </c>
      <c r="AR1587">
        <v>3206</v>
      </c>
      <c r="AS1587">
        <v>1455980</v>
      </c>
      <c r="AT1587">
        <v>11</v>
      </c>
      <c r="AU1587">
        <v>458</v>
      </c>
      <c r="AV1587">
        <v>2954</v>
      </c>
      <c r="AW1587">
        <v>1355599</v>
      </c>
    </row>
    <row r="1588" spans="1:51" x14ac:dyDescent="0.2">
      <c r="A1588" s="43">
        <v>43445</v>
      </c>
      <c r="B1588">
        <v>13</v>
      </c>
      <c r="C1588">
        <v>107</v>
      </c>
      <c r="D1588">
        <v>3700</v>
      </c>
      <c r="E1588">
        <v>395900</v>
      </c>
      <c r="F1588">
        <v>5</v>
      </c>
      <c r="G1588">
        <v>140</v>
      </c>
      <c r="H1588">
        <v>3500</v>
      </c>
      <c r="I1588">
        <v>491750</v>
      </c>
      <c r="J1588">
        <v>15</v>
      </c>
      <c r="K1588">
        <v>160</v>
      </c>
      <c r="L1588">
        <v>3230</v>
      </c>
      <c r="M1588">
        <v>518538</v>
      </c>
      <c r="N1588">
        <v>2</v>
      </c>
      <c r="O1588">
        <v>186</v>
      </c>
      <c r="P1588">
        <v>3275</v>
      </c>
      <c r="Q1588">
        <v>610787</v>
      </c>
      <c r="R1588">
        <v>4</v>
      </c>
      <c r="S1588">
        <v>224</v>
      </c>
      <c r="T1588">
        <v>3300</v>
      </c>
      <c r="U1588">
        <v>740850</v>
      </c>
      <c r="V1588">
        <v>16</v>
      </c>
      <c r="W1588">
        <v>270</v>
      </c>
      <c r="X1588">
        <v>3228</v>
      </c>
      <c r="Y1588">
        <v>872158</v>
      </c>
      <c r="Z1588">
        <v>7</v>
      </c>
      <c r="AA1588">
        <v>299</v>
      </c>
      <c r="AB1588">
        <v>3268</v>
      </c>
      <c r="AC1588">
        <v>979975</v>
      </c>
      <c r="AD1588">
        <v>2</v>
      </c>
      <c r="AE1588">
        <v>334</v>
      </c>
      <c r="AF1588">
        <v>3440</v>
      </c>
      <c r="AG1588">
        <v>1148960</v>
      </c>
      <c r="AH1588">
        <v>4</v>
      </c>
      <c r="AI1588">
        <v>379</v>
      </c>
      <c r="AJ1588">
        <v>3225</v>
      </c>
      <c r="AK1588">
        <f>AJ1588*AI1588</f>
        <v>1222275</v>
      </c>
      <c r="AL1588">
        <v>4</v>
      </c>
      <c r="AM1588">
        <v>456</v>
      </c>
      <c r="AN1588">
        <v>3426</v>
      </c>
      <c r="AO1588">
        <v>1563702</v>
      </c>
      <c r="AP1588">
        <v>14</v>
      </c>
      <c r="AQ1588">
        <v>375</v>
      </c>
      <c r="AR1588">
        <v>3017</v>
      </c>
      <c r="AS1588">
        <v>1134077</v>
      </c>
      <c r="AT1588">
        <v>2</v>
      </c>
      <c r="AU1588">
        <v>371</v>
      </c>
      <c r="AV1588">
        <v>3000</v>
      </c>
      <c r="AW1588">
        <v>1113000</v>
      </c>
      <c r="AX1588">
        <v>15</v>
      </c>
      <c r="AY1588">
        <f>13+107+25</f>
        <v>145</v>
      </c>
    </row>
    <row r="1589" spans="1:51" x14ac:dyDescent="0.2">
      <c r="A1589" s="43"/>
      <c r="AP1589">
        <v>38</v>
      </c>
      <c r="AQ1589">
        <v>440</v>
      </c>
      <c r="AR1589">
        <v>3176</v>
      </c>
      <c r="AS1589">
        <v>1397651</v>
      </c>
      <c r="AT1589">
        <v>6</v>
      </c>
      <c r="AU1589">
        <v>484</v>
      </c>
      <c r="AV1589">
        <v>3166</v>
      </c>
      <c r="AW1589">
        <v>1532666</v>
      </c>
    </row>
    <row r="1590" spans="1:51" x14ac:dyDescent="0.2">
      <c r="A1590" s="43">
        <v>43452</v>
      </c>
      <c r="B1590">
        <v>1</v>
      </c>
      <c r="C1590">
        <v>109</v>
      </c>
      <c r="D1590">
        <v>3750</v>
      </c>
      <c r="E1590">
        <v>408750</v>
      </c>
      <c r="F1590">
        <v>15</v>
      </c>
      <c r="G1590">
        <v>138</v>
      </c>
      <c r="H1590">
        <v>3366</v>
      </c>
      <c r="I1590">
        <v>465722</v>
      </c>
      <c r="J1590">
        <v>19</v>
      </c>
      <c r="K1590">
        <v>160</v>
      </c>
      <c r="L1590">
        <v>3562</v>
      </c>
      <c r="M1590">
        <v>569920</v>
      </c>
      <c r="N1590">
        <v>6</v>
      </c>
      <c r="O1590">
        <v>203</v>
      </c>
      <c r="P1590">
        <v>3650</v>
      </c>
      <c r="Q1590">
        <v>742166</v>
      </c>
      <c r="R1590">
        <v>11</v>
      </c>
      <c r="S1590">
        <v>238</v>
      </c>
      <c r="T1590">
        <v>3302</v>
      </c>
      <c r="U1590">
        <v>787646</v>
      </c>
      <c r="V1590">
        <v>13</v>
      </c>
      <c r="W1590">
        <v>262</v>
      </c>
      <c r="X1590">
        <v>3360</v>
      </c>
      <c r="Y1590">
        <v>882840</v>
      </c>
      <c r="Z1590">
        <v>8</v>
      </c>
      <c r="AA1590">
        <v>301</v>
      </c>
      <c r="AB1590">
        <v>3100</v>
      </c>
      <c r="AC1590">
        <v>934650</v>
      </c>
      <c r="AD1590">
        <v>13</v>
      </c>
      <c r="AE1590">
        <v>352</v>
      </c>
      <c r="AF1590">
        <v>3365</v>
      </c>
      <c r="AG1590">
        <v>1184480</v>
      </c>
      <c r="AH1590">
        <v>3</v>
      </c>
      <c r="AI1590">
        <v>383</v>
      </c>
      <c r="AJ1590">
        <v>3220</v>
      </c>
      <c r="AK1590">
        <v>1233260</v>
      </c>
      <c r="AL1590">
        <v>3</v>
      </c>
      <c r="AM1590">
        <v>484</v>
      </c>
      <c r="AN1590">
        <v>3546</v>
      </c>
      <c r="AO1590">
        <v>1717768</v>
      </c>
      <c r="AP1590">
        <v>6</v>
      </c>
      <c r="AQ1590">
        <v>382</v>
      </c>
      <c r="AR1590">
        <v>3063</v>
      </c>
      <c r="AS1590">
        <v>1170193</v>
      </c>
      <c r="AT1590">
        <v>3</v>
      </c>
      <c r="AU1590">
        <v>372</v>
      </c>
      <c r="AV1590">
        <v>3316</v>
      </c>
      <c r="AW1590">
        <v>1236011</v>
      </c>
      <c r="AX1590">
        <v>12</v>
      </c>
      <c r="AY1590">
        <v>128</v>
      </c>
    </row>
    <row r="1591" spans="1:51" x14ac:dyDescent="0.2">
      <c r="A1591" s="43"/>
      <c r="AP1591">
        <v>28</v>
      </c>
      <c r="AQ1591">
        <v>460</v>
      </c>
      <c r="AR1591">
        <v>3356</v>
      </c>
      <c r="AS1591">
        <v>1543927</v>
      </c>
      <c r="AT1591">
        <v>3</v>
      </c>
      <c r="AU1591">
        <v>462</v>
      </c>
      <c r="AV1591">
        <v>3150</v>
      </c>
      <c r="AW1591">
        <v>1457400</v>
      </c>
    </row>
    <row r="1592" spans="1:51" x14ac:dyDescent="0.2">
      <c r="A1592" s="43">
        <v>43437</v>
      </c>
      <c r="B1592">
        <v>3</v>
      </c>
      <c r="C1592">
        <v>105</v>
      </c>
      <c r="D1592">
        <v>3425</v>
      </c>
      <c r="E1592">
        <v>359717</v>
      </c>
      <c r="F1592">
        <v>2</v>
      </c>
      <c r="G1592">
        <v>146</v>
      </c>
      <c r="H1592">
        <v>3500</v>
      </c>
      <c r="I1592">
        <v>512750</v>
      </c>
      <c r="J1592">
        <v>16</v>
      </c>
      <c r="K1592">
        <v>156</v>
      </c>
      <c r="L1592">
        <v>3635</v>
      </c>
      <c r="M1592">
        <v>570961</v>
      </c>
      <c r="N1592">
        <v>11</v>
      </c>
      <c r="O1592">
        <v>207</v>
      </c>
      <c r="P1592">
        <v>3570</v>
      </c>
      <c r="Q1592">
        <v>750505</v>
      </c>
      <c r="R1592">
        <v>7</v>
      </c>
      <c r="S1592">
        <v>233</v>
      </c>
      <c r="T1592">
        <v>3330</v>
      </c>
      <c r="U1592">
        <v>787464</v>
      </c>
      <c r="V1592">
        <v>10</v>
      </c>
      <c r="W1592">
        <v>266</v>
      </c>
      <c r="X1592">
        <v>3583</v>
      </c>
      <c r="Y1592">
        <v>840189</v>
      </c>
      <c r="Z1592">
        <v>12</v>
      </c>
      <c r="AA1592">
        <v>302</v>
      </c>
      <c r="AB1592">
        <v>3478</v>
      </c>
      <c r="AC1592">
        <v>1075999</v>
      </c>
      <c r="AD1592">
        <v>5</v>
      </c>
      <c r="AE1592">
        <v>326</v>
      </c>
      <c r="AF1592">
        <v>3370</v>
      </c>
      <c r="AG1592">
        <v>1100296</v>
      </c>
      <c r="AH1592">
        <v>1</v>
      </c>
      <c r="AI1592">
        <v>371</v>
      </c>
      <c r="AJ1592">
        <v>3500</v>
      </c>
      <c r="AK1592">
        <v>1298500</v>
      </c>
      <c r="AL1592">
        <v>2</v>
      </c>
      <c r="AM1592">
        <v>418</v>
      </c>
      <c r="AN1592">
        <v>3580</v>
      </c>
      <c r="AO1592">
        <v>1498490</v>
      </c>
      <c r="AP1592">
        <v>98</v>
      </c>
      <c r="AQ1592">
        <v>361</v>
      </c>
      <c r="AR1592">
        <v>2971</v>
      </c>
      <c r="AS1592">
        <v>1096646</v>
      </c>
      <c r="AT1592">
        <v>23</v>
      </c>
      <c r="AU1592">
        <v>389</v>
      </c>
      <c r="AV1592">
        <v>2788</v>
      </c>
      <c r="AW1592">
        <v>1170026</v>
      </c>
      <c r="AY1592">
        <v>3</v>
      </c>
    </row>
    <row r="1593" spans="1:51" x14ac:dyDescent="0.2">
      <c r="A1593" s="43">
        <v>43444</v>
      </c>
      <c r="B1593">
        <v>20</v>
      </c>
      <c r="C1593">
        <v>118</v>
      </c>
      <c r="D1593">
        <v>3356</v>
      </c>
      <c r="E1593">
        <v>414895</v>
      </c>
      <c r="F1593">
        <v>17</v>
      </c>
      <c r="G1593">
        <v>137</v>
      </c>
      <c r="H1593">
        <v>3683</v>
      </c>
      <c r="I1593">
        <v>504081</v>
      </c>
      <c r="J1593">
        <v>35</v>
      </c>
      <c r="K1593">
        <v>160</v>
      </c>
      <c r="L1593">
        <v>3740</v>
      </c>
      <c r="M1593">
        <v>607938</v>
      </c>
      <c r="N1593">
        <v>35</v>
      </c>
      <c r="O1593">
        <v>194</v>
      </c>
      <c r="P1593">
        <v>3546</v>
      </c>
      <c r="Q1593">
        <v>714345</v>
      </c>
      <c r="R1593">
        <v>18</v>
      </c>
      <c r="S1593">
        <v>237</v>
      </c>
      <c r="T1593">
        <v>3357</v>
      </c>
      <c r="U1593">
        <v>814926</v>
      </c>
      <c r="V1593">
        <v>16</v>
      </c>
      <c r="W1593">
        <v>266</v>
      </c>
      <c r="X1593">
        <v>3371</v>
      </c>
      <c r="Y1593">
        <v>921934</v>
      </c>
      <c r="Z1593">
        <v>22</v>
      </c>
      <c r="AA1593">
        <v>298</v>
      </c>
      <c r="AB1593">
        <v>3382</v>
      </c>
      <c r="AC1593">
        <v>1020545</v>
      </c>
      <c r="AD1593">
        <v>21</v>
      </c>
      <c r="AE1593">
        <v>337</v>
      </c>
      <c r="AF1593">
        <v>3449</v>
      </c>
      <c r="AG1593">
        <v>1154294</v>
      </c>
      <c r="AH1593">
        <v>7</v>
      </c>
      <c r="AI1593">
        <v>378</v>
      </c>
      <c r="AJ1593">
        <v>3325</v>
      </c>
      <c r="AK1593">
        <v>1227969</v>
      </c>
      <c r="AL1593">
        <v>2</v>
      </c>
      <c r="AM1593">
        <v>426</v>
      </c>
      <c r="AN1593">
        <v>3360</v>
      </c>
      <c r="AO1593">
        <v>1432650</v>
      </c>
      <c r="AP1593">
        <v>153</v>
      </c>
      <c r="AQ1593">
        <v>375</v>
      </c>
      <c r="AR1593">
        <v>3000</v>
      </c>
      <c r="AS1593">
        <v>1110349</v>
      </c>
      <c r="AT1593">
        <v>19</v>
      </c>
      <c r="AU1593">
        <v>402</v>
      </c>
      <c r="AV1593">
        <v>2751</v>
      </c>
      <c r="AW1593">
        <v>1142609</v>
      </c>
      <c r="AY1593">
        <v>2</v>
      </c>
    </row>
    <row r="1594" spans="1:51" x14ac:dyDescent="0.2">
      <c r="A1594" s="43">
        <v>43451</v>
      </c>
      <c r="B1594">
        <v>16</v>
      </c>
      <c r="C1594">
        <v>112</v>
      </c>
      <c r="D1594">
        <v>3679</v>
      </c>
      <c r="E1594">
        <v>422513</v>
      </c>
      <c r="F1594">
        <v>15</v>
      </c>
      <c r="G1594">
        <v>140</v>
      </c>
      <c r="H1594">
        <v>3804</v>
      </c>
      <c r="I1594">
        <v>534582</v>
      </c>
      <c r="J1594">
        <v>16</v>
      </c>
      <c r="K1594">
        <v>163</v>
      </c>
      <c r="L1594">
        <v>3694</v>
      </c>
      <c r="M1594">
        <v>610130</v>
      </c>
      <c r="N1594">
        <v>44</v>
      </c>
      <c r="O1594">
        <v>200</v>
      </c>
      <c r="P1594">
        <v>3483</v>
      </c>
      <c r="Q1594">
        <v>713065</v>
      </c>
      <c r="R1594">
        <v>46</v>
      </c>
      <c r="S1594">
        <v>236</v>
      </c>
      <c r="T1594">
        <v>3482</v>
      </c>
      <c r="U1594">
        <v>831349</v>
      </c>
      <c r="V1594">
        <v>12</v>
      </c>
      <c r="W1594">
        <v>294</v>
      </c>
      <c r="X1594">
        <v>3383</v>
      </c>
      <c r="Y1594">
        <v>993098</v>
      </c>
      <c r="Z1594">
        <v>15</v>
      </c>
      <c r="AA1594">
        <v>307</v>
      </c>
      <c r="AB1594">
        <v>3413</v>
      </c>
      <c r="AC1594">
        <v>1045775</v>
      </c>
      <c r="AD1594">
        <v>30</v>
      </c>
      <c r="AE1594">
        <v>348</v>
      </c>
      <c r="AF1594">
        <v>3439</v>
      </c>
      <c r="AG1594">
        <v>1190817</v>
      </c>
      <c r="AH1594">
        <v>13</v>
      </c>
      <c r="AI1594">
        <v>374</v>
      </c>
      <c r="AJ1594">
        <v>3508</v>
      </c>
      <c r="AK1594">
        <v>1291025</v>
      </c>
      <c r="AL1594">
        <v>12</v>
      </c>
      <c r="AM1594">
        <v>417</v>
      </c>
      <c r="AN1594">
        <v>3837</v>
      </c>
      <c r="AO1594">
        <v>1672998</v>
      </c>
      <c r="AP1594">
        <v>167</v>
      </c>
      <c r="AQ1594">
        <v>386</v>
      </c>
      <c r="AR1594">
        <v>3139</v>
      </c>
      <c r="AS1594">
        <v>1252379</v>
      </c>
      <c r="AT1594">
        <v>42</v>
      </c>
      <c r="AU1594">
        <v>442</v>
      </c>
      <c r="AV1594">
        <v>3026</v>
      </c>
      <c r="AW1594">
        <v>1409774</v>
      </c>
      <c r="AY1594">
        <v>8</v>
      </c>
    </row>
    <row r="1595" spans="1:51" x14ac:dyDescent="0.2">
      <c r="A1595" s="43"/>
    </row>
    <row r="1597" spans="1:51" x14ac:dyDescent="0.2">
      <c r="A1597" s="43">
        <v>43473</v>
      </c>
      <c r="B1597">
        <v>11</v>
      </c>
      <c r="C1597">
        <v>104</v>
      </c>
      <c r="D1597">
        <v>3487</v>
      </c>
      <c r="E1597">
        <v>365315</v>
      </c>
      <c r="F1597">
        <v>13</v>
      </c>
      <c r="G1597">
        <v>139</v>
      </c>
      <c r="H1597">
        <v>3396</v>
      </c>
      <c r="I1597">
        <v>474760</v>
      </c>
      <c r="J1597">
        <v>4</v>
      </c>
      <c r="K1597">
        <v>153</v>
      </c>
      <c r="L1597">
        <v>3437</v>
      </c>
      <c r="M1597">
        <v>527656</v>
      </c>
      <c r="N1597">
        <v>16</v>
      </c>
      <c r="O1597">
        <v>195</v>
      </c>
      <c r="P1597">
        <v>3487</v>
      </c>
      <c r="Q1597">
        <v>682678</v>
      </c>
      <c r="R1597">
        <v>11</v>
      </c>
      <c r="S1597">
        <v>230</v>
      </c>
      <c r="T1597">
        <v>3202</v>
      </c>
      <c r="U1597">
        <v>738976</v>
      </c>
      <c r="V1597">
        <v>9</v>
      </c>
      <c r="W1597">
        <v>259</v>
      </c>
      <c r="X1597">
        <v>3275</v>
      </c>
      <c r="Y1597">
        <v>849862</v>
      </c>
      <c r="Z1597">
        <v>3</v>
      </c>
      <c r="AA1597">
        <v>292</v>
      </c>
      <c r="AB1597">
        <v>3343</v>
      </c>
      <c r="AC1597">
        <v>976253</v>
      </c>
      <c r="AD1597">
        <v>1</v>
      </c>
      <c r="AE1597">
        <v>349</v>
      </c>
      <c r="AF1597">
        <v>3180</v>
      </c>
      <c r="AG1597">
        <v>1109820</v>
      </c>
      <c r="AH1597">
        <v>3</v>
      </c>
      <c r="AI1597">
        <v>380</v>
      </c>
      <c r="AJ1597">
        <v>3296</v>
      </c>
      <c r="AK1597">
        <v>1254931</v>
      </c>
      <c r="AL1597">
        <v>1</v>
      </c>
      <c r="AM1597">
        <v>401</v>
      </c>
      <c r="AN1597">
        <v>3460</v>
      </c>
      <c r="AO1597">
        <v>1387460</v>
      </c>
      <c r="AP1597">
        <v>8</v>
      </c>
      <c r="AQ1597">
        <v>375</v>
      </c>
      <c r="AR1597">
        <v>2928</v>
      </c>
      <c r="AS1597">
        <v>1098281</v>
      </c>
      <c r="AT1597">
        <v>1</v>
      </c>
      <c r="AU1597">
        <v>399</v>
      </c>
      <c r="AV1597">
        <v>3700</v>
      </c>
      <c r="AW1597">
        <v>1476300</v>
      </c>
      <c r="AX1597">
        <v>10</v>
      </c>
      <c r="AY1597">
        <f>34+131+24</f>
        <v>189</v>
      </c>
    </row>
    <row r="1598" spans="1:51" x14ac:dyDescent="0.2">
      <c r="A1598" s="43"/>
      <c r="AP1598">
        <v>20</v>
      </c>
      <c r="AQ1598">
        <v>464</v>
      </c>
      <c r="AR1598">
        <v>3173</v>
      </c>
      <c r="AS1598">
        <v>1473090</v>
      </c>
      <c r="AT1598">
        <v>8</v>
      </c>
      <c r="AU1598">
        <v>482</v>
      </c>
      <c r="AV1598">
        <v>3093</v>
      </c>
      <c r="AW1598">
        <v>1491960</v>
      </c>
    </row>
    <row r="1599" spans="1:51" x14ac:dyDescent="0.2">
      <c r="A1599" s="43">
        <v>43480</v>
      </c>
      <c r="B1599">
        <v>10</v>
      </c>
      <c r="C1599">
        <v>114</v>
      </c>
      <c r="D1599">
        <v>3280</v>
      </c>
      <c r="E1599">
        <v>373920</v>
      </c>
      <c r="F1599">
        <v>9</v>
      </c>
      <c r="G1599">
        <v>141</v>
      </c>
      <c r="H1599">
        <v>3437</v>
      </c>
      <c r="I1599">
        <v>484687</v>
      </c>
      <c r="J1599">
        <v>10</v>
      </c>
      <c r="K1599">
        <v>160</v>
      </c>
      <c r="L1599">
        <v>3412</v>
      </c>
      <c r="M1599">
        <v>548559</v>
      </c>
      <c r="N1599">
        <v>22</v>
      </c>
      <c r="O1599">
        <v>203</v>
      </c>
      <c r="P1599">
        <v>3137</v>
      </c>
      <c r="Q1599">
        <v>637696</v>
      </c>
      <c r="R1599">
        <v>14</v>
      </c>
      <c r="S1599">
        <v>225</v>
      </c>
      <c r="T1599">
        <v>3218</v>
      </c>
      <c r="U1599">
        <v>724050</v>
      </c>
      <c r="V1599">
        <v>6</v>
      </c>
      <c r="W1599">
        <v>260</v>
      </c>
      <c r="X1599">
        <v>3087</v>
      </c>
      <c r="Y1599">
        <v>804293</v>
      </c>
      <c r="Z1599">
        <v>4</v>
      </c>
      <c r="AA1599">
        <v>301</v>
      </c>
      <c r="AB1599">
        <v>3170</v>
      </c>
      <c r="AC1599">
        <v>954962</v>
      </c>
      <c r="AD1599">
        <v>9</v>
      </c>
      <c r="AE1599">
        <v>333</v>
      </c>
      <c r="AF1599">
        <v>3183</v>
      </c>
      <c r="AG1599">
        <v>1061111</v>
      </c>
      <c r="AH1599">
        <v>8</v>
      </c>
      <c r="AI1599">
        <v>374</v>
      </c>
      <c r="AJ1599">
        <v>3293</v>
      </c>
      <c r="AK1599">
        <v>1232804</v>
      </c>
      <c r="AP1599">
        <v>31</v>
      </c>
      <c r="AQ1599">
        <v>378</v>
      </c>
      <c r="AR1599">
        <v>2890</v>
      </c>
      <c r="AS1599">
        <v>1094430</v>
      </c>
      <c r="AT1599">
        <v>2</v>
      </c>
      <c r="AU1599">
        <v>368</v>
      </c>
      <c r="AV1599">
        <v>3000</v>
      </c>
      <c r="AW1599">
        <v>1105500</v>
      </c>
      <c r="AX1599">
        <v>18</v>
      </c>
      <c r="AY1599">
        <f>15+155+36</f>
        <v>206</v>
      </c>
    </row>
    <row r="1600" spans="1:51" x14ac:dyDescent="0.2">
      <c r="A1600" s="43"/>
      <c r="AP1600">
        <v>46</v>
      </c>
      <c r="AQ1600">
        <v>451</v>
      </c>
      <c r="AR1600">
        <v>3133</v>
      </c>
      <c r="AS1600">
        <v>1413388</v>
      </c>
      <c r="AT1600">
        <v>10</v>
      </c>
      <c r="AU1600">
        <v>460</v>
      </c>
      <c r="AV1600">
        <v>2900</v>
      </c>
      <c r="AW1600">
        <v>1336320</v>
      </c>
    </row>
    <row r="1601" spans="1:51" x14ac:dyDescent="0.2">
      <c r="A1601" s="43">
        <v>43487</v>
      </c>
      <c r="B1601">
        <v>5</v>
      </c>
      <c r="C1601">
        <v>115</v>
      </c>
      <c r="D1601">
        <v>3225</v>
      </c>
      <c r="E1601">
        <v>384037</v>
      </c>
      <c r="F1601">
        <v>2</v>
      </c>
      <c r="G1601">
        <v>142</v>
      </c>
      <c r="H1601">
        <v>3400</v>
      </c>
      <c r="I1601">
        <v>482800</v>
      </c>
      <c r="J1601">
        <v>11</v>
      </c>
      <c r="K1601">
        <v>165</v>
      </c>
      <c r="L1601">
        <v>3420</v>
      </c>
      <c r="M1601">
        <v>567036</v>
      </c>
      <c r="N1601">
        <v>5</v>
      </c>
      <c r="O1601">
        <v>204</v>
      </c>
      <c r="P1601">
        <v>3300</v>
      </c>
      <c r="Q1601">
        <v>673200</v>
      </c>
      <c r="R1601">
        <v>5</v>
      </c>
      <c r="S1601">
        <v>225</v>
      </c>
      <c r="T1601">
        <v>3500</v>
      </c>
      <c r="U1601">
        <v>787500</v>
      </c>
      <c r="V1601">
        <v>4</v>
      </c>
      <c r="W1601">
        <v>264</v>
      </c>
      <c r="X1601">
        <v>3475</v>
      </c>
      <c r="Y1601">
        <v>917400</v>
      </c>
      <c r="Z1601">
        <v>4</v>
      </c>
      <c r="AA1601">
        <v>281</v>
      </c>
      <c r="AB1601">
        <v>3250</v>
      </c>
      <c r="AC1601">
        <v>913250</v>
      </c>
      <c r="AD1601">
        <v>5</v>
      </c>
      <c r="AE1601">
        <v>330</v>
      </c>
      <c r="AF1601">
        <v>3236</v>
      </c>
      <c r="AG1601">
        <v>1068100</v>
      </c>
      <c r="AP1601">
        <v>7</v>
      </c>
      <c r="AQ1601">
        <v>382</v>
      </c>
      <c r="AR1601">
        <v>2862</v>
      </c>
      <c r="AS1601">
        <v>1093284</v>
      </c>
      <c r="AT1601">
        <v>2</v>
      </c>
      <c r="AU1601">
        <v>377</v>
      </c>
      <c r="AV1601">
        <v>3200</v>
      </c>
      <c r="AW1601">
        <v>1206400</v>
      </c>
      <c r="AX1601">
        <v>1</v>
      </c>
      <c r="AY1601">
        <f>20+62</f>
        <v>82</v>
      </c>
    </row>
    <row r="1602" spans="1:51" x14ac:dyDescent="0.2">
      <c r="A1602" s="43"/>
      <c r="AP1602">
        <v>26</v>
      </c>
      <c r="AQ1602">
        <v>472</v>
      </c>
      <c r="AR1602">
        <v>3231</v>
      </c>
      <c r="AS1602">
        <v>1527573</v>
      </c>
      <c r="AT1602">
        <v>27</v>
      </c>
      <c r="AU1602">
        <v>453</v>
      </c>
      <c r="AV1602">
        <v>3122</v>
      </c>
      <c r="AW1602">
        <v>1415060</v>
      </c>
    </row>
    <row r="1603" spans="1:51" x14ac:dyDescent="0.2">
      <c r="A1603" s="43">
        <v>43494</v>
      </c>
      <c r="Z1603">
        <v>1</v>
      </c>
      <c r="AA1603">
        <v>291</v>
      </c>
      <c r="AB1603">
        <v>2700</v>
      </c>
      <c r="AC1603">
        <v>785700</v>
      </c>
      <c r="AH1603">
        <v>1</v>
      </c>
      <c r="AI1603">
        <v>385</v>
      </c>
      <c r="AJ1603">
        <v>3220</v>
      </c>
      <c r="AK1603">
        <v>1239700</v>
      </c>
      <c r="AP1603">
        <v>2</v>
      </c>
      <c r="AQ1603">
        <v>352</v>
      </c>
      <c r="AR1603">
        <v>3155</v>
      </c>
      <c r="AS1603">
        <v>1112137</v>
      </c>
      <c r="AY1603">
        <v>37</v>
      </c>
    </row>
    <row r="1604" spans="1:51" x14ac:dyDescent="0.2">
      <c r="A1604" s="43"/>
      <c r="AP1604">
        <v>1</v>
      </c>
      <c r="AQ1604">
        <v>404</v>
      </c>
      <c r="AR1604">
        <v>2860</v>
      </c>
      <c r="AS1604">
        <v>1155440</v>
      </c>
    </row>
    <row r="1605" spans="1:51" x14ac:dyDescent="0.2">
      <c r="A1605" s="43">
        <v>43472</v>
      </c>
      <c r="B1605">
        <v>6</v>
      </c>
      <c r="C1605">
        <v>116</v>
      </c>
      <c r="D1605">
        <v>3000</v>
      </c>
      <c r="E1605">
        <v>348000</v>
      </c>
      <c r="F1605">
        <v>1</v>
      </c>
      <c r="G1605">
        <v>136</v>
      </c>
      <c r="H1605">
        <v>3550</v>
      </c>
      <c r="I1605">
        <v>482800</v>
      </c>
      <c r="J1605">
        <v>39</v>
      </c>
      <c r="K1605">
        <v>159</v>
      </c>
      <c r="L1605">
        <v>3623</v>
      </c>
      <c r="M1605">
        <v>572135</v>
      </c>
      <c r="N1605">
        <v>124</v>
      </c>
      <c r="O1605">
        <v>197</v>
      </c>
      <c r="P1605">
        <v>3401</v>
      </c>
      <c r="Q1605">
        <v>685621</v>
      </c>
      <c r="R1605">
        <v>41</v>
      </c>
      <c r="S1605">
        <v>237</v>
      </c>
      <c r="T1605">
        <v>3351</v>
      </c>
      <c r="U1605">
        <v>824156</v>
      </c>
      <c r="V1605">
        <v>49</v>
      </c>
      <c r="W1605">
        <v>260</v>
      </c>
      <c r="X1605">
        <v>3294</v>
      </c>
      <c r="Y1605">
        <v>877931</v>
      </c>
      <c r="Z1605">
        <v>22</v>
      </c>
      <c r="AA1605">
        <v>301</v>
      </c>
      <c r="AB1605">
        <v>3188</v>
      </c>
      <c r="AC1605">
        <v>973309</v>
      </c>
      <c r="AD1605">
        <v>29</v>
      </c>
      <c r="AE1605">
        <v>341</v>
      </c>
      <c r="AF1605">
        <v>3283</v>
      </c>
      <c r="AG1605">
        <v>1124954</v>
      </c>
      <c r="AH1605">
        <v>5</v>
      </c>
      <c r="AI1605">
        <v>383</v>
      </c>
      <c r="AJ1605">
        <v>3370</v>
      </c>
      <c r="AK1605">
        <v>1289188</v>
      </c>
      <c r="AL1605">
        <v>5</v>
      </c>
      <c r="AM1605">
        <v>435</v>
      </c>
      <c r="AN1605">
        <v>3532</v>
      </c>
      <c r="AO1605">
        <v>1537232</v>
      </c>
      <c r="AP1605">
        <v>174</v>
      </c>
      <c r="AQ1605">
        <v>379</v>
      </c>
      <c r="AR1605">
        <v>3048</v>
      </c>
      <c r="AS1605">
        <v>1155311</v>
      </c>
      <c r="AT1605">
        <v>20</v>
      </c>
      <c r="AU1605">
        <v>433</v>
      </c>
      <c r="AV1605">
        <v>2892</v>
      </c>
      <c r="AW1605">
        <v>1290577</v>
      </c>
      <c r="AY1605">
        <v>8</v>
      </c>
    </row>
    <row r="1606" spans="1:51" x14ac:dyDescent="0.2">
      <c r="A1606" s="43">
        <v>43479</v>
      </c>
      <c r="B1606">
        <v>19</v>
      </c>
      <c r="C1606">
        <v>104</v>
      </c>
      <c r="D1606">
        <v>3167</v>
      </c>
      <c r="E1606">
        <v>341568</v>
      </c>
      <c r="F1606">
        <v>23</v>
      </c>
      <c r="G1606">
        <v>138</v>
      </c>
      <c r="H1606">
        <v>3575</v>
      </c>
      <c r="I1606">
        <v>511030</v>
      </c>
      <c r="J1606">
        <v>19</v>
      </c>
      <c r="K1606">
        <v>163</v>
      </c>
      <c r="L1606">
        <v>3567</v>
      </c>
      <c r="M1606">
        <v>594474</v>
      </c>
      <c r="N1606">
        <v>50</v>
      </c>
      <c r="O1606">
        <v>196</v>
      </c>
      <c r="P1606">
        <v>3425</v>
      </c>
      <c r="Q1606">
        <v>706455</v>
      </c>
      <c r="R1606">
        <v>35</v>
      </c>
      <c r="S1606">
        <v>234</v>
      </c>
      <c r="T1606">
        <v>3276</v>
      </c>
      <c r="U1606">
        <v>840282</v>
      </c>
      <c r="V1606">
        <v>48</v>
      </c>
      <c r="W1606">
        <v>263</v>
      </c>
      <c r="X1606">
        <v>3520</v>
      </c>
      <c r="Y1606">
        <v>942034</v>
      </c>
      <c r="Z1606">
        <v>30</v>
      </c>
      <c r="AA1606">
        <v>287</v>
      </c>
      <c r="AB1606">
        <v>3362</v>
      </c>
      <c r="AC1606">
        <v>982770</v>
      </c>
      <c r="AD1606">
        <v>6</v>
      </c>
      <c r="AE1606">
        <v>330</v>
      </c>
      <c r="AF1606">
        <v>3288</v>
      </c>
      <c r="AG1606">
        <v>1084475</v>
      </c>
      <c r="AH1606">
        <v>6</v>
      </c>
      <c r="AI1606">
        <v>365</v>
      </c>
      <c r="AJ1606">
        <v>3313</v>
      </c>
      <c r="AK1606">
        <v>1206423</v>
      </c>
      <c r="AL1606">
        <v>6</v>
      </c>
      <c r="AM1606">
        <v>435</v>
      </c>
      <c r="AN1606">
        <v>3295</v>
      </c>
      <c r="AO1606">
        <v>1431897</v>
      </c>
      <c r="AP1606">
        <v>182</v>
      </c>
      <c r="AQ1606">
        <v>392</v>
      </c>
      <c r="AR1606">
        <v>3075</v>
      </c>
      <c r="AS1606">
        <v>1295537</v>
      </c>
      <c r="AT1606">
        <v>15</v>
      </c>
      <c r="AU1606">
        <v>430</v>
      </c>
      <c r="AV1606">
        <v>2944</v>
      </c>
      <c r="AW1606">
        <v>1243017</v>
      </c>
      <c r="AY1606">
        <v>5</v>
      </c>
    </row>
    <row r="1607" spans="1:51" x14ac:dyDescent="0.2">
      <c r="A1607" s="43">
        <v>43486</v>
      </c>
      <c r="B1607">
        <v>15</v>
      </c>
      <c r="C1607">
        <v>112</v>
      </c>
      <c r="D1607">
        <v>3588</v>
      </c>
      <c r="E1607">
        <v>402440</v>
      </c>
      <c r="F1607">
        <v>15</v>
      </c>
      <c r="G1607">
        <v>141</v>
      </c>
      <c r="H1607">
        <v>3538</v>
      </c>
      <c r="I1607">
        <v>510376</v>
      </c>
      <c r="J1607">
        <v>48</v>
      </c>
      <c r="K1607">
        <v>163</v>
      </c>
      <c r="L1607">
        <v>3631</v>
      </c>
      <c r="M1607">
        <v>589093</v>
      </c>
      <c r="N1607">
        <v>94</v>
      </c>
      <c r="O1607">
        <v>200</v>
      </c>
      <c r="P1607">
        <v>3503</v>
      </c>
      <c r="Q1607">
        <v>721336</v>
      </c>
      <c r="R1607">
        <v>44</v>
      </c>
      <c r="S1607">
        <v>237</v>
      </c>
      <c r="T1607">
        <v>3371</v>
      </c>
      <c r="U1607">
        <v>807990</v>
      </c>
      <c r="V1607">
        <v>32</v>
      </c>
      <c r="W1607">
        <v>263</v>
      </c>
      <c r="X1607">
        <v>3367</v>
      </c>
      <c r="Y1607">
        <v>875947</v>
      </c>
      <c r="Z1607">
        <v>7</v>
      </c>
      <c r="AA1607">
        <v>297</v>
      </c>
      <c r="AB1607">
        <v>3352</v>
      </c>
      <c r="AC1607">
        <v>986554</v>
      </c>
      <c r="AD1607">
        <v>8</v>
      </c>
      <c r="AE1607">
        <v>333</v>
      </c>
      <c r="AF1607">
        <v>3317</v>
      </c>
      <c r="AG1607">
        <v>1101753</v>
      </c>
      <c r="AH1607">
        <v>7</v>
      </c>
      <c r="AI1607">
        <v>374</v>
      </c>
      <c r="AJ1607">
        <v>3480</v>
      </c>
      <c r="AK1607">
        <v>1276911</v>
      </c>
      <c r="AL1607">
        <v>19</v>
      </c>
      <c r="AM1607">
        <v>445</v>
      </c>
      <c r="AN1607">
        <v>3415</v>
      </c>
      <c r="AO1607">
        <v>1506481</v>
      </c>
      <c r="AP1607">
        <v>139</v>
      </c>
      <c r="AQ1607">
        <v>380</v>
      </c>
      <c r="AR1607">
        <v>2995</v>
      </c>
      <c r="AS1607">
        <v>1145834</v>
      </c>
      <c r="AT1607">
        <v>15</v>
      </c>
      <c r="AU1607">
        <v>422</v>
      </c>
      <c r="AV1607">
        <v>2750</v>
      </c>
      <c r="AW1607">
        <v>1163542</v>
      </c>
      <c r="AY1607">
        <v>3</v>
      </c>
    </row>
    <row r="1608" spans="1:51" x14ac:dyDescent="0.2">
      <c r="A1608" s="43">
        <v>43493</v>
      </c>
      <c r="B1608">
        <v>5</v>
      </c>
      <c r="C1608">
        <v>94</v>
      </c>
      <c r="D1608">
        <v>3300</v>
      </c>
      <c r="E1608">
        <v>308120</v>
      </c>
      <c r="F1608">
        <v>13</v>
      </c>
      <c r="G1608">
        <v>135</v>
      </c>
      <c r="H1608">
        <v>3440</v>
      </c>
      <c r="I1608">
        <v>464012</v>
      </c>
      <c r="J1608">
        <v>19</v>
      </c>
      <c r="K1608">
        <v>156</v>
      </c>
      <c r="L1608">
        <v>3283</v>
      </c>
      <c r="M1608">
        <v>515563</v>
      </c>
      <c r="N1608">
        <v>23</v>
      </c>
      <c r="O1608">
        <v>206</v>
      </c>
      <c r="P1608">
        <v>3260</v>
      </c>
      <c r="Q1608">
        <v>678550</v>
      </c>
      <c r="R1608">
        <v>47</v>
      </c>
      <c r="S1608">
        <v>241</v>
      </c>
      <c r="T1608">
        <v>3276</v>
      </c>
      <c r="U1608">
        <v>810527</v>
      </c>
      <c r="V1608">
        <v>16</v>
      </c>
      <c r="W1608">
        <v>260</v>
      </c>
      <c r="X1608">
        <v>3328</v>
      </c>
      <c r="Y1608">
        <v>870061</v>
      </c>
      <c r="Z1608">
        <v>8</v>
      </c>
      <c r="AA1608">
        <v>296</v>
      </c>
      <c r="AB1608">
        <v>3102</v>
      </c>
      <c r="AC1608">
        <v>932663</v>
      </c>
      <c r="AD1608">
        <v>10</v>
      </c>
      <c r="AE1608">
        <v>344</v>
      </c>
      <c r="AF1608">
        <v>3753</v>
      </c>
      <c r="AG1608">
        <v>1376173</v>
      </c>
      <c r="AH1608">
        <v>15</v>
      </c>
      <c r="AI1608">
        <v>380</v>
      </c>
      <c r="AJ1608">
        <v>3723</v>
      </c>
      <c r="AK1608">
        <v>1483136</v>
      </c>
      <c r="AP1608">
        <v>83</v>
      </c>
      <c r="AQ1608">
        <v>409</v>
      </c>
      <c r="AR1608">
        <v>2967</v>
      </c>
      <c r="AS1608">
        <v>1241942</v>
      </c>
      <c r="AT1608">
        <v>4</v>
      </c>
      <c r="AU1608">
        <v>405</v>
      </c>
      <c r="AV1608">
        <v>2993</v>
      </c>
      <c r="AW1608">
        <v>1212100</v>
      </c>
      <c r="AY1608">
        <v>7</v>
      </c>
    </row>
    <row r="1610" spans="1:51" x14ac:dyDescent="0.2">
      <c r="A1610" s="43">
        <v>43501</v>
      </c>
      <c r="B1610">
        <v>15</v>
      </c>
      <c r="C1610">
        <v>109</v>
      </c>
      <c r="D1610">
        <v>3375</v>
      </c>
      <c r="E1610">
        <v>369562</v>
      </c>
      <c r="F1610">
        <v>6</v>
      </c>
      <c r="G1610">
        <v>144</v>
      </c>
      <c r="H1610">
        <v>3450</v>
      </c>
      <c r="I1610">
        <v>497949</v>
      </c>
      <c r="J1610">
        <v>8</v>
      </c>
      <c r="K1610">
        <v>167</v>
      </c>
      <c r="L1610">
        <v>3636</v>
      </c>
      <c r="M1610">
        <v>607323</v>
      </c>
      <c r="N1610">
        <v>2</v>
      </c>
      <c r="O1610">
        <v>206</v>
      </c>
      <c r="P1610">
        <v>3010</v>
      </c>
      <c r="Q1610">
        <v>621565</v>
      </c>
      <c r="R1610">
        <v>2</v>
      </c>
      <c r="S1610">
        <v>276</v>
      </c>
      <c r="T1610">
        <v>3705</v>
      </c>
      <c r="U1610">
        <v>939780</v>
      </c>
      <c r="V1610">
        <v>5</v>
      </c>
      <c r="W1610">
        <v>290</v>
      </c>
      <c r="X1610">
        <v>3445</v>
      </c>
      <c r="Y1610">
        <v>999050</v>
      </c>
      <c r="Z1610">
        <v>3</v>
      </c>
      <c r="AA1610">
        <v>344</v>
      </c>
      <c r="AB1610">
        <v>3260</v>
      </c>
      <c r="AC1610">
        <v>1121440</v>
      </c>
      <c r="AD1610">
        <v>1</v>
      </c>
      <c r="AE1610">
        <v>361</v>
      </c>
      <c r="AF1610">
        <v>3200</v>
      </c>
      <c r="AG1610">
        <v>1155200</v>
      </c>
      <c r="AP1610">
        <v>10</v>
      </c>
      <c r="AQ1610">
        <v>368</v>
      </c>
      <c r="AR1610">
        <v>3211</v>
      </c>
      <c r="AS1610">
        <v>1239488</v>
      </c>
      <c r="AT1610">
        <v>8</v>
      </c>
      <c r="AU1610">
        <v>853</v>
      </c>
      <c r="AV1610">
        <v>2920</v>
      </c>
      <c r="AW1610">
        <v>1323344</v>
      </c>
      <c r="AX1610">
        <v>5</v>
      </c>
      <c r="AY1610">
        <v>88</v>
      </c>
    </row>
    <row r="1611" spans="1:51" x14ac:dyDescent="0.2">
      <c r="A1611" s="43"/>
      <c r="AP1611">
        <v>28</v>
      </c>
      <c r="AQ1611">
        <v>455</v>
      </c>
      <c r="AR1611">
        <v>3232</v>
      </c>
      <c r="AS1611">
        <v>1471772</v>
      </c>
    </row>
    <row r="1612" spans="1:51" x14ac:dyDescent="0.2">
      <c r="A1612" s="43">
        <v>43508</v>
      </c>
      <c r="B1612">
        <v>8</v>
      </c>
      <c r="C1612">
        <v>106</v>
      </c>
      <c r="D1612">
        <v>2950</v>
      </c>
      <c r="E1612">
        <v>312700</v>
      </c>
      <c r="F1612">
        <v>6</v>
      </c>
      <c r="G1612">
        <v>161</v>
      </c>
      <c r="H1612">
        <v>3250</v>
      </c>
      <c r="I1612">
        <v>523250</v>
      </c>
      <c r="J1612">
        <v>15</v>
      </c>
      <c r="K1612">
        <v>192</v>
      </c>
      <c r="L1612">
        <v>3390</v>
      </c>
      <c r="M1612">
        <v>651558</v>
      </c>
      <c r="N1612">
        <v>6</v>
      </c>
      <c r="O1612">
        <v>231</v>
      </c>
      <c r="P1612">
        <v>3283</v>
      </c>
      <c r="Q1612">
        <v>758449</v>
      </c>
      <c r="R1612">
        <v>3</v>
      </c>
      <c r="S1612">
        <v>266</v>
      </c>
      <c r="T1612">
        <v>3415</v>
      </c>
      <c r="U1612">
        <v>910097</v>
      </c>
      <c r="V1612">
        <v>4</v>
      </c>
      <c r="W1612">
        <v>292</v>
      </c>
      <c r="X1612">
        <v>3350</v>
      </c>
      <c r="Y1612">
        <v>978200</v>
      </c>
      <c r="Z1612">
        <v>4</v>
      </c>
      <c r="AA1612">
        <v>332</v>
      </c>
      <c r="AB1612">
        <v>3300</v>
      </c>
      <c r="AC1612">
        <v>1097250</v>
      </c>
      <c r="AD1612">
        <v>10</v>
      </c>
      <c r="AE1612">
        <v>382</v>
      </c>
      <c r="AF1612">
        <v>3434</v>
      </c>
      <c r="AG1612">
        <v>1313161</v>
      </c>
      <c r="AL1612">
        <v>8</v>
      </c>
      <c r="AM1612">
        <v>412</v>
      </c>
      <c r="AN1612">
        <v>3490</v>
      </c>
      <c r="AO1612">
        <v>1437880</v>
      </c>
      <c r="AP1612">
        <v>8</v>
      </c>
      <c r="AQ1612">
        <v>382</v>
      </c>
      <c r="AR1612">
        <v>3050</v>
      </c>
      <c r="AS1612">
        <v>1165535</v>
      </c>
      <c r="AT1612">
        <v>1</v>
      </c>
      <c r="AU1612">
        <v>381</v>
      </c>
      <c r="AV1612">
        <v>2600</v>
      </c>
      <c r="AW1612">
        <v>990600</v>
      </c>
      <c r="AX1612">
        <v>12</v>
      </c>
      <c r="AY1612">
        <v>68</v>
      </c>
    </row>
    <row r="1613" spans="1:51" x14ac:dyDescent="0.2">
      <c r="A1613" s="43"/>
      <c r="AP1613">
        <v>16</v>
      </c>
      <c r="AQ1613">
        <v>428</v>
      </c>
      <c r="AR1613">
        <v>3287</v>
      </c>
      <c r="AS1613">
        <v>1408902</v>
      </c>
      <c r="AT1613">
        <v>2</v>
      </c>
      <c r="AU1613">
        <v>477</v>
      </c>
      <c r="AV1613">
        <v>2825</v>
      </c>
      <c r="AW1613">
        <v>1347525</v>
      </c>
    </row>
    <row r="1614" spans="1:51" x14ac:dyDescent="0.2">
      <c r="A1614" s="43">
        <v>43515</v>
      </c>
      <c r="B1614">
        <v>10</v>
      </c>
      <c r="C1614">
        <v>119</v>
      </c>
      <c r="D1614">
        <v>3533</v>
      </c>
      <c r="E1614">
        <v>422822</v>
      </c>
      <c r="F1614">
        <v>2</v>
      </c>
      <c r="G1614">
        <v>137</v>
      </c>
      <c r="H1614">
        <v>3640</v>
      </c>
      <c r="I1614">
        <v>498680</v>
      </c>
      <c r="J1614">
        <v>9</v>
      </c>
      <c r="K1614">
        <v>160</v>
      </c>
      <c r="L1614">
        <v>3533</v>
      </c>
      <c r="M1614">
        <v>566511</v>
      </c>
      <c r="N1614">
        <v>12</v>
      </c>
      <c r="O1614">
        <v>205</v>
      </c>
      <c r="P1614">
        <v>3476</v>
      </c>
      <c r="Q1614">
        <v>713296</v>
      </c>
      <c r="R1614">
        <v>4</v>
      </c>
      <c r="S1614">
        <v>221</v>
      </c>
      <c r="T1614">
        <v>3166</v>
      </c>
      <c r="U1614">
        <v>701944</v>
      </c>
      <c r="V1614">
        <v>14</v>
      </c>
      <c r="W1614">
        <v>265</v>
      </c>
      <c r="X1614">
        <v>3310</v>
      </c>
      <c r="Y1614">
        <v>879908</v>
      </c>
      <c r="Z1614">
        <v>7</v>
      </c>
      <c r="AA1614">
        <v>301</v>
      </c>
      <c r="AB1614">
        <v>3300</v>
      </c>
      <c r="AC1614">
        <v>993300</v>
      </c>
      <c r="AD1614">
        <v>14</v>
      </c>
      <c r="AE1614">
        <v>342</v>
      </c>
      <c r="AF1614">
        <v>3330</v>
      </c>
      <c r="AG1614">
        <v>1139970</v>
      </c>
      <c r="AH1614">
        <v>7</v>
      </c>
      <c r="AI1614">
        <v>383</v>
      </c>
      <c r="AJ1614">
        <v>3444</v>
      </c>
      <c r="AK1614">
        <v>1321118</v>
      </c>
      <c r="AL1614">
        <v>2</v>
      </c>
      <c r="AM1614">
        <v>418</v>
      </c>
      <c r="AN1614">
        <v>3480</v>
      </c>
      <c r="AO1614">
        <v>1456380</v>
      </c>
      <c r="AP1614">
        <v>12</v>
      </c>
      <c r="AQ1614">
        <v>381</v>
      </c>
      <c r="AR1614">
        <v>3256</v>
      </c>
      <c r="AS1614">
        <v>1242746</v>
      </c>
      <c r="AT1614">
        <v>3</v>
      </c>
      <c r="AU1614">
        <v>392</v>
      </c>
      <c r="AV1614">
        <v>3235</v>
      </c>
      <c r="AW1614">
        <v>1265812</v>
      </c>
      <c r="AX1614">
        <v>3</v>
      </c>
      <c r="AY1614">
        <f>20+72</f>
        <v>92</v>
      </c>
    </row>
    <row r="1615" spans="1:51" x14ac:dyDescent="0.2">
      <c r="A1615" s="43"/>
      <c r="AP1615">
        <v>4</v>
      </c>
      <c r="AQ1615">
        <v>416</v>
      </c>
      <c r="AR1615">
        <v>3280</v>
      </c>
      <c r="AS1615">
        <v>1365300</v>
      </c>
      <c r="AT1615">
        <v>2</v>
      </c>
      <c r="AU1615">
        <v>466</v>
      </c>
      <c r="AV1615">
        <v>3100</v>
      </c>
      <c r="AW1615">
        <v>1446150</v>
      </c>
    </row>
    <row r="1616" spans="1:51" x14ac:dyDescent="0.2">
      <c r="A1616" s="43">
        <v>43522</v>
      </c>
      <c r="B1616">
        <v>15</v>
      </c>
      <c r="C1616">
        <v>117</v>
      </c>
      <c r="D1616">
        <v>3480</v>
      </c>
      <c r="E1616">
        <v>409944</v>
      </c>
      <c r="F1616">
        <v>6</v>
      </c>
      <c r="G1616">
        <v>143</v>
      </c>
      <c r="H1616">
        <v>3450</v>
      </c>
      <c r="I1616">
        <v>493350</v>
      </c>
      <c r="J1616">
        <v>10</v>
      </c>
      <c r="K1616">
        <v>163</v>
      </c>
      <c r="L1616">
        <v>3336</v>
      </c>
      <c r="M1616">
        <v>543768</v>
      </c>
      <c r="N1616">
        <v>9</v>
      </c>
      <c r="O1616">
        <v>183</v>
      </c>
      <c r="P1616">
        <v>3443</v>
      </c>
      <c r="Q1616">
        <v>632425</v>
      </c>
      <c r="R1616">
        <v>1</v>
      </c>
      <c r="S1616">
        <v>249</v>
      </c>
      <c r="T1616">
        <v>3530</v>
      </c>
      <c r="U1616">
        <v>878970</v>
      </c>
      <c r="V1616">
        <v>7</v>
      </c>
      <c r="W1616">
        <v>263</v>
      </c>
      <c r="X1616">
        <v>3758</v>
      </c>
      <c r="Y1616">
        <v>937888</v>
      </c>
      <c r="Z1616">
        <v>10</v>
      </c>
      <c r="AA1616">
        <v>305</v>
      </c>
      <c r="AB1616">
        <v>3452</v>
      </c>
      <c r="AC1616">
        <v>1054738</v>
      </c>
      <c r="AD1616">
        <v>9</v>
      </c>
      <c r="AE1616">
        <v>337</v>
      </c>
      <c r="AF1616">
        <v>3466</v>
      </c>
      <c r="AG1616">
        <v>1168266</v>
      </c>
      <c r="AH1616">
        <v>4</v>
      </c>
      <c r="AI1616">
        <v>371</v>
      </c>
      <c r="AJ1616">
        <v>3376</v>
      </c>
      <c r="AK1616">
        <v>1253868</v>
      </c>
      <c r="AL1616">
        <v>1</v>
      </c>
      <c r="AM1616">
        <v>417</v>
      </c>
      <c r="AN1616">
        <v>3500</v>
      </c>
      <c r="AO1616">
        <v>1459500</v>
      </c>
      <c r="AP1616">
        <v>12</v>
      </c>
      <c r="AQ1616">
        <v>378</v>
      </c>
      <c r="AR1616">
        <v>3329</v>
      </c>
      <c r="AS1616">
        <v>1260344</v>
      </c>
      <c r="AT1616">
        <v>2</v>
      </c>
      <c r="AU1616">
        <v>392</v>
      </c>
      <c r="AV1616">
        <v>3325</v>
      </c>
      <c r="AW1616">
        <v>1303400</v>
      </c>
      <c r="AX1616">
        <v>6</v>
      </c>
      <c r="AY1616">
        <f>19+94</f>
        <v>113</v>
      </c>
    </row>
    <row r="1617" spans="1:51" x14ac:dyDescent="0.2">
      <c r="A1617" s="43"/>
      <c r="AP1617">
        <v>13</v>
      </c>
      <c r="AQ1617">
        <v>437</v>
      </c>
      <c r="AR1617">
        <v>3375</v>
      </c>
      <c r="AS1617">
        <v>1476860</v>
      </c>
      <c r="AT1617">
        <v>4</v>
      </c>
      <c r="AU1617">
        <v>411</v>
      </c>
      <c r="AV1617">
        <v>2937</v>
      </c>
      <c r="AW1617">
        <v>1209515</v>
      </c>
    </row>
    <row r="1618" spans="1:51" x14ac:dyDescent="0.2">
      <c r="A1618" s="43">
        <v>43500</v>
      </c>
      <c r="B1618">
        <v>3</v>
      </c>
      <c r="C1618">
        <v>107</v>
      </c>
      <c r="D1618">
        <v>3300</v>
      </c>
      <c r="E1618">
        <v>354133</v>
      </c>
      <c r="J1618">
        <v>9</v>
      </c>
      <c r="K1618">
        <v>175</v>
      </c>
      <c r="L1618">
        <v>3767</v>
      </c>
      <c r="M1618">
        <v>698900</v>
      </c>
      <c r="N1618">
        <v>22</v>
      </c>
      <c r="O1618">
        <v>200</v>
      </c>
      <c r="P1618">
        <v>3472</v>
      </c>
      <c r="Q1618">
        <v>694773</v>
      </c>
      <c r="R1618">
        <v>7</v>
      </c>
      <c r="S1618">
        <v>244</v>
      </c>
      <c r="T1618">
        <v>3880</v>
      </c>
      <c r="U1618">
        <v>990549</v>
      </c>
      <c r="V1618">
        <v>23</v>
      </c>
      <c r="W1618">
        <v>265</v>
      </c>
      <c r="X1618">
        <v>3354</v>
      </c>
      <c r="Y1618">
        <v>915583</v>
      </c>
      <c r="Z1618">
        <v>41</v>
      </c>
      <c r="AA1618">
        <v>303</v>
      </c>
      <c r="AB1618">
        <v>3321</v>
      </c>
      <c r="AC1618">
        <v>1066812</v>
      </c>
      <c r="AD1618">
        <v>18</v>
      </c>
      <c r="AE1618">
        <v>342</v>
      </c>
      <c r="AF1618">
        <v>3360</v>
      </c>
      <c r="AG1618">
        <v>1201756</v>
      </c>
      <c r="AH1618">
        <v>7</v>
      </c>
      <c r="AI1618">
        <v>375</v>
      </c>
      <c r="AJ1618">
        <v>3455</v>
      </c>
      <c r="AK1618">
        <v>1310687</v>
      </c>
      <c r="AL1618">
        <v>12</v>
      </c>
      <c r="AM1618">
        <v>423</v>
      </c>
      <c r="AN1618">
        <v>3386</v>
      </c>
      <c r="AO1618">
        <v>1429115</v>
      </c>
      <c r="AP1618">
        <v>78</v>
      </c>
      <c r="AQ1618">
        <v>394</v>
      </c>
      <c r="AR1618">
        <v>3027</v>
      </c>
      <c r="AS1618">
        <v>1209637</v>
      </c>
      <c r="AT1618">
        <v>24</v>
      </c>
      <c r="AU1618">
        <v>415</v>
      </c>
      <c r="AV1618">
        <v>3073</v>
      </c>
      <c r="AW1618">
        <v>1338048</v>
      </c>
      <c r="AY1618">
        <v>3</v>
      </c>
    </row>
    <row r="1619" spans="1:51" x14ac:dyDescent="0.2">
      <c r="A1619" s="43">
        <v>43507</v>
      </c>
      <c r="B1619">
        <v>11</v>
      </c>
      <c r="C1619">
        <v>114</v>
      </c>
      <c r="D1619">
        <v>3383</v>
      </c>
      <c r="E1619">
        <v>404768</v>
      </c>
      <c r="F1619">
        <v>11</v>
      </c>
      <c r="G1619">
        <v>140</v>
      </c>
      <c r="H1619">
        <v>3530</v>
      </c>
      <c r="I1619">
        <v>495758</v>
      </c>
      <c r="J1619">
        <v>24</v>
      </c>
      <c r="K1619">
        <v>158</v>
      </c>
      <c r="L1619">
        <v>3800</v>
      </c>
      <c r="M1619">
        <v>573967</v>
      </c>
      <c r="N1619">
        <v>30</v>
      </c>
      <c r="O1619">
        <v>194</v>
      </c>
      <c r="P1619">
        <v>3475</v>
      </c>
      <c r="Q1619">
        <v>684537</v>
      </c>
      <c r="R1619">
        <v>19</v>
      </c>
      <c r="S1619">
        <v>243</v>
      </c>
      <c r="T1619">
        <v>3464</v>
      </c>
      <c r="U1619">
        <v>872636</v>
      </c>
      <c r="V1619">
        <v>44</v>
      </c>
      <c r="W1619">
        <v>264</v>
      </c>
      <c r="X1619">
        <v>3063</v>
      </c>
      <c r="Y1619">
        <v>776030</v>
      </c>
      <c r="Z1619">
        <v>43</v>
      </c>
      <c r="AA1619">
        <v>299</v>
      </c>
      <c r="AB1619">
        <v>3331</v>
      </c>
      <c r="AC1619">
        <v>999483</v>
      </c>
      <c r="AD1619">
        <v>31</v>
      </c>
      <c r="AE1619">
        <v>335</v>
      </c>
      <c r="AF1619">
        <v>3435</v>
      </c>
      <c r="AG1619">
        <v>1168507</v>
      </c>
      <c r="AH1619">
        <v>9</v>
      </c>
      <c r="AI1619">
        <v>383</v>
      </c>
      <c r="AJ1619">
        <v>3484</v>
      </c>
      <c r="AK1619">
        <v>1285762</v>
      </c>
      <c r="AL1619">
        <v>2</v>
      </c>
      <c r="AM1619">
        <v>448</v>
      </c>
      <c r="AN1619">
        <v>3575</v>
      </c>
      <c r="AO1619">
        <v>1605175</v>
      </c>
      <c r="AP1619">
        <v>98</v>
      </c>
      <c r="AQ1619">
        <v>366</v>
      </c>
      <c r="AR1619">
        <v>2979</v>
      </c>
      <c r="AS1619">
        <v>1112186</v>
      </c>
      <c r="AT1619">
        <v>21</v>
      </c>
      <c r="AU1619">
        <v>353</v>
      </c>
      <c r="AV1619">
        <v>2783</v>
      </c>
      <c r="AW1619">
        <v>998959</v>
      </c>
      <c r="AY1619">
        <v>3</v>
      </c>
    </row>
    <row r="1620" spans="1:51" x14ac:dyDescent="0.2">
      <c r="A1620" s="43">
        <v>43514</v>
      </c>
      <c r="B1620">
        <v>1</v>
      </c>
      <c r="C1620">
        <v>104</v>
      </c>
      <c r="D1620">
        <v>2800</v>
      </c>
      <c r="E1620">
        <v>291200</v>
      </c>
      <c r="F1620">
        <v>7</v>
      </c>
      <c r="G1620">
        <v>143</v>
      </c>
      <c r="H1620">
        <v>3350</v>
      </c>
      <c r="I1620">
        <v>474986</v>
      </c>
      <c r="J1620">
        <v>2</v>
      </c>
      <c r="K1620">
        <v>170</v>
      </c>
      <c r="L1620">
        <v>3580</v>
      </c>
      <c r="M1620">
        <v>610390</v>
      </c>
      <c r="N1620">
        <v>51</v>
      </c>
      <c r="O1620">
        <v>190</v>
      </c>
      <c r="P1620">
        <v>3298</v>
      </c>
      <c r="Q1620">
        <v>683956</v>
      </c>
      <c r="R1620">
        <v>1</v>
      </c>
      <c r="S1620">
        <v>238</v>
      </c>
      <c r="T1620">
        <v>2320</v>
      </c>
      <c r="U1620">
        <v>552160</v>
      </c>
      <c r="V1620">
        <v>4</v>
      </c>
      <c r="W1620">
        <v>260</v>
      </c>
      <c r="X1620">
        <v>3450</v>
      </c>
      <c r="Y1620">
        <v>897510</v>
      </c>
      <c r="Z1620">
        <v>23</v>
      </c>
      <c r="AA1620">
        <v>300</v>
      </c>
      <c r="AB1620">
        <v>3333</v>
      </c>
      <c r="AC1620">
        <v>981490</v>
      </c>
      <c r="AD1620">
        <v>3</v>
      </c>
      <c r="AE1620">
        <v>338</v>
      </c>
      <c r="AF1620">
        <v>3490</v>
      </c>
      <c r="AG1620">
        <v>1190887</v>
      </c>
      <c r="AH1620">
        <v>9</v>
      </c>
      <c r="AI1620">
        <v>387</v>
      </c>
      <c r="AJ1620">
        <v>3566</v>
      </c>
      <c r="AK1620">
        <v>1371067</v>
      </c>
      <c r="AL1620">
        <v>1</v>
      </c>
      <c r="AM1620">
        <v>509</v>
      </c>
      <c r="AN1620">
        <v>3440</v>
      </c>
      <c r="AO1620">
        <v>1750960</v>
      </c>
      <c r="AP1620">
        <v>76</v>
      </c>
      <c r="AQ1620">
        <v>382</v>
      </c>
      <c r="AR1620">
        <v>3065</v>
      </c>
      <c r="AS1620">
        <v>1171890</v>
      </c>
      <c r="AT1620">
        <v>20</v>
      </c>
      <c r="AU1620">
        <v>411</v>
      </c>
      <c r="AV1620">
        <v>3079</v>
      </c>
      <c r="AW1620">
        <v>1315281</v>
      </c>
      <c r="AY1620">
        <v>4</v>
      </c>
    </row>
    <row r="1621" spans="1:51" x14ac:dyDescent="0.2">
      <c r="A1621" s="43">
        <v>43521</v>
      </c>
      <c r="B1621">
        <v>3</v>
      </c>
      <c r="C1621">
        <v>94</v>
      </c>
      <c r="D1621">
        <v>3860</v>
      </c>
      <c r="E1621">
        <v>362840</v>
      </c>
      <c r="F1621">
        <v>6</v>
      </c>
      <c r="G1621">
        <v>131</v>
      </c>
      <c r="H1621">
        <v>3900</v>
      </c>
      <c r="I1621">
        <v>513642</v>
      </c>
      <c r="J1621">
        <v>10</v>
      </c>
      <c r="K1621">
        <v>167</v>
      </c>
      <c r="L1621">
        <v>3666</v>
      </c>
      <c r="M1621">
        <v>609760</v>
      </c>
      <c r="N1621">
        <v>32</v>
      </c>
      <c r="O1621">
        <v>191</v>
      </c>
      <c r="P1621">
        <v>3663</v>
      </c>
      <c r="Q1621">
        <v>707016</v>
      </c>
      <c r="R1621">
        <v>10</v>
      </c>
      <c r="S1621">
        <v>236</v>
      </c>
      <c r="T1621">
        <v>3457</v>
      </c>
      <c r="U1621">
        <v>835223</v>
      </c>
      <c r="V1621">
        <v>9</v>
      </c>
      <c r="W1621">
        <v>266</v>
      </c>
      <c r="X1621">
        <v>3412</v>
      </c>
      <c r="Y1621">
        <v>915631</v>
      </c>
      <c r="Z1621">
        <v>8</v>
      </c>
      <c r="AA1621">
        <v>290</v>
      </c>
      <c r="AB1621">
        <v>3496</v>
      </c>
      <c r="AC1621">
        <v>1034158</v>
      </c>
      <c r="AD1621">
        <v>3</v>
      </c>
      <c r="AE1621">
        <v>354</v>
      </c>
      <c r="AF1621">
        <v>3505</v>
      </c>
      <c r="AG1621">
        <v>1270497</v>
      </c>
      <c r="AH1621">
        <v>4</v>
      </c>
      <c r="AI1621">
        <v>388</v>
      </c>
      <c r="AJ1621">
        <v>3797</v>
      </c>
      <c r="AK1621">
        <v>1476723</v>
      </c>
      <c r="AL1621">
        <v>1</v>
      </c>
      <c r="AM1621">
        <v>405</v>
      </c>
      <c r="AN1621">
        <v>3680</v>
      </c>
      <c r="AO1621">
        <v>1490400</v>
      </c>
      <c r="AP1621">
        <v>36</v>
      </c>
      <c r="AQ1621">
        <v>361</v>
      </c>
      <c r="AR1621">
        <v>3094</v>
      </c>
      <c r="AS1621">
        <v>1154240</v>
      </c>
      <c r="AT1621">
        <v>18</v>
      </c>
      <c r="AU1621">
        <v>438</v>
      </c>
      <c r="AV1621">
        <v>3123</v>
      </c>
      <c r="AW1621">
        <v>1424250</v>
      </c>
      <c r="AX1621">
        <f>5</f>
        <v>5</v>
      </c>
      <c r="AY1621">
        <v>2</v>
      </c>
    </row>
    <row r="1622" spans="1:51" x14ac:dyDescent="0.2">
      <c r="A1622" s="43"/>
    </row>
    <row r="1623" spans="1:51" x14ac:dyDescent="0.2">
      <c r="A1623" s="43">
        <v>43529</v>
      </c>
      <c r="B1623">
        <v>5</v>
      </c>
      <c r="C1623">
        <v>93</v>
      </c>
      <c r="D1623">
        <v>3525</v>
      </c>
      <c r="E1623">
        <v>329587</v>
      </c>
      <c r="F1623">
        <v>3</v>
      </c>
      <c r="G1623">
        <v>149</v>
      </c>
      <c r="H1623">
        <v>3550</v>
      </c>
      <c r="I1623">
        <v>528950</v>
      </c>
      <c r="J1623">
        <v>1</v>
      </c>
      <c r="K1623">
        <v>160</v>
      </c>
      <c r="L1623">
        <v>3400</v>
      </c>
      <c r="M1623">
        <v>544000</v>
      </c>
      <c r="N1623">
        <v>1</v>
      </c>
      <c r="O1623">
        <v>204</v>
      </c>
      <c r="P1623">
        <v>3400</v>
      </c>
      <c r="Q1623">
        <v>693600</v>
      </c>
      <c r="V1623">
        <v>2</v>
      </c>
      <c r="W1623">
        <v>270</v>
      </c>
      <c r="X1623">
        <v>3350</v>
      </c>
      <c r="Y1623">
        <v>904500</v>
      </c>
      <c r="Z1623">
        <v>3</v>
      </c>
      <c r="AA1623">
        <v>302</v>
      </c>
      <c r="AB1623">
        <v>3350</v>
      </c>
      <c r="AC1623">
        <v>1011700</v>
      </c>
      <c r="AD1623">
        <v>1</v>
      </c>
      <c r="AE1623">
        <v>327</v>
      </c>
      <c r="AF1623">
        <v>3030</v>
      </c>
      <c r="AG1623">
        <v>990810</v>
      </c>
      <c r="AH1623">
        <v>3</v>
      </c>
      <c r="AI1623">
        <v>380</v>
      </c>
      <c r="AJ1623">
        <v>3493</v>
      </c>
      <c r="AK1623">
        <v>1328631</v>
      </c>
      <c r="AL1623">
        <v>1</v>
      </c>
      <c r="AM1623">
        <v>421</v>
      </c>
      <c r="AN1623">
        <v>3420</v>
      </c>
      <c r="AO1623">
        <v>1439820</v>
      </c>
      <c r="AP1623">
        <v>5</v>
      </c>
      <c r="AQ1623">
        <v>372</v>
      </c>
      <c r="AR1623">
        <v>3248</v>
      </c>
      <c r="AS1623">
        <v>1210854</v>
      </c>
      <c r="AT1623">
        <v>2</v>
      </c>
      <c r="AU1623">
        <v>367</v>
      </c>
      <c r="AV1623">
        <v>3250</v>
      </c>
      <c r="AW1623">
        <v>1192750</v>
      </c>
      <c r="AX1623">
        <v>4</v>
      </c>
      <c r="AY1623">
        <f>8+34</f>
        <v>42</v>
      </c>
    </row>
    <row r="1624" spans="1:51" x14ac:dyDescent="0.2">
      <c r="A1624" s="43"/>
      <c r="AP1624">
        <v>10</v>
      </c>
      <c r="AQ1624">
        <v>453</v>
      </c>
      <c r="AR1624">
        <v>3395</v>
      </c>
      <c r="AS1624">
        <v>1538274</v>
      </c>
      <c r="AT1624">
        <v>1</v>
      </c>
      <c r="AU1624">
        <v>435</v>
      </c>
      <c r="AV1624">
        <v>2850</v>
      </c>
      <c r="AW1624">
        <v>1239750</v>
      </c>
    </row>
    <row r="1625" spans="1:51" x14ac:dyDescent="0.2">
      <c r="A1625" s="43">
        <v>43536</v>
      </c>
      <c r="B1625">
        <v>5</v>
      </c>
      <c r="C1625">
        <v>94</v>
      </c>
      <c r="D1625">
        <v>3500</v>
      </c>
      <c r="E1625">
        <v>330750</v>
      </c>
      <c r="F1625">
        <v>6</v>
      </c>
      <c r="G1625">
        <v>137</v>
      </c>
      <c r="H1625">
        <v>3766</v>
      </c>
      <c r="I1625">
        <v>518544</v>
      </c>
      <c r="N1625">
        <v>10</v>
      </c>
      <c r="O1625">
        <v>203</v>
      </c>
      <c r="P1625">
        <v>3666</v>
      </c>
      <c r="Q1625">
        <v>745664</v>
      </c>
      <c r="R1625">
        <v>21</v>
      </c>
      <c r="S1625">
        <v>232</v>
      </c>
      <c r="T1625">
        <v>3668</v>
      </c>
      <c r="U1625">
        <v>850976</v>
      </c>
      <c r="V1625">
        <v>4</v>
      </c>
      <c r="W1625">
        <v>259</v>
      </c>
      <c r="X1625">
        <v>3576</v>
      </c>
      <c r="Y1625">
        <v>927548</v>
      </c>
      <c r="Z1625">
        <v>17</v>
      </c>
      <c r="AA1625">
        <v>292</v>
      </c>
      <c r="AB1625">
        <v>3664</v>
      </c>
      <c r="AC1625">
        <v>1069271</v>
      </c>
      <c r="AD1625">
        <v>5</v>
      </c>
      <c r="AE1625">
        <v>335</v>
      </c>
      <c r="AF1625">
        <v>3523</v>
      </c>
      <c r="AG1625">
        <v>1181491</v>
      </c>
      <c r="AH1625">
        <v>3</v>
      </c>
      <c r="AI1625">
        <v>370</v>
      </c>
      <c r="AJ1625">
        <v>3665</v>
      </c>
      <c r="AK1625">
        <v>1356050</v>
      </c>
      <c r="AP1625">
        <v>20</v>
      </c>
      <c r="AQ1625">
        <v>382</v>
      </c>
      <c r="AR1625">
        <v>3474</v>
      </c>
      <c r="AS1625">
        <v>1328009</v>
      </c>
      <c r="AT1625">
        <v>6</v>
      </c>
      <c r="AU1625">
        <v>379</v>
      </c>
      <c r="AV1625">
        <v>3408</v>
      </c>
      <c r="AW1625">
        <v>1294030</v>
      </c>
      <c r="AX1625">
        <v>8</v>
      </c>
      <c r="AY1625">
        <v>77</v>
      </c>
    </row>
    <row r="1626" spans="1:51" x14ac:dyDescent="0.2">
      <c r="A1626" s="43"/>
      <c r="AP1626">
        <v>21</v>
      </c>
      <c r="AQ1626">
        <v>437</v>
      </c>
      <c r="AR1626">
        <v>3431</v>
      </c>
      <c r="AS1626">
        <v>1502200</v>
      </c>
      <c r="AT1626">
        <v>8</v>
      </c>
      <c r="AU1626">
        <v>483</v>
      </c>
      <c r="AV1626">
        <v>3425</v>
      </c>
      <c r="AW1626">
        <v>1656558</v>
      </c>
    </row>
    <row r="1627" spans="1:51" x14ac:dyDescent="0.2">
      <c r="A1627" s="43">
        <v>43543</v>
      </c>
      <c r="B1627">
        <v>13</v>
      </c>
      <c r="C1627">
        <v>117</v>
      </c>
      <c r="D1627">
        <v>3483</v>
      </c>
      <c r="E1627">
        <v>408711</v>
      </c>
      <c r="F1627">
        <v>1</v>
      </c>
      <c r="G1627">
        <v>138</v>
      </c>
      <c r="H1627">
        <v>3150</v>
      </c>
      <c r="I1627">
        <v>434700</v>
      </c>
      <c r="J1627">
        <v>6</v>
      </c>
      <c r="K1627">
        <v>162</v>
      </c>
      <c r="L1627">
        <v>3575</v>
      </c>
      <c r="M1627">
        <v>579150</v>
      </c>
      <c r="N1627">
        <v>10</v>
      </c>
      <c r="O1627">
        <v>194</v>
      </c>
      <c r="P1627">
        <v>3455</v>
      </c>
      <c r="Q1627">
        <v>673149</v>
      </c>
      <c r="R1627">
        <v>13</v>
      </c>
      <c r="S1627">
        <v>229</v>
      </c>
      <c r="T1627">
        <v>3436</v>
      </c>
      <c r="U1627">
        <v>788218</v>
      </c>
      <c r="V1627">
        <v>15</v>
      </c>
      <c r="W1627">
        <v>261</v>
      </c>
      <c r="X1627">
        <v>3428</v>
      </c>
      <c r="Y1627">
        <v>894857</v>
      </c>
      <c r="Z1627">
        <v>7</v>
      </c>
      <c r="AA1627">
        <v>298</v>
      </c>
      <c r="AB1627">
        <v>3442</v>
      </c>
      <c r="AC1627">
        <v>1028469</v>
      </c>
      <c r="AD1627">
        <v>4</v>
      </c>
      <c r="AE1627">
        <v>348</v>
      </c>
      <c r="AF1627">
        <v>3392</v>
      </c>
      <c r="AG1627">
        <v>1180590</v>
      </c>
      <c r="AH1627">
        <v>5</v>
      </c>
      <c r="AI1627">
        <v>374</v>
      </c>
      <c r="AJ1627">
        <v>3525</v>
      </c>
      <c r="AK1627">
        <v>1318350</v>
      </c>
      <c r="AL1627">
        <v>4</v>
      </c>
      <c r="AM1627">
        <v>434</v>
      </c>
      <c r="AN1627">
        <v>3682</v>
      </c>
      <c r="AO1627">
        <v>1600046</v>
      </c>
      <c r="AP1627">
        <v>2</v>
      </c>
      <c r="AQ1627">
        <v>370</v>
      </c>
      <c r="AR1627">
        <v>3250</v>
      </c>
      <c r="AS1627">
        <v>1278225</v>
      </c>
      <c r="AT1627">
        <v>5</v>
      </c>
      <c r="AU1627">
        <v>387</v>
      </c>
      <c r="AV1627">
        <v>3183</v>
      </c>
      <c r="AW1627">
        <v>1234072</v>
      </c>
      <c r="AX1627">
        <v>2</v>
      </c>
      <c r="AY1627">
        <f>79+16</f>
        <v>95</v>
      </c>
    </row>
    <row r="1628" spans="1:51" x14ac:dyDescent="0.2">
      <c r="A1628" s="43"/>
      <c r="AP1628">
        <v>13</v>
      </c>
      <c r="AQ1628">
        <v>439</v>
      </c>
      <c r="AR1628">
        <v>3477</v>
      </c>
      <c r="AS1628">
        <v>1526465</v>
      </c>
      <c r="AT1628">
        <v>4</v>
      </c>
      <c r="AU1628">
        <v>437</v>
      </c>
      <c r="AV1628">
        <v>3275</v>
      </c>
      <c r="AW1628">
        <v>1433631</v>
      </c>
    </row>
    <row r="1629" spans="1:51" x14ac:dyDescent="0.2">
      <c r="A1629" s="43">
        <v>43550</v>
      </c>
      <c r="B1629">
        <v>1</v>
      </c>
      <c r="C1629">
        <v>110</v>
      </c>
      <c r="D1629">
        <v>3400</v>
      </c>
      <c r="E1629">
        <v>374000</v>
      </c>
      <c r="N1629">
        <v>3</v>
      </c>
      <c r="O1629">
        <v>199</v>
      </c>
      <c r="P1629">
        <v>3575</v>
      </c>
      <c r="Q1629">
        <v>713212</v>
      </c>
      <c r="R1629">
        <v>3</v>
      </c>
      <c r="S1629">
        <v>233</v>
      </c>
      <c r="T1629">
        <v>3485</v>
      </c>
      <c r="U1629">
        <v>812005</v>
      </c>
      <c r="V1629">
        <v>3</v>
      </c>
      <c r="W1629">
        <v>262</v>
      </c>
      <c r="X1629">
        <v>3776</v>
      </c>
      <c r="Y1629">
        <v>989486</v>
      </c>
      <c r="Z1629">
        <v>3</v>
      </c>
      <c r="AA1629">
        <v>298</v>
      </c>
      <c r="AB1629">
        <v>3700</v>
      </c>
      <c r="AC1629">
        <v>1103833</v>
      </c>
      <c r="AD1629">
        <v>4</v>
      </c>
      <c r="AE1629">
        <v>336</v>
      </c>
      <c r="AF1629">
        <v>3632</v>
      </c>
      <c r="AG1629">
        <v>1221428</v>
      </c>
      <c r="AL1629">
        <v>1</v>
      </c>
      <c r="AM1629">
        <v>429</v>
      </c>
      <c r="AN1629">
        <v>3760</v>
      </c>
      <c r="AO1629">
        <v>1613040</v>
      </c>
      <c r="AP1629">
        <v>3</v>
      </c>
      <c r="AQ1629">
        <v>383</v>
      </c>
      <c r="AR1629">
        <v>3403</v>
      </c>
      <c r="AS1629">
        <v>1305745</v>
      </c>
      <c r="AT1629">
        <v>5</v>
      </c>
      <c r="AU1629">
        <v>379</v>
      </c>
      <c r="AV1629">
        <v>3270</v>
      </c>
      <c r="AW1629">
        <v>1241946</v>
      </c>
      <c r="AX1629">
        <v>3</v>
      </c>
      <c r="AY1629">
        <v>56</v>
      </c>
    </row>
    <row r="1630" spans="1:51" x14ac:dyDescent="0.2">
      <c r="A1630" s="43"/>
      <c r="AP1630">
        <v>1</v>
      </c>
      <c r="AQ1630">
        <v>496</v>
      </c>
      <c r="AR1630">
        <v>3400</v>
      </c>
      <c r="AS1630">
        <v>1686400</v>
      </c>
    </row>
    <row r="1631" spans="1:51" x14ac:dyDescent="0.2">
      <c r="A1631" s="43">
        <v>43528</v>
      </c>
      <c r="B1631">
        <v>3</v>
      </c>
      <c r="C1631">
        <v>94</v>
      </c>
      <c r="D1631">
        <v>3860</v>
      </c>
      <c r="E1631">
        <v>362840</v>
      </c>
      <c r="F1631">
        <v>6</v>
      </c>
      <c r="G1631">
        <v>131</v>
      </c>
      <c r="H1631">
        <v>3900</v>
      </c>
      <c r="I1631">
        <v>513642</v>
      </c>
      <c r="J1631">
        <v>10</v>
      </c>
      <c r="K1631">
        <v>167</v>
      </c>
      <c r="L1631">
        <v>3666</v>
      </c>
      <c r="M1631">
        <v>609770</v>
      </c>
      <c r="N1631">
        <v>32</v>
      </c>
      <c r="O1631">
        <v>191</v>
      </c>
      <c r="P1631">
        <v>3663</v>
      </c>
      <c r="Q1631">
        <v>707016</v>
      </c>
      <c r="R1631">
        <v>10</v>
      </c>
      <c r="S1631">
        <v>236</v>
      </c>
      <c r="T1631">
        <v>3457</v>
      </c>
      <c r="U1631">
        <v>835232</v>
      </c>
      <c r="V1631">
        <v>9</v>
      </c>
      <c r="W1631">
        <v>266</v>
      </c>
      <c r="X1631">
        <v>3412</v>
      </c>
      <c r="Y1631">
        <v>915631</v>
      </c>
      <c r="Z1631">
        <v>8</v>
      </c>
      <c r="AA1631">
        <v>290</v>
      </c>
      <c r="AB1631">
        <v>3496</v>
      </c>
      <c r="AC1631">
        <v>1034158</v>
      </c>
      <c r="AD1631">
        <v>3</v>
      </c>
      <c r="AE1631">
        <v>354</v>
      </c>
      <c r="AF1631">
        <v>3505</v>
      </c>
      <c r="AG1631">
        <v>1270497</v>
      </c>
      <c r="AH1631">
        <v>4</v>
      </c>
      <c r="AI1631">
        <v>388</v>
      </c>
      <c r="AJ1631">
        <v>3797</v>
      </c>
      <c r="AK1631">
        <v>1476723</v>
      </c>
      <c r="AL1631">
        <v>1</v>
      </c>
      <c r="AM1631">
        <v>405</v>
      </c>
      <c r="AN1631">
        <v>3680</v>
      </c>
      <c r="AO1631">
        <v>1490400</v>
      </c>
      <c r="AP1631">
        <v>36</v>
      </c>
      <c r="AQ1631">
        <v>361</v>
      </c>
      <c r="AR1631">
        <v>3094</v>
      </c>
      <c r="AS1631">
        <v>1154240</v>
      </c>
      <c r="AT1631">
        <v>19</v>
      </c>
      <c r="AU1631">
        <v>438</v>
      </c>
      <c r="AV1631">
        <v>3177</v>
      </c>
      <c r="AW1631">
        <v>1426658</v>
      </c>
      <c r="AY1631">
        <v>2</v>
      </c>
    </row>
    <row r="1632" spans="1:51" x14ac:dyDescent="0.2">
      <c r="A1632" s="43">
        <v>43535</v>
      </c>
      <c r="F1632">
        <v>18</v>
      </c>
      <c r="G1632">
        <v>199</v>
      </c>
      <c r="H1632">
        <v>3840</v>
      </c>
      <c r="I1632">
        <v>775863</v>
      </c>
      <c r="J1632">
        <v>13</v>
      </c>
      <c r="K1632">
        <v>167</v>
      </c>
      <c r="L1632">
        <v>3793</v>
      </c>
      <c r="M1632">
        <v>638553</v>
      </c>
      <c r="N1632">
        <v>37</v>
      </c>
      <c r="O1632">
        <v>196</v>
      </c>
      <c r="P1632">
        <v>3580</v>
      </c>
      <c r="Q1632">
        <v>736469</v>
      </c>
      <c r="R1632">
        <v>41</v>
      </c>
      <c r="S1632">
        <v>243</v>
      </c>
      <c r="T1632">
        <v>3558</v>
      </c>
      <c r="U1632">
        <v>882563</v>
      </c>
      <c r="V1632">
        <v>58</v>
      </c>
      <c r="W1632">
        <v>272</v>
      </c>
      <c r="X1632">
        <v>3707</v>
      </c>
      <c r="Y1632">
        <v>1027339</v>
      </c>
      <c r="Z1632">
        <v>10</v>
      </c>
      <c r="AA1632">
        <v>307</v>
      </c>
      <c r="AB1632">
        <v>3558</v>
      </c>
      <c r="AC1632">
        <v>1093560</v>
      </c>
      <c r="AD1632">
        <v>4</v>
      </c>
      <c r="AE1632">
        <v>338</v>
      </c>
      <c r="AF1632">
        <v>3685</v>
      </c>
      <c r="AG1632">
        <v>1246445</v>
      </c>
      <c r="AH1632">
        <v>6</v>
      </c>
      <c r="AI1632">
        <v>375</v>
      </c>
      <c r="AJ1632">
        <v>3990</v>
      </c>
      <c r="AK1632">
        <v>1420557</v>
      </c>
      <c r="AL1632">
        <v>1</v>
      </c>
      <c r="AM1632">
        <v>429</v>
      </c>
      <c r="AN1632">
        <v>3980</v>
      </c>
      <c r="AO1632">
        <v>1707420</v>
      </c>
      <c r="AP1632">
        <v>46</v>
      </c>
      <c r="AQ1632">
        <v>365</v>
      </c>
      <c r="AR1632">
        <v>3337</v>
      </c>
      <c r="AS1632">
        <v>1208013</v>
      </c>
      <c r="AT1632">
        <v>5</v>
      </c>
      <c r="AU1632">
        <v>383</v>
      </c>
      <c r="AV1632">
        <v>3182</v>
      </c>
      <c r="AW1632">
        <v>1208918</v>
      </c>
      <c r="AY1632">
        <v>4</v>
      </c>
    </row>
    <row r="1633" spans="1:51" x14ac:dyDescent="0.2">
      <c r="A1633" s="43">
        <v>43542</v>
      </c>
      <c r="B1633">
        <v>17</v>
      </c>
      <c r="C1633">
        <v>108</v>
      </c>
      <c r="D1633">
        <v>3549</v>
      </c>
      <c r="E1633">
        <v>386240</v>
      </c>
      <c r="F1633">
        <v>6</v>
      </c>
      <c r="G1633">
        <v>146</v>
      </c>
      <c r="H1633">
        <v>3620</v>
      </c>
      <c r="I1633">
        <v>528320</v>
      </c>
      <c r="J1633">
        <v>19</v>
      </c>
      <c r="K1633">
        <v>165</v>
      </c>
      <c r="L1633">
        <v>3732</v>
      </c>
      <c r="M1633">
        <v>607677</v>
      </c>
      <c r="N1633">
        <v>13</v>
      </c>
      <c r="O1633">
        <v>204</v>
      </c>
      <c r="P1633">
        <v>3348</v>
      </c>
      <c r="Q1633">
        <v>689448</v>
      </c>
      <c r="R1633">
        <v>13</v>
      </c>
      <c r="S1633">
        <v>238</v>
      </c>
      <c r="T1633">
        <v>3531</v>
      </c>
      <c r="U1633">
        <v>844852</v>
      </c>
      <c r="V1633">
        <v>11</v>
      </c>
      <c r="W1633">
        <v>260</v>
      </c>
      <c r="X1633">
        <v>3572</v>
      </c>
      <c r="Y1633">
        <v>937967</v>
      </c>
      <c r="Z1633">
        <v>9</v>
      </c>
      <c r="AA1633">
        <v>295</v>
      </c>
      <c r="AB1633">
        <v>3570</v>
      </c>
      <c r="AC1633">
        <v>1055636</v>
      </c>
      <c r="AD1633">
        <v>13</v>
      </c>
      <c r="AE1633">
        <v>326</v>
      </c>
      <c r="AF1633">
        <v>3718</v>
      </c>
      <c r="AG1633">
        <v>1211766</v>
      </c>
      <c r="AH1633">
        <v>3</v>
      </c>
      <c r="AI1633">
        <v>379</v>
      </c>
      <c r="AJ1633">
        <v>3833</v>
      </c>
      <c r="AK1633">
        <v>1451413</v>
      </c>
      <c r="AL1633">
        <v>1</v>
      </c>
      <c r="AM1633">
        <v>441</v>
      </c>
      <c r="AN1633">
        <v>3520</v>
      </c>
      <c r="AO1633">
        <v>1552320</v>
      </c>
      <c r="AP1633">
        <v>76</v>
      </c>
      <c r="AQ1633">
        <v>363</v>
      </c>
      <c r="AR1633">
        <v>3336</v>
      </c>
      <c r="AS1633">
        <v>1215170</v>
      </c>
      <c r="AT1633">
        <v>8</v>
      </c>
      <c r="AU1633">
        <v>427</v>
      </c>
      <c r="AV1633">
        <v>3226</v>
      </c>
      <c r="AW1633">
        <v>1385398</v>
      </c>
      <c r="AY1633">
        <v>7</v>
      </c>
    </row>
    <row r="1634" spans="1:51" x14ac:dyDescent="0.2">
      <c r="A1634" s="43">
        <v>43549</v>
      </c>
      <c r="B1634">
        <v>11</v>
      </c>
      <c r="C1634">
        <v>116</v>
      </c>
      <c r="D1634">
        <v>3374</v>
      </c>
      <c r="E1634">
        <v>386065</v>
      </c>
      <c r="F1634">
        <v>12</v>
      </c>
      <c r="G1634">
        <v>138</v>
      </c>
      <c r="H1634">
        <v>3792</v>
      </c>
      <c r="I1634">
        <v>515782</v>
      </c>
      <c r="J1634">
        <v>17</v>
      </c>
      <c r="K1634">
        <v>162</v>
      </c>
      <c r="L1634">
        <v>3736</v>
      </c>
      <c r="M1634">
        <v>591141</v>
      </c>
      <c r="N1634">
        <v>26</v>
      </c>
      <c r="O1634">
        <v>206</v>
      </c>
      <c r="P1634">
        <v>3619</v>
      </c>
      <c r="Q1634">
        <v>748470</v>
      </c>
      <c r="R1634">
        <v>17</v>
      </c>
      <c r="S1634">
        <v>231</v>
      </c>
      <c r="T1634">
        <v>3713</v>
      </c>
      <c r="U1634">
        <v>849956</v>
      </c>
      <c r="V1634">
        <v>16</v>
      </c>
      <c r="W1634">
        <v>258</v>
      </c>
      <c r="X1634">
        <v>3556</v>
      </c>
      <c r="Y1634">
        <v>923370</v>
      </c>
      <c r="Z1634">
        <v>6</v>
      </c>
      <c r="AA1634">
        <v>302</v>
      </c>
      <c r="AB1634">
        <v>3692</v>
      </c>
      <c r="AC1634">
        <v>1114277</v>
      </c>
      <c r="AD1634">
        <v>9</v>
      </c>
      <c r="AE1634">
        <v>340</v>
      </c>
      <c r="AF1634">
        <v>3584</v>
      </c>
      <c r="AG1634">
        <v>1240590</v>
      </c>
      <c r="AH1634">
        <v>3</v>
      </c>
      <c r="AI1634">
        <v>385</v>
      </c>
      <c r="AJ1634">
        <v>3980</v>
      </c>
      <c r="AK1634">
        <v>1533640</v>
      </c>
      <c r="AL1634">
        <v>12</v>
      </c>
      <c r="AM1634">
        <v>414</v>
      </c>
      <c r="AN1634">
        <v>3851</v>
      </c>
      <c r="AO1634">
        <v>1576633</v>
      </c>
      <c r="AP1634">
        <v>92</v>
      </c>
      <c r="AQ1634">
        <v>361</v>
      </c>
      <c r="AR1634">
        <v>3336</v>
      </c>
      <c r="AS1634">
        <v>1209041</v>
      </c>
      <c r="AT1634">
        <v>2</v>
      </c>
      <c r="AU1634">
        <v>380</v>
      </c>
      <c r="AV1634">
        <v>3290</v>
      </c>
      <c r="AW1634">
        <v>1256360</v>
      </c>
      <c r="AY1634">
        <v>6</v>
      </c>
    </row>
    <row r="1635" spans="1:51" x14ac:dyDescent="0.2">
      <c r="A1635" s="43"/>
    </row>
    <row r="1636" spans="1:51" x14ac:dyDescent="0.2">
      <c r="A1636" s="43">
        <v>43556</v>
      </c>
      <c r="B1636">
        <v>32</v>
      </c>
      <c r="C1636">
        <v>113</v>
      </c>
      <c r="D1636">
        <v>3503</v>
      </c>
      <c r="E1636">
        <v>419246</v>
      </c>
      <c r="F1636">
        <v>17</v>
      </c>
      <c r="G1636">
        <v>137</v>
      </c>
      <c r="H1636">
        <v>3775</v>
      </c>
      <c r="I1636">
        <v>522535</v>
      </c>
      <c r="J1636">
        <v>71</v>
      </c>
      <c r="K1636">
        <v>163</v>
      </c>
      <c r="L1636">
        <v>3703</v>
      </c>
      <c r="M1636">
        <v>604472</v>
      </c>
      <c r="N1636">
        <v>92</v>
      </c>
      <c r="O1636">
        <v>196</v>
      </c>
      <c r="P1636">
        <v>3717</v>
      </c>
      <c r="Q1636">
        <v>744157</v>
      </c>
      <c r="R1636">
        <v>33</v>
      </c>
      <c r="S1636">
        <v>231</v>
      </c>
      <c r="T1636">
        <v>3575</v>
      </c>
      <c r="U1636">
        <v>850702</v>
      </c>
      <c r="V1636">
        <v>60</v>
      </c>
      <c r="W1636">
        <v>259</v>
      </c>
      <c r="X1636">
        <v>3697</v>
      </c>
      <c r="Y1636">
        <v>978642</v>
      </c>
      <c r="Z1636">
        <v>12</v>
      </c>
      <c r="AA1636">
        <v>299</v>
      </c>
      <c r="AB1636">
        <v>3800</v>
      </c>
      <c r="AC1636">
        <v>1115348</v>
      </c>
      <c r="AD1636">
        <v>10</v>
      </c>
      <c r="AE1636">
        <v>330</v>
      </c>
      <c r="AF1636">
        <v>3829</v>
      </c>
      <c r="AG1636">
        <v>1260014</v>
      </c>
      <c r="AH1636">
        <v>2</v>
      </c>
      <c r="AI1636">
        <v>380</v>
      </c>
      <c r="AJ1636">
        <v>3990</v>
      </c>
      <c r="AK1636">
        <v>1514380</v>
      </c>
      <c r="AP1636">
        <v>75</v>
      </c>
      <c r="AQ1636">
        <v>334</v>
      </c>
      <c r="AR1636">
        <v>3344</v>
      </c>
      <c r="AS1636">
        <v>1111060</v>
      </c>
      <c r="AT1636">
        <v>8</v>
      </c>
      <c r="AU1636">
        <v>387</v>
      </c>
      <c r="AV1636">
        <v>3485</v>
      </c>
      <c r="AW1636">
        <v>1313253</v>
      </c>
      <c r="AY1636">
        <v>3</v>
      </c>
    </row>
    <row r="1637" spans="1:51" x14ac:dyDescent="0.2">
      <c r="A1637" s="43">
        <v>43563</v>
      </c>
      <c r="B1637">
        <v>16</v>
      </c>
      <c r="C1637">
        <v>103</v>
      </c>
      <c r="D1637">
        <v>3283</v>
      </c>
      <c r="E1637">
        <v>335022</v>
      </c>
      <c r="F1637">
        <v>8</v>
      </c>
      <c r="G1637">
        <v>164</v>
      </c>
      <c r="H1637">
        <v>3680</v>
      </c>
      <c r="I1637">
        <v>604613</v>
      </c>
      <c r="J1637">
        <v>3</v>
      </c>
      <c r="K1637">
        <v>200</v>
      </c>
      <c r="L1637">
        <v>3613</v>
      </c>
      <c r="M1637">
        <v>724067</v>
      </c>
      <c r="N1637">
        <v>28</v>
      </c>
      <c r="O1637">
        <v>239</v>
      </c>
      <c r="P1637">
        <v>3424</v>
      </c>
      <c r="Q1637">
        <v>850845</v>
      </c>
      <c r="R1637">
        <v>53</v>
      </c>
      <c r="S1637">
        <v>259</v>
      </c>
      <c r="T1637">
        <v>3726</v>
      </c>
      <c r="U1637">
        <v>986334</v>
      </c>
      <c r="V1637">
        <v>7</v>
      </c>
      <c r="W1637">
        <v>307</v>
      </c>
      <c r="X1637">
        <v>3758</v>
      </c>
      <c r="Y1637">
        <v>1152321</v>
      </c>
      <c r="Z1637">
        <v>10</v>
      </c>
      <c r="AA1637">
        <v>344</v>
      </c>
      <c r="AB1637">
        <v>3957</v>
      </c>
      <c r="AC1637">
        <v>1312418</v>
      </c>
      <c r="AD1637">
        <v>1</v>
      </c>
      <c r="AE1637">
        <v>361</v>
      </c>
      <c r="AF1637">
        <v>4180</v>
      </c>
      <c r="AG1637">
        <v>1508980</v>
      </c>
      <c r="AH1637">
        <v>12</v>
      </c>
      <c r="AI1637">
        <v>410</v>
      </c>
      <c r="AJ1637">
        <v>3618</v>
      </c>
      <c r="AK1637">
        <v>1447475</v>
      </c>
      <c r="AP1637">
        <v>137</v>
      </c>
      <c r="AQ1637">
        <v>372</v>
      </c>
      <c r="AR1637">
        <v>3250</v>
      </c>
      <c r="AS1637">
        <v>1240261</v>
      </c>
      <c r="AT1637">
        <v>14</v>
      </c>
      <c r="AU1637">
        <v>426</v>
      </c>
      <c r="AV1637">
        <v>3090</v>
      </c>
      <c r="AW1637">
        <v>1298431</v>
      </c>
      <c r="AY1637">
        <v>3</v>
      </c>
    </row>
    <row r="1638" spans="1:51" x14ac:dyDescent="0.2">
      <c r="A1638" s="43">
        <v>43570</v>
      </c>
      <c r="B1638">
        <v>19</v>
      </c>
      <c r="C1638">
        <v>111</v>
      </c>
      <c r="D1638">
        <v>3436</v>
      </c>
      <c r="E1638">
        <v>385774</v>
      </c>
      <c r="F1638">
        <v>7</v>
      </c>
      <c r="G1638">
        <v>131</v>
      </c>
      <c r="H1638">
        <v>3520</v>
      </c>
      <c r="I1638">
        <v>463331</v>
      </c>
      <c r="J1638">
        <v>13</v>
      </c>
      <c r="K1638">
        <v>162</v>
      </c>
      <c r="L1638">
        <v>3756</v>
      </c>
      <c r="M1638">
        <v>596984</v>
      </c>
      <c r="N1638">
        <v>17</v>
      </c>
      <c r="O1638">
        <v>202</v>
      </c>
      <c r="P1638">
        <v>3518</v>
      </c>
      <c r="Q1638">
        <v>717733</v>
      </c>
      <c r="R1638">
        <v>19</v>
      </c>
      <c r="S1638">
        <v>239</v>
      </c>
      <c r="T1638">
        <v>3359</v>
      </c>
      <c r="U1638">
        <v>805918</v>
      </c>
      <c r="V1638">
        <v>33</v>
      </c>
      <c r="W1638">
        <v>271</v>
      </c>
      <c r="X1638">
        <v>3720</v>
      </c>
      <c r="Y1638">
        <v>1006738</v>
      </c>
      <c r="Z1638">
        <v>15</v>
      </c>
      <c r="AA1638">
        <v>298</v>
      </c>
      <c r="AB1638">
        <v>3652</v>
      </c>
      <c r="AC1638">
        <v>1089161</v>
      </c>
      <c r="AD1638">
        <v>9</v>
      </c>
      <c r="AE1638">
        <v>329</v>
      </c>
      <c r="AF1638">
        <v>3724</v>
      </c>
      <c r="AG1638">
        <v>1020604</v>
      </c>
      <c r="AH1638">
        <v>1</v>
      </c>
      <c r="AI1638">
        <v>398</v>
      </c>
      <c r="AJ1638">
        <v>4060</v>
      </c>
      <c r="AK1638">
        <v>1615880</v>
      </c>
      <c r="AL1638">
        <v>1</v>
      </c>
      <c r="AM1638">
        <v>419</v>
      </c>
      <c r="AN1638">
        <v>3650</v>
      </c>
      <c r="AO1638">
        <v>1529350</v>
      </c>
      <c r="AP1638">
        <v>169</v>
      </c>
      <c r="AQ1638">
        <v>357</v>
      </c>
      <c r="AR1638">
        <v>3349</v>
      </c>
      <c r="AS1638">
        <v>1200417</v>
      </c>
      <c r="AT1638">
        <v>18</v>
      </c>
      <c r="AU1638">
        <v>399</v>
      </c>
      <c r="AV1638">
        <v>2927</v>
      </c>
      <c r="AW1638">
        <v>1225779</v>
      </c>
      <c r="AY1638">
        <v>6</v>
      </c>
    </row>
    <row r="1639" spans="1:51" x14ac:dyDescent="0.2">
      <c r="A1639" s="43">
        <v>43577</v>
      </c>
      <c r="B1639">
        <v>9</v>
      </c>
      <c r="C1639">
        <v>115</v>
      </c>
      <c r="D1639">
        <v>3817</v>
      </c>
      <c r="E1639">
        <v>441311</v>
      </c>
      <c r="F1639">
        <v>30</v>
      </c>
      <c r="G1639">
        <v>142</v>
      </c>
      <c r="H1639">
        <v>3975</v>
      </c>
      <c r="I1639">
        <v>555485</v>
      </c>
      <c r="J1639">
        <v>12</v>
      </c>
      <c r="K1639">
        <v>163</v>
      </c>
      <c r="L1639">
        <v>3863</v>
      </c>
      <c r="M1639">
        <v>631346</v>
      </c>
      <c r="N1639">
        <v>4</v>
      </c>
      <c r="O1639">
        <v>198</v>
      </c>
      <c r="P1639">
        <v>3857</v>
      </c>
      <c r="Q1639">
        <v>767085</v>
      </c>
      <c r="R1639">
        <v>4</v>
      </c>
      <c r="S1639">
        <v>237</v>
      </c>
      <c r="T1639">
        <v>3520</v>
      </c>
      <c r="U1639">
        <v>823540</v>
      </c>
      <c r="V1639">
        <v>7</v>
      </c>
      <c r="W1639">
        <v>258</v>
      </c>
      <c r="X1639">
        <v>3613</v>
      </c>
      <c r="Y1639">
        <v>949821</v>
      </c>
      <c r="Z1639">
        <v>5</v>
      </c>
      <c r="AA1639">
        <v>294</v>
      </c>
      <c r="AB1639">
        <v>3682</v>
      </c>
      <c r="AC1639">
        <v>1080176</v>
      </c>
      <c r="AD1639">
        <v>11</v>
      </c>
      <c r="AE1639">
        <v>339</v>
      </c>
      <c r="AF1639">
        <v>3855</v>
      </c>
      <c r="AG1639">
        <v>1296763</v>
      </c>
      <c r="AH1639">
        <v>1</v>
      </c>
      <c r="AI1639">
        <v>383</v>
      </c>
      <c r="AJ1639">
        <v>3660</v>
      </c>
      <c r="AK1639">
        <v>1401780</v>
      </c>
      <c r="AP1639">
        <v>97</v>
      </c>
      <c r="AQ1639">
        <v>335</v>
      </c>
      <c r="AR1639">
        <v>3327</v>
      </c>
      <c r="AS1639">
        <v>1115571</v>
      </c>
      <c r="AT1639">
        <v>21</v>
      </c>
      <c r="AU1639">
        <v>357</v>
      </c>
      <c r="AV1639">
        <v>2822</v>
      </c>
      <c r="AW1639">
        <v>1045023</v>
      </c>
      <c r="AY1639">
        <v>4</v>
      </c>
    </row>
    <row r="1640" spans="1:51" x14ac:dyDescent="0.2">
      <c r="A1640" s="43">
        <v>43584</v>
      </c>
      <c r="B1640">
        <v>8</v>
      </c>
      <c r="C1640">
        <v>118</v>
      </c>
      <c r="D1640">
        <v>3767</v>
      </c>
      <c r="E1640">
        <v>454894</v>
      </c>
      <c r="F1640">
        <v>10</v>
      </c>
      <c r="G1640">
        <v>145</v>
      </c>
      <c r="H1640">
        <v>3887</v>
      </c>
      <c r="I1640">
        <v>576770</v>
      </c>
      <c r="J1640">
        <v>26</v>
      </c>
      <c r="K1640">
        <v>165</v>
      </c>
      <c r="L1640">
        <v>4025</v>
      </c>
      <c r="M1640">
        <v>699128</v>
      </c>
      <c r="N1640">
        <v>28</v>
      </c>
      <c r="O1640">
        <v>200</v>
      </c>
      <c r="P1640">
        <v>3866</v>
      </c>
      <c r="Q1640">
        <v>763142</v>
      </c>
      <c r="R1640">
        <v>14</v>
      </c>
      <c r="S1640">
        <v>238</v>
      </c>
      <c r="T1640">
        <v>3667</v>
      </c>
      <c r="U1640">
        <v>888371</v>
      </c>
      <c r="V1640">
        <v>19</v>
      </c>
      <c r="W1640">
        <v>266</v>
      </c>
      <c r="X1640">
        <v>3500</v>
      </c>
      <c r="Y1640">
        <v>957651</v>
      </c>
      <c r="Z1640">
        <v>23</v>
      </c>
      <c r="AA1640">
        <v>297</v>
      </c>
      <c r="AB1640">
        <v>3763</v>
      </c>
      <c r="AC1640">
        <v>1109038</v>
      </c>
      <c r="AD1640">
        <v>7</v>
      </c>
      <c r="AE1640">
        <v>342</v>
      </c>
      <c r="AF1640">
        <v>4227</v>
      </c>
      <c r="AG1640">
        <v>1483869</v>
      </c>
      <c r="AH1640">
        <v>1</v>
      </c>
      <c r="AI1640">
        <v>369</v>
      </c>
      <c r="AJ1640">
        <v>3500</v>
      </c>
      <c r="AK1640">
        <v>1291500</v>
      </c>
      <c r="AL1640">
        <v>1</v>
      </c>
      <c r="AM1640">
        <v>510</v>
      </c>
      <c r="AN1640">
        <v>3900</v>
      </c>
      <c r="AO1640">
        <v>1989000</v>
      </c>
      <c r="AP1640">
        <v>54</v>
      </c>
      <c r="AQ1640">
        <v>343</v>
      </c>
      <c r="AR1640">
        <v>3183</v>
      </c>
      <c r="AS1640">
        <v>1109271</v>
      </c>
      <c r="AT1640">
        <v>12</v>
      </c>
      <c r="AU1640">
        <v>378</v>
      </c>
      <c r="AV1640">
        <v>3142</v>
      </c>
      <c r="AW1640">
        <v>1229366</v>
      </c>
      <c r="AY1640">
        <v>2</v>
      </c>
    </row>
    <row r="1641" spans="1:51" x14ac:dyDescent="0.2">
      <c r="A1641" s="43">
        <v>43557</v>
      </c>
      <c r="B1641">
        <v>7</v>
      </c>
      <c r="C1641">
        <v>114</v>
      </c>
      <c r="D1641">
        <v>3753</v>
      </c>
      <c r="E1641">
        <v>430382</v>
      </c>
      <c r="F1641">
        <v>14</v>
      </c>
      <c r="G1641">
        <v>148</v>
      </c>
      <c r="H1641">
        <v>3700</v>
      </c>
      <c r="I1641">
        <v>547600</v>
      </c>
      <c r="J1641">
        <v>11</v>
      </c>
      <c r="K1641">
        <v>160</v>
      </c>
      <c r="L1641">
        <v>3720</v>
      </c>
      <c r="M1641">
        <v>596439</v>
      </c>
      <c r="N1641">
        <v>2</v>
      </c>
      <c r="O1641">
        <v>196</v>
      </c>
      <c r="P1641">
        <v>3650</v>
      </c>
      <c r="Q1641">
        <v>715400</v>
      </c>
      <c r="R1641">
        <v>3</v>
      </c>
      <c r="S1641">
        <v>230</v>
      </c>
      <c r="T1641">
        <v>3710</v>
      </c>
      <c r="U1641">
        <v>855773</v>
      </c>
      <c r="Z1641">
        <v>3</v>
      </c>
      <c r="AA1641">
        <v>302</v>
      </c>
      <c r="AB1641">
        <v>3816</v>
      </c>
      <c r="AC1641">
        <v>1152633</v>
      </c>
      <c r="AL1641">
        <v>1</v>
      </c>
      <c r="AM1641">
        <v>419</v>
      </c>
      <c r="AN1641">
        <v>3800</v>
      </c>
      <c r="AO1641">
        <v>1592200</v>
      </c>
      <c r="AP1641">
        <v>5</v>
      </c>
      <c r="AQ1641">
        <v>380</v>
      </c>
      <c r="AR1641">
        <v>3624</v>
      </c>
      <c r="AS1641">
        <v>1378569</v>
      </c>
      <c r="AT1641">
        <v>1</v>
      </c>
      <c r="AU1641">
        <v>444</v>
      </c>
      <c r="AV1641">
        <v>2950</v>
      </c>
      <c r="AW1641">
        <v>1309800</v>
      </c>
      <c r="AX1641">
        <v>2</v>
      </c>
      <c r="AY1641">
        <f>17+51</f>
        <v>68</v>
      </c>
    </row>
    <row r="1642" spans="1:51" x14ac:dyDescent="0.2">
      <c r="A1642" s="43"/>
      <c r="AP1642">
        <v>4</v>
      </c>
      <c r="AQ1642">
        <v>462</v>
      </c>
      <c r="AR1642">
        <v>3567</v>
      </c>
      <c r="AS1642">
        <v>1650860</v>
      </c>
    </row>
    <row r="1643" spans="1:51" x14ac:dyDescent="0.2">
      <c r="A1643" s="43">
        <v>43564</v>
      </c>
      <c r="B1643">
        <v>7</v>
      </c>
      <c r="C1643">
        <v>114</v>
      </c>
      <c r="D1643">
        <v>3400</v>
      </c>
      <c r="E1643">
        <v>389300</v>
      </c>
      <c r="F1643">
        <v>2</v>
      </c>
      <c r="G1643">
        <v>148</v>
      </c>
      <c r="H1643">
        <v>3600</v>
      </c>
      <c r="I1643">
        <v>532800</v>
      </c>
      <c r="J1643">
        <v>1</v>
      </c>
      <c r="K1643">
        <v>166</v>
      </c>
      <c r="L1643">
        <v>4200</v>
      </c>
      <c r="M1643">
        <v>697200</v>
      </c>
      <c r="N1643">
        <v>7</v>
      </c>
      <c r="O1643">
        <v>202</v>
      </c>
      <c r="P1643">
        <v>3400</v>
      </c>
      <c r="Q1643">
        <v>689066</v>
      </c>
      <c r="R1643">
        <v>1</v>
      </c>
      <c r="S1643">
        <v>233</v>
      </c>
      <c r="T1643">
        <v>3600</v>
      </c>
      <c r="U1643">
        <v>838800</v>
      </c>
      <c r="AD1643">
        <v>3</v>
      </c>
      <c r="AE1643">
        <v>338</v>
      </c>
      <c r="AF1643">
        <v>3540</v>
      </c>
      <c r="AG1643">
        <v>1196520</v>
      </c>
      <c r="AH1643">
        <v>2</v>
      </c>
      <c r="AI1643">
        <v>366</v>
      </c>
      <c r="AJ1643">
        <v>3750</v>
      </c>
      <c r="AK1643">
        <v>1374375</v>
      </c>
      <c r="AL1643">
        <v>1</v>
      </c>
      <c r="AM1643">
        <v>479</v>
      </c>
      <c r="AN1643">
        <v>3780</v>
      </c>
      <c r="AO1643">
        <v>1810620</v>
      </c>
      <c r="AP1643">
        <v>3</v>
      </c>
      <c r="AQ1643">
        <v>374</v>
      </c>
      <c r="AR1643">
        <v>3476</v>
      </c>
      <c r="AS1643">
        <v>1301432</v>
      </c>
      <c r="AT1643">
        <v>1</v>
      </c>
      <c r="AU1643">
        <v>395</v>
      </c>
      <c r="AV1643">
        <v>3000</v>
      </c>
      <c r="AW1643">
        <v>1185000</v>
      </c>
      <c r="AX1643">
        <v>2</v>
      </c>
      <c r="AY1643">
        <f>36+93</f>
        <v>129</v>
      </c>
    </row>
    <row r="1644" spans="1:51" x14ac:dyDescent="0.2">
      <c r="A1644" s="43"/>
      <c r="AP1644">
        <v>4</v>
      </c>
      <c r="AQ1644">
        <v>422</v>
      </c>
      <c r="AR1644">
        <v>3586</v>
      </c>
      <c r="AS1644">
        <v>1513573</v>
      </c>
      <c r="AT1644">
        <v>4</v>
      </c>
      <c r="AU1644">
        <v>465</v>
      </c>
      <c r="AV1644">
        <v>3350</v>
      </c>
      <c r="AW1644">
        <v>1557750</v>
      </c>
    </row>
    <row r="1645" spans="1:51" x14ac:dyDescent="0.2">
      <c r="A1645" s="43">
        <v>43571</v>
      </c>
      <c r="B1645">
        <v>3</v>
      </c>
      <c r="C1645">
        <v>123</v>
      </c>
      <c r="D1645">
        <v>3625</v>
      </c>
      <c r="E1645">
        <v>445875</v>
      </c>
      <c r="F1645">
        <v>3</v>
      </c>
      <c r="G1645">
        <v>138</v>
      </c>
      <c r="H1645">
        <v>3550</v>
      </c>
      <c r="I1645">
        <v>492266</v>
      </c>
      <c r="J1645">
        <v>4</v>
      </c>
      <c r="K1645">
        <v>160</v>
      </c>
      <c r="L1645">
        <v>3585</v>
      </c>
      <c r="M1645">
        <v>575392</v>
      </c>
      <c r="N1645">
        <v>8</v>
      </c>
      <c r="O1645">
        <v>201</v>
      </c>
      <c r="P1645">
        <v>3470</v>
      </c>
      <c r="Q1645">
        <v>700072</v>
      </c>
      <c r="R1645">
        <v>3</v>
      </c>
      <c r="S1645">
        <v>229</v>
      </c>
      <c r="T1645">
        <v>3700</v>
      </c>
      <c r="U1645">
        <v>849766</v>
      </c>
      <c r="V1645">
        <v>4</v>
      </c>
      <c r="W1645">
        <v>268</v>
      </c>
      <c r="X1645">
        <v>3637</v>
      </c>
      <c r="Y1645">
        <v>976668</v>
      </c>
      <c r="Z1645">
        <v>4</v>
      </c>
      <c r="AA1645">
        <v>289</v>
      </c>
      <c r="AB1645">
        <v>3630</v>
      </c>
      <c r="AC1645">
        <v>1050280</v>
      </c>
      <c r="AD1645">
        <v>5</v>
      </c>
      <c r="AE1645">
        <v>338</v>
      </c>
      <c r="AF1645">
        <v>3712</v>
      </c>
      <c r="AG1645">
        <v>1254656</v>
      </c>
      <c r="AH1645">
        <v>3</v>
      </c>
      <c r="AI1645">
        <v>385</v>
      </c>
      <c r="AJ1645">
        <v>3780</v>
      </c>
      <c r="AK1645">
        <v>1457820</v>
      </c>
      <c r="AL1645">
        <v>1</v>
      </c>
      <c r="AM1645">
        <v>419</v>
      </c>
      <c r="AN1645">
        <v>3660</v>
      </c>
      <c r="AO1645">
        <v>1533540</v>
      </c>
      <c r="AP1645">
        <v>1</v>
      </c>
      <c r="AQ1645">
        <v>369</v>
      </c>
      <c r="AR1645">
        <v>3480</v>
      </c>
      <c r="AS1645">
        <v>1284120</v>
      </c>
      <c r="AX1645">
        <v>3</v>
      </c>
      <c r="AY1645">
        <f>22+54</f>
        <v>76</v>
      </c>
    </row>
    <row r="1646" spans="1:51" x14ac:dyDescent="0.2">
      <c r="A1646" s="43"/>
      <c r="AP1646">
        <v>3</v>
      </c>
      <c r="AQ1646">
        <v>434</v>
      </c>
      <c r="AR1646">
        <v>3726</v>
      </c>
      <c r="AS1646">
        <v>1617373</v>
      </c>
    </row>
    <row r="1647" spans="1:51" x14ac:dyDescent="0.2">
      <c r="A1647" s="43">
        <v>43578</v>
      </c>
      <c r="B1647">
        <v>4</v>
      </c>
      <c r="C1647">
        <v>98</v>
      </c>
      <c r="D1647">
        <v>3800</v>
      </c>
      <c r="E1647">
        <v>372400</v>
      </c>
      <c r="F1647">
        <v>2</v>
      </c>
      <c r="G1647">
        <v>139</v>
      </c>
      <c r="H1647">
        <v>3890</v>
      </c>
      <c r="I1647">
        <v>542655</v>
      </c>
      <c r="J1647">
        <v>1</v>
      </c>
      <c r="K1647">
        <v>172</v>
      </c>
      <c r="L1647">
        <v>3600</v>
      </c>
      <c r="M1647">
        <v>619200</v>
      </c>
      <c r="N1647">
        <v>3</v>
      </c>
      <c r="O1647">
        <v>218</v>
      </c>
      <c r="P1647">
        <v>3650</v>
      </c>
      <c r="Q1647">
        <v>795700</v>
      </c>
      <c r="R1647">
        <v>3</v>
      </c>
      <c r="S1647">
        <v>232</v>
      </c>
      <c r="T1647">
        <v>3616</v>
      </c>
      <c r="U1647">
        <v>840272</v>
      </c>
      <c r="V1647">
        <v>4</v>
      </c>
      <c r="W1647">
        <v>273</v>
      </c>
      <c r="X1647">
        <v>3715</v>
      </c>
      <c r="Y1647">
        <v>1016052</v>
      </c>
      <c r="Z1647">
        <v>1</v>
      </c>
      <c r="AA1647">
        <v>317</v>
      </c>
      <c r="AB1647">
        <v>3660</v>
      </c>
      <c r="AC1647">
        <v>1160220</v>
      </c>
      <c r="AD1647">
        <v>2</v>
      </c>
      <c r="AE1647">
        <v>341</v>
      </c>
      <c r="AF1647">
        <v>4125</v>
      </c>
      <c r="AG1647">
        <v>1406625</v>
      </c>
      <c r="AH1647">
        <v>1</v>
      </c>
      <c r="AI1647">
        <v>368</v>
      </c>
      <c r="AJ1647">
        <v>3700</v>
      </c>
      <c r="AK1647">
        <v>1361600</v>
      </c>
      <c r="AP1647">
        <v>15</v>
      </c>
      <c r="AQ1647">
        <v>425</v>
      </c>
      <c r="AR1647">
        <v>4286</v>
      </c>
      <c r="AS1647">
        <v>1823262</v>
      </c>
      <c r="AT1647">
        <v>1</v>
      </c>
      <c r="AU1647">
        <v>365</v>
      </c>
      <c r="AV1647">
        <v>3100</v>
      </c>
      <c r="AW1647">
        <v>1131500</v>
      </c>
      <c r="AY1647">
        <f>19+12</f>
        <v>31</v>
      </c>
    </row>
    <row r="1648" spans="1:51" x14ac:dyDescent="0.2">
      <c r="A1648" s="43">
        <v>43585</v>
      </c>
      <c r="B1648">
        <v>36</v>
      </c>
      <c r="C1648">
        <v>112</v>
      </c>
      <c r="D1648">
        <v>3657</v>
      </c>
      <c r="E1648">
        <v>410644</v>
      </c>
      <c r="F1648">
        <v>20</v>
      </c>
      <c r="G1648">
        <v>138</v>
      </c>
      <c r="H1648">
        <v>3617</v>
      </c>
      <c r="I1648">
        <v>502380</v>
      </c>
      <c r="J1648">
        <v>16</v>
      </c>
      <c r="K1648">
        <v>168</v>
      </c>
      <c r="L1648">
        <v>3595</v>
      </c>
      <c r="M1648">
        <v>603960</v>
      </c>
      <c r="N1648">
        <v>20</v>
      </c>
      <c r="O1648">
        <v>195</v>
      </c>
      <c r="P1648">
        <v>3430</v>
      </c>
      <c r="Q1648">
        <v>669651</v>
      </c>
      <c r="R1648">
        <v>14</v>
      </c>
      <c r="S1648">
        <v>232</v>
      </c>
      <c r="T1648">
        <v>3602</v>
      </c>
      <c r="U1648">
        <v>836384</v>
      </c>
      <c r="V1648">
        <v>4</v>
      </c>
      <c r="W1648">
        <v>261</v>
      </c>
      <c r="X1648">
        <v>3606</v>
      </c>
      <c r="Y1648">
        <v>942542</v>
      </c>
      <c r="Z1648">
        <v>4</v>
      </c>
      <c r="AA1648">
        <v>299</v>
      </c>
      <c r="AB1648">
        <v>3796</v>
      </c>
      <c r="AC1648">
        <v>1136468</v>
      </c>
      <c r="AD1648">
        <v>2</v>
      </c>
      <c r="AE1648">
        <v>323</v>
      </c>
      <c r="AF1648">
        <v>3825</v>
      </c>
      <c r="AG1648">
        <v>1235475</v>
      </c>
      <c r="AH1648">
        <v>1</v>
      </c>
      <c r="AI1648">
        <v>367</v>
      </c>
      <c r="AJ1648">
        <v>3850</v>
      </c>
      <c r="AK1648">
        <v>1412950</v>
      </c>
      <c r="AP1648">
        <v>5</v>
      </c>
      <c r="AQ1648">
        <v>375</v>
      </c>
      <c r="AR1648">
        <v>3744</v>
      </c>
      <c r="AS1648">
        <v>1405497</v>
      </c>
      <c r="AT1648">
        <v>1</v>
      </c>
      <c r="AU1648">
        <v>381</v>
      </c>
      <c r="AV1648">
        <v>3550</v>
      </c>
      <c r="AW1648">
        <v>1352550</v>
      </c>
      <c r="AX1648">
        <v>11</v>
      </c>
      <c r="AY1648">
        <v>104</v>
      </c>
    </row>
  </sheetData>
  <mergeCells count="9">
    <mergeCell ref="B1:AS1"/>
    <mergeCell ref="AP2:AS2"/>
    <mergeCell ref="AT2:AV2"/>
    <mergeCell ref="Z2:AC2"/>
    <mergeCell ref="AD2:AG2"/>
    <mergeCell ref="AH2:AK2"/>
    <mergeCell ref="B2:E2"/>
    <mergeCell ref="J2:M2"/>
    <mergeCell ref="R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macho 1</vt:lpstr>
      <vt:lpstr>hembra 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unicordoba</cp:lastModifiedBy>
  <dcterms:created xsi:type="dcterms:W3CDTF">2006-10-31T05:09:56Z</dcterms:created>
  <dcterms:modified xsi:type="dcterms:W3CDTF">2019-07-18T14:53:15Z</dcterms:modified>
</cp:coreProperties>
</file>