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440" windowWidth="24240" windowHeight="13155" activeTab="0"/>
  </bookViews>
  <sheets>
    <sheet name="MAYO" sheetId="1" r:id="rId1"/>
  </sheets>
  <definedNames>
    <definedName name="_xlnm.Print_Titles" localSheetId="0">'MAYO'!$7:$9</definedName>
  </definedNames>
  <calcPr fullCalcOnLoad="1"/>
</workbook>
</file>

<file path=xl/sharedStrings.xml><?xml version="1.0" encoding="utf-8"?>
<sst xmlns="http://schemas.openxmlformats.org/spreadsheetml/2006/main" count="214" uniqueCount="207">
  <si>
    <t>2</t>
  </si>
  <si>
    <t>FUNCIONAMIENTO</t>
  </si>
  <si>
    <t>2-10</t>
  </si>
  <si>
    <t>2-90</t>
  </si>
  <si>
    <t>210</t>
  </si>
  <si>
    <t>FUNCIONAMIENTO - NACIÓN</t>
  </si>
  <si>
    <t>2105</t>
  </si>
  <si>
    <t>GASTOS DE PERSONAL - NACIÓN</t>
  </si>
  <si>
    <t>21051</t>
  </si>
  <si>
    <t>Servicios personales asociados a la nómina - Planta (Nación)</t>
  </si>
  <si>
    <t>21052</t>
  </si>
  <si>
    <t>Contribuciones inherentes a la nómina - Planta (Nación)</t>
  </si>
  <si>
    <t>21054</t>
  </si>
  <si>
    <t>Servicios personales indirectos - Nación</t>
  </si>
  <si>
    <t>2106</t>
  </si>
  <si>
    <t>GASTOS GENERALES - NACIÓN</t>
  </si>
  <si>
    <t>21061</t>
  </si>
  <si>
    <t>Adquisición de bienes</t>
  </si>
  <si>
    <t>21062</t>
  </si>
  <si>
    <t>Adquisición de servicios - Nación</t>
  </si>
  <si>
    <t>21063</t>
  </si>
  <si>
    <t>Bienestar Institucional - Nación</t>
  </si>
  <si>
    <t>21064</t>
  </si>
  <si>
    <t>Otros gastos generales - Nación</t>
  </si>
  <si>
    <t>250</t>
  </si>
  <si>
    <t>FUNCIONAMIENTO ESTAMPILLAS</t>
  </si>
  <si>
    <t>GASTOS GENERALES - ESTAMPILLA DEPARTAMENTAL</t>
  </si>
  <si>
    <t>25062</t>
  </si>
  <si>
    <t>Adquisición de servicios - Estampilla departamental</t>
  </si>
  <si>
    <t>290</t>
  </si>
  <si>
    <t>FUNCIONAMIENTO - PROPIOS</t>
  </si>
  <si>
    <t>2905</t>
  </si>
  <si>
    <t>GASTOS DE PERSONAL - PROPIOS</t>
  </si>
  <si>
    <t>29053</t>
  </si>
  <si>
    <t>Beneficios convencionales</t>
  </si>
  <si>
    <t>29054</t>
  </si>
  <si>
    <t>Servicios personales indirectos - Propios</t>
  </si>
  <si>
    <t>2906</t>
  </si>
  <si>
    <t>GASTOS GENERALES - PROPIOS</t>
  </si>
  <si>
    <t>29062</t>
  </si>
  <si>
    <t>Adquisición de servicios - Propios</t>
  </si>
  <si>
    <t>29063</t>
  </si>
  <si>
    <t>Bienestar Institucional - Propios</t>
  </si>
  <si>
    <t>29064</t>
  </si>
  <si>
    <t>Otros gastos generales - Propios</t>
  </si>
  <si>
    <t>3</t>
  </si>
  <si>
    <t>TRANSFERENCIAS</t>
  </si>
  <si>
    <t>310</t>
  </si>
  <si>
    <t>TRANSFERENCIAS-NACION</t>
  </si>
  <si>
    <t>3101</t>
  </si>
  <si>
    <t>PASIVO PENSIONAL</t>
  </si>
  <si>
    <t>310101</t>
  </si>
  <si>
    <t>Pensionados docentes y no docentes</t>
  </si>
  <si>
    <t>3102</t>
  </si>
  <si>
    <t>TRANSFERENCIAS SECTOR PUBLICO</t>
  </si>
  <si>
    <t>310201</t>
  </si>
  <si>
    <t>Contraloría Tranferencia Sector Público</t>
  </si>
  <si>
    <t>350</t>
  </si>
  <si>
    <t>TRANSFERENCIAS - ESTAMPILLA</t>
  </si>
  <si>
    <t>3501</t>
  </si>
  <si>
    <t>350101</t>
  </si>
  <si>
    <t>PENSIONADOS DOCENTES Y NO DOCENTES</t>
  </si>
  <si>
    <t>4</t>
  </si>
  <si>
    <t>INVERSIÓN</t>
  </si>
  <si>
    <t>410</t>
  </si>
  <si>
    <t>INVERSIÓN RECURSOS-NACIÓN</t>
  </si>
  <si>
    <t>4104</t>
  </si>
  <si>
    <t>Fondo de Investigación - Nación</t>
  </si>
  <si>
    <t>41041</t>
  </si>
  <si>
    <t>Recursos actividades de investigación</t>
  </si>
  <si>
    <t>4105</t>
  </si>
  <si>
    <t>Fondo de Extensión</t>
  </si>
  <si>
    <t>41052</t>
  </si>
  <si>
    <t>Extensión de facultades</t>
  </si>
  <si>
    <t>450</t>
  </si>
  <si>
    <t>INVERSIÓN - ESTAMPILLA DEPARTAMENTAL</t>
  </si>
  <si>
    <t>4503</t>
  </si>
  <si>
    <t>Plan de inversión</t>
  </si>
  <si>
    <t>45031</t>
  </si>
  <si>
    <t>Recursos para inversión</t>
  </si>
  <si>
    <t>470</t>
  </si>
  <si>
    <t>INVERSION RECURSOS CREE</t>
  </si>
  <si>
    <t>4704</t>
  </si>
  <si>
    <t>Fondo de Investigación - Recursos CREE</t>
  </si>
  <si>
    <t>47042</t>
  </si>
  <si>
    <t>Proyectos y convenios de investigación</t>
  </si>
  <si>
    <t>5</t>
  </si>
  <si>
    <t>PRODUCCIÓN Y COMERCIALIZACIÓN DE BIENES Y SERVICIOS</t>
  </si>
  <si>
    <t>590</t>
  </si>
  <si>
    <t>PRODUCCIÓN Y COMERCIALIZACIÓN DE BIENES Y SERVICIOS-PROPIOS</t>
  </si>
  <si>
    <t>5901</t>
  </si>
  <si>
    <t>FONDOS ESPECIALES</t>
  </si>
  <si>
    <t>59011</t>
  </si>
  <si>
    <t>UNIDAD ADMINISTRATIVA ESPECIAL DE SALUD</t>
  </si>
  <si>
    <t>5902</t>
  </si>
  <si>
    <t>FORMACION AVANZADA</t>
  </si>
  <si>
    <t>59021</t>
  </si>
  <si>
    <t>POSTGRADOS</t>
  </si>
  <si>
    <t>59022</t>
  </si>
  <si>
    <t>EDUCACIÓN CONTINUADA</t>
  </si>
  <si>
    <t>5903</t>
  </si>
  <si>
    <t>SERVICOS DE EXTENSIÓN</t>
  </si>
  <si>
    <t>59031</t>
  </si>
  <si>
    <t>SERVICOS TECNOLÓGICOS</t>
  </si>
  <si>
    <t>59032</t>
  </si>
  <si>
    <t>OTROS PROYECTOS PRODUCTIVOS - PROPIOS</t>
  </si>
  <si>
    <t>UNIVERSIDAD DE CORDOBA</t>
  </si>
  <si>
    <t>OFICINA DE ASUNTOS FINANCIEROS</t>
  </si>
  <si>
    <t>INFORME DE EJECUCION PRESUPUESTAL DE GASTOS MENSUALIZADOS</t>
  </si>
  <si>
    <t>NUMERAL</t>
  </si>
  <si>
    <t>RUBROS</t>
  </si>
  <si>
    <t xml:space="preserve">APROPIACION </t>
  </si>
  <si>
    <t>CDP</t>
  </si>
  <si>
    <t xml:space="preserve">COMPROMISOS </t>
  </si>
  <si>
    <t>OBLIGACIONES</t>
  </si>
  <si>
    <t xml:space="preserve">PAGOS </t>
  </si>
  <si>
    <t>EJECUCION PORCENTUAL %</t>
  </si>
  <si>
    <t>DEFINITIVA</t>
  </si>
  <si>
    <t>ACUMULADOS</t>
  </si>
  <si>
    <t>ACUMULADAS</t>
  </si>
  <si>
    <t xml:space="preserve">ACUMULADOS </t>
  </si>
  <si>
    <t>COMP/CDP</t>
  </si>
  <si>
    <t>OBLIG/COM</t>
  </si>
  <si>
    <t>PAGOS/OBLIG</t>
  </si>
  <si>
    <t>MARGEORGE GALVAN ZUMAQUE</t>
  </si>
  <si>
    <t xml:space="preserve">Jefe de presupuesto (E) </t>
  </si>
  <si>
    <t>215</t>
  </si>
  <si>
    <t>FUNCIONAMINETO - RECURSOS DEL BALANCE</t>
  </si>
  <si>
    <t>2156</t>
  </si>
  <si>
    <t>GASTOS GENERALES - RECURSOS DEL BALANCE</t>
  </si>
  <si>
    <t>21563</t>
  </si>
  <si>
    <t>BIENESTAR UNIVERSITARIO - RECURSOS DEL BALANCE</t>
  </si>
  <si>
    <t>315</t>
  </si>
  <si>
    <t>PASIVO PENSIONAL - RECURSOS DEL BALANCE</t>
  </si>
  <si>
    <t>3151</t>
  </si>
  <si>
    <t>315102</t>
  </si>
  <si>
    <t>Recursos para pensiones año base-Rec. Nación- de Balance</t>
  </si>
  <si>
    <t>315103</t>
  </si>
  <si>
    <t>Pensionados Docentes y no Docentes-Rec nación- Rec. Balance</t>
  </si>
  <si>
    <t>315104</t>
  </si>
  <si>
    <t>Pensionados Docentes y no Docentes- Rec Estampillas-Rec. Balance</t>
  </si>
  <si>
    <t>4103</t>
  </si>
  <si>
    <t>41031</t>
  </si>
  <si>
    <t>415</t>
  </si>
  <si>
    <t>INVERSIÓN - RECURSOS DEL BALANCE</t>
  </si>
  <si>
    <t>4153</t>
  </si>
  <si>
    <t>PLAN DE INVERSION - RECURSOS DEL BALANCE</t>
  </si>
  <si>
    <t>41531</t>
  </si>
  <si>
    <t>RECURSOS PARA INVERSION - RECURSOS DEL BALANCE</t>
  </si>
  <si>
    <t>4154</t>
  </si>
  <si>
    <t>FONDO DE INVESTIGACIÓN - NACIÓN-RECURSOS DE BALANCE</t>
  </si>
  <si>
    <t>41542</t>
  </si>
  <si>
    <t>PROYECTOS Y CONVENIOS DE INVESTIGACION - REC. DEL BALANCE</t>
  </si>
  <si>
    <t>41543</t>
  </si>
  <si>
    <t>PROYECTOS DE INVESTIGACIÓN - ESTAMPILLAS -RECURSOS DE BALANCE</t>
  </si>
  <si>
    <t>4155</t>
  </si>
  <si>
    <t>Fondo de Extensión-Rec. Del Balance</t>
  </si>
  <si>
    <t>41551</t>
  </si>
  <si>
    <t>PROYECTOS DE EXTENSION - RECURSOS NACION - VIGENCIAS ANTERIORES</t>
  </si>
  <si>
    <t>41552</t>
  </si>
  <si>
    <t>CONSULTORIA Y CONVENIOS - RECURSOS PROPIOS - VIGENCIAS ANTERIORES</t>
  </si>
  <si>
    <t>490</t>
  </si>
  <si>
    <t>INVERSIÓN RECURSOS-PROPIOS</t>
  </si>
  <si>
    <t>4905</t>
  </si>
  <si>
    <t>FONDO DE EXTENSION</t>
  </si>
  <si>
    <t>49051</t>
  </si>
  <si>
    <t>CONSULTORIAS Y CONVENIOS - RECURSOS PROPIOS</t>
  </si>
  <si>
    <t>Proyectos de Investigación - Recursos Nación - Vigencias Anteriores</t>
  </si>
  <si>
    <t>41043</t>
  </si>
  <si>
    <t>a la Informacion Pública Nacional y se dictan otras disposiciones".</t>
  </si>
  <si>
    <t>260</t>
  </si>
  <si>
    <t>BIENESTAR ESTUDIANTIL - ESTAMPILLA LEY 1697 DE 2013</t>
  </si>
  <si>
    <t>2606</t>
  </si>
  <si>
    <t>GASTOS GENERALES - ESTAMPILLA UNAL Y OTRAS, LEY 1697 DE 2013</t>
  </si>
  <si>
    <t>26063</t>
  </si>
  <si>
    <t>Bienestar Institucional - Estampilla UNAL y otras, Ley 1697 de 2013</t>
  </si>
  <si>
    <t>4904</t>
  </si>
  <si>
    <t>FONDO DE INVESTIGACION</t>
  </si>
  <si>
    <t>49042</t>
  </si>
  <si>
    <t>PROYECTOS Y CONVENIOS DE INVESTIGACION</t>
  </si>
  <si>
    <t xml:space="preserve">         NIT 891080031-3</t>
  </si>
  <si>
    <t>26064</t>
  </si>
  <si>
    <t>BIENESTAR INSTITUCIONAL</t>
  </si>
  <si>
    <t>A</t>
  </si>
  <si>
    <t>B</t>
  </si>
  <si>
    <t>TOTAL NACION - A</t>
  </si>
  <si>
    <t>TOTAL PROPIOS - B</t>
  </si>
  <si>
    <t>4/3</t>
  </si>
  <si>
    <t>7/6</t>
  </si>
  <si>
    <t>CDP/  APROPI</t>
  </si>
  <si>
    <t>5/4</t>
  </si>
  <si>
    <t>6/5</t>
  </si>
  <si>
    <t xml:space="preserve">         DEL 01 DE ENERO AL 30 DE MAYO DE 2016</t>
  </si>
  <si>
    <t>SECCION DE PRESUPUESTO</t>
  </si>
  <si>
    <t>FUNCIONAMIENTO NACION</t>
  </si>
  <si>
    <t>FUNCIONAMIENTO RECURSOS DEL BALANCE</t>
  </si>
  <si>
    <t>BIENESTAR ESTUDIANTIL- ESTAMPILLAS</t>
  </si>
  <si>
    <t>C</t>
  </si>
  <si>
    <t>D</t>
  </si>
  <si>
    <t>E</t>
  </si>
  <si>
    <t>F</t>
  </si>
  <si>
    <t>TOTAL RECURSOS DEL BALANCE-C</t>
  </si>
  <si>
    <t>TOTAL RECURSOS DE ESTAMPILLA DPTAL-D</t>
  </si>
  <si>
    <t>TOTAL RECURSOS DE ESTAMPILLA NACIONAL-E</t>
  </si>
  <si>
    <t>TOTAL RECURSOS CREE-F</t>
  </si>
  <si>
    <t>TOTAL A + B +C+D+E+F</t>
  </si>
  <si>
    <t xml:space="preserve"> Esta información se publica atendiendo a la ley 1712 de 2014, "Por medio de la cual se Crea la Ley de Transparencia y del derecho de acceso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</si>
</sst>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.000000"/>
  </numFmts>
  <fonts count="5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double"/>
      <sz val="8"/>
      <name val="Arial"/>
      <family val="2"/>
    </font>
    <font>
      <b/>
      <sz val="8"/>
      <name val="Arial"/>
      <family val="2"/>
    </font>
    <font>
      <sz val="6"/>
      <color indexed="8"/>
      <name val="Arial"/>
      <family val="2"/>
    </font>
    <font>
      <b/>
      <sz val="8"/>
      <name val="Calibri"/>
      <family val="2"/>
    </font>
    <font>
      <u val="single"/>
      <sz val="8"/>
      <name val="ARIAL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u val="single"/>
      <sz val="6"/>
      <name val="Arial"/>
      <family val="2"/>
    </font>
    <font>
      <u val="single"/>
      <sz val="6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4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13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10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top"/>
    </xf>
    <xf numFmtId="3" fontId="3" fillId="0" borderId="14" xfId="0" applyNumberFormat="1" applyFont="1" applyFill="1" applyBorder="1" applyAlignment="1">
      <alignment vertical="top"/>
    </xf>
    <xf numFmtId="3" fontId="4" fillId="0" borderId="13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164" fontId="3" fillId="0" borderId="0" xfId="46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9" fillId="0" borderId="0" xfId="0" applyNumberFormat="1" applyFont="1" applyFill="1" applyBorder="1" applyAlignment="1">
      <alignment vertical="top"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6" fillId="0" borderId="12" xfId="0" applyFont="1" applyFill="1" applyBorder="1" applyAlignment="1">
      <alignment/>
    </xf>
    <xf numFmtId="165" fontId="3" fillId="0" borderId="14" xfId="0" applyNumberFormat="1" applyFont="1" applyFill="1" applyBorder="1" applyAlignment="1">
      <alignment vertical="top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13" fillId="0" borderId="0" xfId="0" applyFont="1" applyFill="1" applyAlignment="1">
      <alignment/>
    </xf>
    <xf numFmtId="165" fontId="13" fillId="0" borderId="0" xfId="0" applyNumberFormat="1" applyFont="1" applyFill="1" applyAlignment="1">
      <alignment/>
    </xf>
    <xf numFmtId="165" fontId="3" fillId="0" borderId="13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165" fontId="8" fillId="0" borderId="10" xfId="0" applyNumberFormat="1" applyFont="1" applyFill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2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0" fontId="13" fillId="0" borderId="14" xfId="0" applyFont="1" applyFill="1" applyBorder="1" applyAlignment="1">
      <alignment/>
    </xf>
    <xf numFmtId="165" fontId="13" fillId="0" borderId="14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3" fillId="0" borderId="16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3" fontId="3" fillId="0" borderId="13" xfId="0" applyNumberFormat="1" applyFont="1" applyFill="1" applyBorder="1" applyAlignment="1">
      <alignment vertical="top"/>
    </xf>
    <xf numFmtId="2" fontId="3" fillId="0" borderId="13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0" fontId="13" fillId="0" borderId="17" xfId="0" applyFont="1" applyFill="1" applyBorder="1" applyAlignment="1">
      <alignment vertical="top"/>
    </xf>
    <xf numFmtId="3" fontId="13" fillId="0" borderId="14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2" fontId="9" fillId="0" borderId="0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13" fillId="0" borderId="0" xfId="0" applyNumberFormat="1" applyFont="1" applyFill="1" applyBorder="1" applyAlignment="1">
      <alignment vertical="top"/>
    </xf>
    <xf numFmtId="0" fontId="5" fillId="0" borderId="12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3" fontId="6" fillId="0" borderId="21" xfId="0" applyNumberFormat="1" applyFont="1" applyFill="1" applyBorder="1" applyAlignment="1">
      <alignment horizontal="center" vertical="top" wrapText="1"/>
    </xf>
    <xf numFmtId="49" fontId="8" fillId="0" borderId="21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3" fontId="8" fillId="0" borderId="23" xfId="0" applyNumberFormat="1" applyFont="1" applyFill="1" applyBorder="1" applyAlignment="1">
      <alignment horizontal="center" vertical="top" wrapText="1"/>
    </xf>
    <xf numFmtId="3" fontId="8" fillId="0" borderId="24" xfId="0" applyNumberFormat="1" applyFont="1" applyFill="1" applyBorder="1" applyAlignment="1">
      <alignment horizontal="center" vertical="top" wrapText="1"/>
    </xf>
    <xf numFmtId="3" fontId="8" fillId="0" borderId="25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8" fillId="0" borderId="17" xfId="33" applyFont="1" applyFill="1" applyBorder="1" applyAlignment="1">
      <alignment horizontal="left"/>
    </xf>
    <xf numFmtId="0" fontId="8" fillId="0" borderId="14" xfId="33" applyFont="1" applyFill="1" applyBorder="1" applyAlignment="1">
      <alignment horizontal="left"/>
    </xf>
    <xf numFmtId="0" fontId="6" fillId="0" borderId="14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19050</xdr:rowOff>
    </xdr:from>
    <xdr:to>
      <xdr:col>1</xdr:col>
      <xdr:colOff>419100</xdr:colOff>
      <xdr:row>5</xdr:row>
      <xdr:rowOff>0</xdr:rowOff>
    </xdr:to>
    <xdr:pic>
      <xdr:nvPicPr>
        <xdr:cNvPr id="1" name="Imagen 3" descr="Descripción: pantallazoCalidadDiaMujer2012 log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542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</xdr:row>
      <xdr:rowOff>57150</xdr:rowOff>
    </xdr:from>
    <xdr:to>
      <xdr:col>10</xdr:col>
      <xdr:colOff>171450</xdr:colOff>
      <xdr:row>4</xdr:row>
      <xdr:rowOff>38100</xdr:rowOff>
    </xdr:to>
    <xdr:pic>
      <xdr:nvPicPr>
        <xdr:cNvPr id="2" name="2 Imagen" descr="Logo Solo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19075"/>
          <a:ext cx="1295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="160" zoomScaleNormal="160" zoomScalePageLayoutView="0" workbookViewId="0" topLeftCell="A1">
      <selection activeCell="E61" sqref="E61"/>
    </sheetView>
  </sheetViews>
  <sheetFormatPr defaultColWidth="11.421875" defaultRowHeight="12.75"/>
  <cols>
    <col min="1" max="1" width="5.140625" style="37" customWidth="1"/>
    <col min="2" max="2" width="36.421875" style="37" customWidth="1"/>
    <col min="3" max="3" width="12.140625" style="37" customWidth="1"/>
    <col min="4" max="4" width="11.57421875" style="37" customWidth="1"/>
    <col min="5" max="6" width="12.28125" style="37" customWidth="1"/>
    <col min="7" max="7" width="11.28125" style="37" customWidth="1"/>
    <col min="8" max="8" width="5.8515625" style="37" customWidth="1"/>
    <col min="9" max="9" width="5.8515625" style="38" customWidth="1"/>
    <col min="10" max="11" width="5.8515625" style="37" customWidth="1"/>
    <col min="12" max="12" width="11.421875" style="11" customWidth="1"/>
  </cols>
  <sheetData>
    <row r="1" spans="1:11" ht="12.75">
      <c r="A1" s="22"/>
      <c r="B1" s="14"/>
      <c r="C1" s="14"/>
      <c r="D1" s="14"/>
      <c r="E1" s="14"/>
      <c r="F1" s="14"/>
      <c r="G1" s="14"/>
      <c r="H1" s="14"/>
      <c r="I1" s="39"/>
      <c r="J1" s="14"/>
      <c r="K1" s="20"/>
    </row>
    <row r="2" spans="1:11" ht="12.75">
      <c r="A2" s="23"/>
      <c r="B2" s="105" t="s">
        <v>106</v>
      </c>
      <c r="C2" s="105"/>
      <c r="D2" s="105"/>
      <c r="E2" s="105"/>
      <c r="F2" s="105"/>
      <c r="G2" s="105"/>
      <c r="H2" s="105"/>
      <c r="I2" s="105"/>
      <c r="J2" s="106"/>
      <c r="K2" s="107"/>
    </row>
    <row r="3" spans="1:11" ht="12.75">
      <c r="A3" s="23"/>
      <c r="B3" s="105" t="s">
        <v>107</v>
      </c>
      <c r="C3" s="105"/>
      <c r="D3" s="105"/>
      <c r="E3" s="105"/>
      <c r="F3" s="105"/>
      <c r="G3" s="105"/>
      <c r="H3" s="105"/>
      <c r="I3" s="105"/>
      <c r="J3" s="106"/>
      <c r="K3" s="107"/>
    </row>
    <row r="4" spans="1:11" ht="12.75">
      <c r="A4" s="23"/>
      <c r="B4" s="105" t="s">
        <v>193</v>
      </c>
      <c r="C4" s="105"/>
      <c r="D4" s="105"/>
      <c r="E4" s="105"/>
      <c r="F4" s="105"/>
      <c r="G4" s="105"/>
      <c r="H4" s="105"/>
      <c r="I4" s="105"/>
      <c r="J4" s="106"/>
      <c r="K4" s="107"/>
    </row>
    <row r="5" spans="1:11" ht="12.75">
      <c r="A5" s="23"/>
      <c r="B5" s="105" t="s">
        <v>108</v>
      </c>
      <c r="C5" s="105"/>
      <c r="D5" s="105"/>
      <c r="E5" s="105"/>
      <c r="F5" s="105"/>
      <c r="G5" s="105"/>
      <c r="H5" s="105"/>
      <c r="I5" s="105"/>
      <c r="J5" s="106"/>
      <c r="K5" s="107"/>
    </row>
    <row r="6" spans="1:11" ht="13.5" thickBot="1">
      <c r="A6" s="110" t="s">
        <v>180</v>
      </c>
      <c r="B6" s="111"/>
      <c r="C6" s="112" t="s">
        <v>192</v>
      </c>
      <c r="D6" s="112"/>
      <c r="E6" s="112"/>
      <c r="F6" s="112"/>
      <c r="G6" s="112"/>
      <c r="H6" s="29"/>
      <c r="I6" s="34"/>
      <c r="J6" s="108"/>
      <c r="K6" s="109"/>
    </row>
    <row r="7" spans="1:11" ht="23.25" thickBot="1">
      <c r="A7" s="100" t="s">
        <v>109</v>
      </c>
      <c r="B7" s="100" t="s">
        <v>110</v>
      </c>
      <c r="C7" s="77" t="s">
        <v>111</v>
      </c>
      <c r="D7" s="77" t="s">
        <v>112</v>
      </c>
      <c r="E7" s="77" t="s">
        <v>113</v>
      </c>
      <c r="F7" s="1" t="s">
        <v>114</v>
      </c>
      <c r="G7" s="77" t="s">
        <v>115</v>
      </c>
      <c r="H7" s="102" t="s">
        <v>116</v>
      </c>
      <c r="I7" s="103"/>
      <c r="J7" s="103"/>
      <c r="K7" s="104"/>
    </row>
    <row r="8" spans="1:11" ht="24" customHeight="1">
      <c r="A8" s="101"/>
      <c r="B8" s="101"/>
      <c r="C8" s="78" t="s">
        <v>117</v>
      </c>
      <c r="D8" s="78" t="s">
        <v>118</v>
      </c>
      <c r="E8" s="78" t="s">
        <v>118</v>
      </c>
      <c r="F8" s="2" t="s">
        <v>119</v>
      </c>
      <c r="G8" s="78" t="s">
        <v>120</v>
      </c>
      <c r="H8" s="3" t="s">
        <v>189</v>
      </c>
      <c r="I8" s="41" t="s">
        <v>121</v>
      </c>
      <c r="J8" s="4" t="s">
        <v>122</v>
      </c>
      <c r="K8" s="5" t="s">
        <v>123</v>
      </c>
    </row>
    <row r="9" spans="1:11" ht="13.5" thickBot="1">
      <c r="A9" s="95">
        <v>1</v>
      </c>
      <c r="B9" s="96">
        <v>2</v>
      </c>
      <c r="C9" s="96">
        <v>3</v>
      </c>
      <c r="D9" s="96">
        <v>4</v>
      </c>
      <c r="E9" s="96">
        <v>5</v>
      </c>
      <c r="F9" s="97">
        <v>6</v>
      </c>
      <c r="G9" s="96">
        <v>7</v>
      </c>
      <c r="H9" s="98" t="s">
        <v>187</v>
      </c>
      <c r="I9" s="98" t="s">
        <v>190</v>
      </c>
      <c r="J9" s="98" t="s">
        <v>191</v>
      </c>
      <c r="K9" s="99" t="s">
        <v>188</v>
      </c>
    </row>
    <row r="10" spans="1:11" s="89" customFormat="1" ht="11.25">
      <c r="A10" s="6"/>
      <c r="B10" s="40" t="s">
        <v>205</v>
      </c>
      <c r="C10" s="8">
        <f>C11+C12+C13+C14+C15+C16</f>
        <v>181368515398</v>
      </c>
      <c r="D10" s="8">
        <f>D11+D12+D13+D14+D15+D16</f>
        <v>101353640733</v>
      </c>
      <c r="E10" s="8">
        <f>E11+E12+E13+E14+E15+E16</f>
        <v>72819649222</v>
      </c>
      <c r="F10" s="8">
        <f>F11+F12+F13+F14+F15+F16</f>
        <v>52670067746</v>
      </c>
      <c r="G10" s="8">
        <f>G11+G12+G13+G14+G15+G16</f>
        <v>51258194149</v>
      </c>
      <c r="H10" s="13">
        <f>D10/C10*100</f>
        <v>55.882709581972826</v>
      </c>
      <c r="I10" s="13">
        <f>E10/D10*100</f>
        <v>71.8470976428284</v>
      </c>
      <c r="J10" s="13">
        <f>F10/E10*100</f>
        <v>72.32947193336317</v>
      </c>
      <c r="K10" s="42">
        <f>G10/F10*100</f>
        <v>97.31940045376679</v>
      </c>
    </row>
    <row r="11" spans="1:11" s="89" customFormat="1" ht="11.25">
      <c r="A11" s="7" t="s">
        <v>183</v>
      </c>
      <c r="B11" s="40" t="s">
        <v>185</v>
      </c>
      <c r="C11" s="8">
        <f>C19+C54+C69</f>
        <v>112846378079</v>
      </c>
      <c r="D11" s="8">
        <f>D19+D54+D69</f>
        <v>56768278939</v>
      </c>
      <c r="E11" s="8">
        <f>E19+E54+E69</f>
        <v>44986840092</v>
      </c>
      <c r="F11" s="8">
        <f>F19+F54+F69</f>
        <v>41408760001</v>
      </c>
      <c r="G11" s="8">
        <f>G19+G54+G69</f>
        <v>41283706530</v>
      </c>
      <c r="H11" s="13">
        <f>D11/C11*100</f>
        <v>50.305805029257044</v>
      </c>
      <c r="I11" s="13">
        <f>E11/D11*100</f>
        <v>79.24643997106259</v>
      </c>
      <c r="J11" s="13">
        <f>F11/E11*100</f>
        <v>92.04638493461049</v>
      </c>
      <c r="K11" s="42">
        <f>G11/F11*100</f>
        <v>99.69800237679907</v>
      </c>
    </row>
    <row r="12" spans="1:11" s="89" customFormat="1" ht="11.25">
      <c r="A12" s="7" t="s">
        <v>184</v>
      </c>
      <c r="B12" s="40" t="s">
        <v>186</v>
      </c>
      <c r="C12" s="8">
        <f>C23+C85+C92+C98</f>
        <v>27927090300</v>
      </c>
      <c r="D12" s="8">
        <f>D23+D85+D92+D98</f>
        <v>22322600184</v>
      </c>
      <c r="E12" s="8">
        <f>E23+E85+E92+E98</f>
        <v>17675029285</v>
      </c>
      <c r="F12" s="8">
        <f>F23+F85+F92+F98</f>
        <v>6712937340</v>
      </c>
      <c r="G12" s="8">
        <f>G23+G85+G92+G98</f>
        <v>5426594398</v>
      </c>
      <c r="H12" s="13">
        <f>D12/C12*100</f>
        <v>79.93170768671163</v>
      </c>
      <c r="I12" s="13">
        <f>E12/D12*100</f>
        <v>79.17997517900623</v>
      </c>
      <c r="J12" s="13">
        <f>F12/E12*100</f>
        <v>37.97978058060117</v>
      </c>
      <c r="K12" s="42">
        <f>G12/F12*100</f>
        <v>80.83785268879032</v>
      </c>
    </row>
    <row r="13" spans="1:11" s="89" customFormat="1" ht="11.25">
      <c r="A13" s="7" t="s">
        <v>197</v>
      </c>
      <c r="B13" s="40" t="s">
        <v>201</v>
      </c>
      <c r="C13" s="8">
        <f>C20+C59+C78+C80+C84</f>
        <v>28148172606</v>
      </c>
      <c r="D13" s="8">
        <f>D20+D59+D78+D80+D84</f>
        <v>15230186713</v>
      </c>
      <c r="E13" s="8">
        <f>E20+E59+E78+E80+E84</f>
        <v>6859159781</v>
      </c>
      <c r="F13" s="8">
        <f>F20+F59+F78+F80+F84</f>
        <v>2537660310</v>
      </c>
      <c r="G13" s="8">
        <f>G20+G59+G78+G80+G84</f>
        <v>2537183126</v>
      </c>
      <c r="H13" s="13">
        <f>D13/C13*100</f>
        <v>54.107195256268845</v>
      </c>
      <c r="I13" s="13">
        <f>E13/D13*100</f>
        <v>45.03660992642487</v>
      </c>
      <c r="J13" s="13">
        <f>F13/E13*100</f>
        <v>36.996664183700254</v>
      </c>
      <c r="K13" s="42">
        <f>G13/F13*100</f>
        <v>99.98119590718586</v>
      </c>
    </row>
    <row r="14" spans="1:11" s="89" customFormat="1" ht="11.25">
      <c r="A14" s="7" t="s">
        <v>198</v>
      </c>
      <c r="B14" s="40" t="s">
        <v>202</v>
      </c>
      <c r="C14" s="8">
        <f>C21+C64+C86</f>
        <v>10000000000</v>
      </c>
      <c r="D14" s="8">
        <f>D21+D64+D86</f>
        <v>6782714037</v>
      </c>
      <c r="E14" s="8">
        <f>E21+E64+E86</f>
        <v>3248192564</v>
      </c>
      <c r="F14" s="8">
        <f>F21+F64+F86</f>
        <v>1993274095</v>
      </c>
      <c r="G14" s="8">
        <f>G21+G64+G86</f>
        <v>1993274095</v>
      </c>
      <c r="H14" s="13">
        <f>D14/C14*100</f>
        <v>67.82714037000001</v>
      </c>
      <c r="I14" s="13">
        <f>E14/D14*100</f>
        <v>47.889274798863234</v>
      </c>
      <c r="J14" s="13">
        <f>F14/E14*100</f>
        <v>61.3656381426283</v>
      </c>
      <c r="K14" s="42">
        <f>G14/F14*100</f>
        <v>100</v>
      </c>
    </row>
    <row r="15" spans="1:11" s="89" customFormat="1" ht="11.25">
      <c r="A15" s="7" t="s">
        <v>199</v>
      </c>
      <c r="B15" s="40" t="s">
        <v>203</v>
      </c>
      <c r="C15" s="8">
        <f>C22</f>
        <v>446874413</v>
      </c>
      <c r="D15" s="8">
        <f>D22</f>
        <v>249860860</v>
      </c>
      <c r="E15" s="8">
        <f>E22</f>
        <v>50427500</v>
      </c>
      <c r="F15" s="8">
        <f>F22</f>
        <v>17436000</v>
      </c>
      <c r="G15" s="8">
        <f>G22</f>
        <v>17436000</v>
      </c>
      <c r="H15" s="13">
        <f>D15/C15*100</f>
        <v>55.912993165710745</v>
      </c>
      <c r="I15" s="13">
        <f>E15/D15*100</f>
        <v>20.182232623388874</v>
      </c>
      <c r="J15" s="13">
        <f>F15/E15*100</f>
        <v>34.576372019235535</v>
      </c>
      <c r="K15" s="42">
        <f>G15/F15*100</f>
        <v>100</v>
      </c>
    </row>
    <row r="16" spans="1:11" s="89" customFormat="1" ht="11.25">
      <c r="A16" s="7" t="s">
        <v>200</v>
      </c>
      <c r="B16" s="40" t="s">
        <v>204</v>
      </c>
      <c r="C16" s="8">
        <f>C89</f>
        <v>2000000000</v>
      </c>
      <c r="D16" s="8">
        <f>D89</f>
        <v>0</v>
      </c>
      <c r="E16" s="8">
        <f>E89</f>
        <v>0</v>
      </c>
      <c r="F16" s="8">
        <f>F89</f>
        <v>0</v>
      </c>
      <c r="G16" s="8">
        <f>G89</f>
        <v>0</v>
      </c>
      <c r="H16" s="13">
        <f>D16/C16*100</f>
        <v>0</v>
      </c>
      <c r="I16" s="13">
        <v>0</v>
      </c>
      <c r="J16" s="13">
        <v>0</v>
      </c>
      <c r="K16" s="42">
        <v>0</v>
      </c>
    </row>
    <row r="17" spans="1:11" s="89" customFormat="1" ht="11.25">
      <c r="A17" s="7"/>
      <c r="B17" s="40"/>
      <c r="C17" s="8"/>
      <c r="D17" s="8"/>
      <c r="E17" s="8"/>
      <c r="F17" s="8"/>
      <c r="G17" s="8"/>
      <c r="H17" s="13"/>
      <c r="I17" s="13"/>
      <c r="J17" s="13"/>
      <c r="K17" s="42"/>
    </row>
    <row r="18" spans="1:12" s="91" customFormat="1" ht="11.25">
      <c r="A18" s="43" t="s">
        <v>0</v>
      </c>
      <c r="B18" s="12" t="s">
        <v>1</v>
      </c>
      <c r="C18" s="9">
        <f>C19+C20+C21+C22+C23</f>
        <v>92113909733</v>
      </c>
      <c r="D18" s="9">
        <f>D19+D20+D21+D22+D23</f>
        <v>60573196211</v>
      </c>
      <c r="E18" s="9">
        <f>E19+E20+E21+E22+E23</f>
        <v>45475423015</v>
      </c>
      <c r="F18" s="9">
        <f>F19+F20+F21+F22+F23</f>
        <v>36620517732</v>
      </c>
      <c r="G18" s="9">
        <f>G19+G20+G21+G22+G23</f>
        <v>36143717764</v>
      </c>
      <c r="H18" s="44">
        <f>D18/C18*100</f>
        <v>65.75901119231239</v>
      </c>
      <c r="I18" s="44">
        <f>E18/D18*100</f>
        <v>75.0751584192312</v>
      </c>
      <c r="J18" s="44">
        <f>F18/E18*100</f>
        <v>80.52815192047971</v>
      </c>
      <c r="K18" s="45">
        <f>G18/F18*100</f>
        <v>98.6979977413499</v>
      </c>
      <c r="L18" s="90"/>
    </row>
    <row r="19" spans="1:12" s="91" customFormat="1" ht="11.25">
      <c r="A19" s="43" t="s">
        <v>2</v>
      </c>
      <c r="B19" s="12" t="s">
        <v>194</v>
      </c>
      <c r="C19" s="9">
        <f>C24</f>
        <v>75724332092</v>
      </c>
      <c r="D19" s="9">
        <f>D24</f>
        <v>45995246211</v>
      </c>
      <c r="E19" s="9">
        <f>E24</f>
        <v>34398334967</v>
      </c>
      <c r="F19" s="9">
        <f>F24</f>
        <v>31248363688</v>
      </c>
      <c r="G19" s="9">
        <f>G24</f>
        <v>31123641595</v>
      </c>
      <c r="H19" s="44">
        <f aca="true" t="shared" si="0" ref="H19:I28">D19/C19*100</f>
        <v>60.7403788720366</v>
      </c>
      <c r="I19" s="44">
        <f t="shared" si="0"/>
        <v>74.78671776035294</v>
      </c>
      <c r="J19" s="44">
        <f aca="true" t="shared" si="1" ref="J19:J25">F19/E19*100</f>
        <v>90.8426635125743</v>
      </c>
      <c r="K19" s="45">
        <f aca="true" t="shared" si="2" ref="K19:K25">G19/F19*100</f>
        <v>99.60086840307771</v>
      </c>
      <c r="L19" s="90"/>
    </row>
    <row r="20" spans="1:12" s="91" customFormat="1" ht="11.25">
      <c r="A20" s="86">
        <v>215</v>
      </c>
      <c r="B20" s="12" t="s">
        <v>195</v>
      </c>
      <c r="C20" s="9">
        <f>C34</f>
        <v>592254985</v>
      </c>
      <c r="D20" s="9">
        <f>D34</f>
        <v>580849540</v>
      </c>
      <c r="E20" s="9">
        <f>E34</f>
        <v>522700840</v>
      </c>
      <c r="F20" s="9">
        <f>F34</f>
        <v>353098390</v>
      </c>
      <c r="G20" s="9">
        <f>G34</f>
        <v>353098390</v>
      </c>
      <c r="H20" s="44">
        <f>D20/C20*100</f>
        <v>98.07423402269886</v>
      </c>
      <c r="I20" s="44">
        <f>E20/D20*100</f>
        <v>89.98902538512813</v>
      </c>
      <c r="J20" s="44">
        <f>F20/E20*100</f>
        <v>67.55267315047743</v>
      </c>
      <c r="K20" s="45">
        <f>G20/F20*100</f>
        <v>100</v>
      </c>
      <c r="L20" s="90"/>
    </row>
    <row r="21" spans="1:12" s="91" customFormat="1" ht="11.25">
      <c r="A21" s="86">
        <v>250</v>
      </c>
      <c r="B21" s="12" t="s">
        <v>25</v>
      </c>
      <c r="C21" s="9">
        <f>C37</f>
        <v>1500000000</v>
      </c>
      <c r="D21" s="9">
        <f>D37</f>
        <v>1265758952</v>
      </c>
      <c r="E21" s="9">
        <f>E37</f>
        <v>674913088</v>
      </c>
      <c r="F21" s="9">
        <f>F37</f>
        <v>31523187</v>
      </c>
      <c r="G21" s="9">
        <f>G37</f>
        <v>31523187</v>
      </c>
      <c r="H21" s="44">
        <f>D21/C21*100</f>
        <v>84.38393013333332</v>
      </c>
      <c r="I21" s="44">
        <f>E21/D21*100</f>
        <v>53.32082281018701</v>
      </c>
      <c r="J21" s="44">
        <f>F21/E21*100</f>
        <v>4.670703170598464</v>
      </c>
      <c r="K21" s="45">
        <f>G21/F21*100</f>
        <v>100</v>
      </c>
      <c r="L21" s="90"/>
    </row>
    <row r="22" spans="1:12" s="91" customFormat="1" ht="11.25">
      <c r="A22" s="86">
        <v>260</v>
      </c>
      <c r="B22" s="12" t="s">
        <v>196</v>
      </c>
      <c r="C22" s="9">
        <f>C40</f>
        <v>446874413</v>
      </c>
      <c r="D22" s="9">
        <f>D40</f>
        <v>249860860</v>
      </c>
      <c r="E22" s="9">
        <f>E40</f>
        <v>50427500</v>
      </c>
      <c r="F22" s="9">
        <f>F40</f>
        <v>17436000</v>
      </c>
      <c r="G22" s="9">
        <f>G40</f>
        <v>17436000</v>
      </c>
      <c r="H22" s="44">
        <f>D22/C22*100</f>
        <v>55.912993165710745</v>
      </c>
      <c r="I22" s="44">
        <f>E22/D22*100</f>
        <v>20.182232623388874</v>
      </c>
      <c r="J22" s="44">
        <f>F22/E22*100</f>
        <v>34.576372019235535</v>
      </c>
      <c r="K22" s="45">
        <f>G22/F22*100</f>
        <v>100</v>
      </c>
      <c r="L22" s="90"/>
    </row>
    <row r="23" spans="1:12" s="91" customFormat="1" ht="11.25">
      <c r="A23" s="43" t="s">
        <v>3</v>
      </c>
      <c r="B23" s="12" t="s">
        <v>1</v>
      </c>
      <c r="C23" s="9">
        <f>C44</f>
        <v>13850448243</v>
      </c>
      <c r="D23" s="9">
        <f>D44</f>
        <v>12481480648</v>
      </c>
      <c r="E23" s="9">
        <f>E44</f>
        <v>9829046620</v>
      </c>
      <c r="F23" s="9">
        <f>F44</f>
        <v>4970096467</v>
      </c>
      <c r="G23" s="9">
        <f>G44</f>
        <v>4618018592</v>
      </c>
      <c r="H23" s="44">
        <f t="shared" si="0"/>
        <v>90.1160773212385</v>
      </c>
      <c r="I23" s="44">
        <f t="shared" si="0"/>
        <v>78.74904346044057</v>
      </c>
      <c r="J23" s="44">
        <f t="shared" si="1"/>
        <v>50.56539722669461</v>
      </c>
      <c r="K23" s="45">
        <f t="shared" si="2"/>
        <v>92.91607562674699</v>
      </c>
      <c r="L23" s="90"/>
    </row>
    <row r="24" spans="1:12" s="88" customFormat="1" ht="11.25">
      <c r="A24" s="43" t="s">
        <v>4</v>
      </c>
      <c r="B24" s="12" t="s">
        <v>5</v>
      </c>
      <c r="C24" s="9">
        <f>C25+C29</f>
        <v>75724332092</v>
      </c>
      <c r="D24" s="9">
        <f>D25+D29</f>
        <v>45995246211</v>
      </c>
      <c r="E24" s="9">
        <f>E25+E29</f>
        <v>34398334967</v>
      </c>
      <c r="F24" s="9">
        <f>F25+F29</f>
        <v>31248363688</v>
      </c>
      <c r="G24" s="9">
        <f>G25+G29</f>
        <v>31123641595</v>
      </c>
      <c r="H24" s="44">
        <f t="shared" si="0"/>
        <v>60.7403788720366</v>
      </c>
      <c r="I24" s="44">
        <f t="shared" si="0"/>
        <v>74.78671776035294</v>
      </c>
      <c r="J24" s="44">
        <f t="shared" si="1"/>
        <v>90.8426635125743</v>
      </c>
      <c r="K24" s="45">
        <f t="shared" si="2"/>
        <v>99.60086840307771</v>
      </c>
      <c r="L24" s="87"/>
    </row>
    <row r="25" spans="1:12" s="91" customFormat="1" ht="11.25">
      <c r="A25" s="24" t="s">
        <v>6</v>
      </c>
      <c r="B25" s="25" t="s">
        <v>7</v>
      </c>
      <c r="C25" s="15">
        <f>C26+C27+C28</f>
        <v>66615519913</v>
      </c>
      <c r="D25" s="15">
        <f>D26+D27+D28</f>
        <v>38300849452</v>
      </c>
      <c r="E25" s="15">
        <f>E26+E27+E28</f>
        <v>29351378494</v>
      </c>
      <c r="F25" s="15">
        <f>F26+F27+F28</f>
        <v>28869949531</v>
      </c>
      <c r="G25" s="15">
        <f>G26+G27+G28</f>
        <v>28750304934</v>
      </c>
      <c r="H25" s="46">
        <f t="shared" si="0"/>
        <v>57.49538471218266</v>
      </c>
      <c r="I25" s="46">
        <f t="shared" si="0"/>
        <v>76.63375333433324</v>
      </c>
      <c r="J25" s="46">
        <f t="shared" si="1"/>
        <v>98.35977392646681</v>
      </c>
      <c r="K25" s="47">
        <f t="shared" si="2"/>
        <v>99.58557393087393</v>
      </c>
      <c r="L25" s="90"/>
    </row>
    <row r="26" spans="1:12" s="88" customFormat="1" ht="11.25">
      <c r="A26" s="26" t="s">
        <v>8</v>
      </c>
      <c r="B26" s="27" t="s">
        <v>9</v>
      </c>
      <c r="C26" s="10">
        <v>39500627193</v>
      </c>
      <c r="D26" s="10">
        <v>14761287515</v>
      </c>
      <c r="E26" s="10">
        <v>14645191410</v>
      </c>
      <c r="F26" s="10">
        <v>14645191410</v>
      </c>
      <c r="G26" s="10">
        <v>14644820810</v>
      </c>
      <c r="H26" s="48">
        <f t="shared" si="0"/>
        <v>37.36975477092142</v>
      </c>
      <c r="I26" s="48">
        <f t="shared" si="0"/>
        <v>99.21350962860099</v>
      </c>
      <c r="J26" s="48">
        <f>F26/E26*100</f>
        <v>100</v>
      </c>
      <c r="K26" s="49">
        <f>G26/F26*100</f>
        <v>99.99746947656999</v>
      </c>
      <c r="L26" s="87"/>
    </row>
    <row r="27" spans="1:12" s="89" customFormat="1" ht="11.25">
      <c r="A27" s="26" t="s">
        <v>10</v>
      </c>
      <c r="B27" s="27" t="s">
        <v>11</v>
      </c>
      <c r="C27" s="10">
        <v>10405527915</v>
      </c>
      <c r="D27" s="10">
        <v>10186014321</v>
      </c>
      <c r="E27" s="10">
        <v>5474626586</v>
      </c>
      <c r="F27" s="10">
        <v>5474329586</v>
      </c>
      <c r="G27" s="10">
        <v>5372673635</v>
      </c>
      <c r="H27" s="48">
        <f t="shared" si="0"/>
        <v>97.89041367441278</v>
      </c>
      <c r="I27" s="48">
        <f t="shared" si="0"/>
        <v>53.746503916779645</v>
      </c>
      <c r="J27" s="48">
        <f>F27/E27*100</f>
        <v>99.99457497246004</v>
      </c>
      <c r="K27" s="49">
        <f>G27/F27*100</f>
        <v>98.14304291689024</v>
      </c>
      <c r="L27" s="58"/>
    </row>
    <row r="28" spans="1:12" s="88" customFormat="1" ht="11.25">
      <c r="A28" s="26" t="s">
        <v>12</v>
      </c>
      <c r="B28" s="27" t="s">
        <v>13</v>
      </c>
      <c r="C28" s="10">
        <v>16709364805</v>
      </c>
      <c r="D28" s="10">
        <v>13353547616</v>
      </c>
      <c r="E28" s="10">
        <v>9231560498</v>
      </c>
      <c r="F28" s="10">
        <v>8750428535</v>
      </c>
      <c r="G28" s="10">
        <v>8732810489</v>
      </c>
      <c r="H28" s="48">
        <f t="shared" si="0"/>
        <v>79.91654842561205</v>
      </c>
      <c r="I28" s="48">
        <f t="shared" si="0"/>
        <v>69.13189486020103</v>
      </c>
      <c r="J28" s="48">
        <f>F28/E28*100</f>
        <v>94.78818382759626</v>
      </c>
      <c r="K28" s="49">
        <f>G28/F28*100</f>
        <v>99.79866076353254</v>
      </c>
      <c r="L28" s="87"/>
    </row>
    <row r="29" spans="1:12" s="88" customFormat="1" ht="11.25">
      <c r="A29" s="24" t="s">
        <v>14</v>
      </c>
      <c r="B29" s="25" t="s">
        <v>15</v>
      </c>
      <c r="C29" s="15">
        <f>C30+C31+C32+C33</f>
        <v>9108812179</v>
      </c>
      <c r="D29" s="15">
        <f>D30+D31+D32+D33</f>
        <v>7694396759</v>
      </c>
      <c r="E29" s="15">
        <f>E30+E31+E32+E33</f>
        <v>5046956473</v>
      </c>
      <c r="F29" s="15">
        <f>F30+F31+F32+F33</f>
        <v>2378414157</v>
      </c>
      <c r="G29" s="15">
        <f>G30+G31+G32+G33</f>
        <v>2373336661</v>
      </c>
      <c r="H29" s="46">
        <f aca="true" t="shared" si="3" ref="H29:I33">D29/C29*100</f>
        <v>84.47201026648811</v>
      </c>
      <c r="I29" s="46">
        <f t="shared" si="3"/>
        <v>65.59262059233771</v>
      </c>
      <c r="J29" s="46">
        <f>F29/E29*100</f>
        <v>47.12571169820747</v>
      </c>
      <c r="K29" s="47">
        <f>G29/F29*100</f>
        <v>99.7865175842039</v>
      </c>
      <c r="L29" s="87"/>
    </row>
    <row r="30" spans="1:12" s="93" customFormat="1" ht="11.25">
      <c r="A30" s="79" t="s">
        <v>16</v>
      </c>
      <c r="B30" s="80" t="s">
        <v>17</v>
      </c>
      <c r="C30" s="21">
        <v>1523901657</v>
      </c>
      <c r="D30" s="21">
        <v>1113129919</v>
      </c>
      <c r="E30" s="21">
        <v>1066065752</v>
      </c>
      <c r="F30" s="21">
        <v>250616945</v>
      </c>
      <c r="G30" s="21">
        <v>245616945</v>
      </c>
      <c r="H30" s="81">
        <f t="shared" si="3"/>
        <v>73.04473447396481</v>
      </c>
      <c r="I30" s="81">
        <f t="shared" si="3"/>
        <v>95.77190710655941</v>
      </c>
      <c r="J30" s="81">
        <f>F30/E30*100</f>
        <v>23.50858232991993</v>
      </c>
      <c r="K30" s="82">
        <f>G30/F30*100</f>
        <v>98.004923410107</v>
      </c>
      <c r="L30" s="92"/>
    </row>
    <row r="31" spans="1:12" s="89" customFormat="1" ht="11.25">
      <c r="A31" s="79" t="s">
        <v>18</v>
      </c>
      <c r="B31" s="80" t="s">
        <v>19</v>
      </c>
      <c r="C31" s="21">
        <v>1665526933</v>
      </c>
      <c r="D31" s="21">
        <v>1665000000</v>
      </c>
      <c r="E31" s="21">
        <v>1074556606</v>
      </c>
      <c r="F31" s="21">
        <v>1074556606</v>
      </c>
      <c r="G31" s="21">
        <v>1074479110</v>
      </c>
      <c r="H31" s="81">
        <f t="shared" si="3"/>
        <v>99.96836238492698</v>
      </c>
      <c r="I31" s="81">
        <f t="shared" si="3"/>
        <v>64.5379342942943</v>
      </c>
      <c r="J31" s="81">
        <f>F31/E31*100</f>
        <v>100</v>
      </c>
      <c r="K31" s="82">
        <f>G31/F31*100</f>
        <v>99.99278809514853</v>
      </c>
      <c r="L31" s="58"/>
    </row>
    <row r="32" spans="1:12" s="93" customFormat="1" ht="11.25">
      <c r="A32" s="79" t="s">
        <v>20</v>
      </c>
      <c r="B32" s="80" t="s">
        <v>21</v>
      </c>
      <c r="C32" s="21">
        <v>2069654545</v>
      </c>
      <c r="D32" s="21">
        <v>1791814982</v>
      </c>
      <c r="E32" s="21">
        <v>1481882257</v>
      </c>
      <c r="F32" s="21">
        <v>433356422</v>
      </c>
      <c r="G32" s="21">
        <v>433356422</v>
      </c>
      <c r="H32" s="81">
        <f t="shared" si="3"/>
        <v>86.5755585311944</v>
      </c>
      <c r="I32" s="81">
        <f t="shared" si="3"/>
        <v>82.70286117074112</v>
      </c>
      <c r="J32" s="81">
        <f>F32/E32*100</f>
        <v>29.243647391885872</v>
      </c>
      <c r="K32" s="82">
        <f>G32/F32*100</f>
        <v>100</v>
      </c>
      <c r="L32" s="92"/>
    </row>
    <row r="33" spans="1:12" s="89" customFormat="1" ht="11.25">
      <c r="A33" s="79" t="s">
        <v>22</v>
      </c>
      <c r="B33" s="80" t="s">
        <v>23</v>
      </c>
      <c r="C33" s="21">
        <v>3849729044</v>
      </c>
      <c r="D33" s="21">
        <v>3124451858</v>
      </c>
      <c r="E33" s="21">
        <v>1424451858</v>
      </c>
      <c r="F33" s="21">
        <v>619884184</v>
      </c>
      <c r="G33" s="21">
        <v>619884184</v>
      </c>
      <c r="H33" s="81">
        <f t="shared" si="3"/>
        <v>81.1603056290317</v>
      </c>
      <c r="I33" s="81">
        <f t="shared" si="3"/>
        <v>45.59045627004185</v>
      </c>
      <c r="J33" s="81">
        <f>F33/E33*100</f>
        <v>43.517383933939875</v>
      </c>
      <c r="K33" s="82">
        <f>G33/F33*100</f>
        <v>100</v>
      </c>
      <c r="L33" s="58"/>
    </row>
    <row r="34" spans="1:12" s="88" customFormat="1" ht="11.25">
      <c r="A34" s="24" t="s">
        <v>126</v>
      </c>
      <c r="B34" s="25" t="s">
        <v>127</v>
      </c>
      <c r="C34" s="15">
        <f>C35</f>
        <v>592254985</v>
      </c>
      <c r="D34" s="15">
        <f>D35</f>
        <v>580849540</v>
      </c>
      <c r="E34" s="15">
        <f>E35</f>
        <v>522700840</v>
      </c>
      <c r="F34" s="15">
        <f>F35</f>
        <v>353098390</v>
      </c>
      <c r="G34" s="15">
        <f>G35</f>
        <v>353098390</v>
      </c>
      <c r="H34" s="46">
        <f aca="true" t="shared" si="4" ref="H34:I36">D34/C34*100</f>
        <v>98.07423402269886</v>
      </c>
      <c r="I34" s="46">
        <f t="shared" si="4"/>
        <v>89.98902538512813</v>
      </c>
      <c r="J34" s="46">
        <f>F34/E34*100</f>
        <v>67.55267315047743</v>
      </c>
      <c r="K34" s="47">
        <f>G34/F34*100</f>
        <v>100</v>
      </c>
      <c r="L34" s="87"/>
    </row>
    <row r="35" spans="1:12" s="91" customFormat="1" ht="11.25">
      <c r="A35" s="24" t="s">
        <v>128</v>
      </c>
      <c r="B35" s="25" t="s">
        <v>129</v>
      </c>
      <c r="C35" s="15">
        <f>C36</f>
        <v>592254985</v>
      </c>
      <c r="D35" s="15">
        <f>D36</f>
        <v>580849540</v>
      </c>
      <c r="E35" s="15">
        <f>E36</f>
        <v>522700840</v>
      </c>
      <c r="F35" s="15">
        <f>F36</f>
        <v>353098390</v>
      </c>
      <c r="G35" s="15">
        <f>G36</f>
        <v>353098390</v>
      </c>
      <c r="H35" s="46">
        <f t="shared" si="4"/>
        <v>98.07423402269886</v>
      </c>
      <c r="I35" s="46">
        <f t="shared" si="4"/>
        <v>89.98902538512813</v>
      </c>
      <c r="J35" s="46">
        <f>F35/E35*100</f>
        <v>67.55267315047743</v>
      </c>
      <c r="K35" s="47">
        <f>G35/F35*100</f>
        <v>100</v>
      </c>
      <c r="L35" s="90"/>
    </row>
    <row r="36" spans="1:12" s="91" customFormat="1" ht="11.25">
      <c r="A36" s="26" t="s">
        <v>130</v>
      </c>
      <c r="B36" s="27" t="s">
        <v>131</v>
      </c>
      <c r="C36" s="10">
        <v>592254985</v>
      </c>
      <c r="D36" s="10">
        <v>580849540</v>
      </c>
      <c r="E36" s="10">
        <v>522700840</v>
      </c>
      <c r="F36" s="10">
        <v>353098390</v>
      </c>
      <c r="G36" s="10">
        <v>353098390</v>
      </c>
      <c r="H36" s="48">
        <f t="shared" si="4"/>
        <v>98.07423402269886</v>
      </c>
      <c r="I36" s="48">
        <f t="shared" si="4"/>
        <v>89.98902538512813</v>
      </c>
      <c r="J36" s="48">
        <f>F36/E36*100</f>
        <v>67.55267315047743</v>
      </c>
      <c r="K36" s="49">
        <f>G36/F36*100</f>
        <v>100</v>
      </c>
      <c r="L36" s="90"/>
    </row>
    <row r="37" spans="1:12" s="91" customFormat="1" ht="11.25">
      <c r="A37" s="24" t="s">
        <v>24</v>
      </c>
      <c r="B37" s="25" t="s">
        <v>25</v>
      </c>
      <c r="C37" s="15">
        <f>C38</f>
        <v>1500000000</v>
      </c>
      <c r="D37" s="15">
        <f>D38</f>
        <v>1265758952</v>
      </c>
      <c r="E37" s="15">
        <f>E38</f>
        <v>674913088</v>
      </c>
      <c r="F37" s="15">
        <f>F38</f>
        <v>31523187</v>
      </c>
      <c r="G37" s="15">
        <f>G38</f>
        <v>31523187</v>
      </c>
      <c r="H37" s="46">
        <f aca="true" t="shared" si="5" ref="H37:I39">D37/C37*100</f>
        <v>84.38393013333332</v>
      </c>
      <c r="I37" s="46">
        <f t="shared" si="5"/>
        <v>53.32082281018701</v>
      </c>
      <c r="J37" s="46">
        <f>F37/E37*100</f>
        <v>4.670703170598464</v>
      </c>
      <c r="K37" s="47">
        <f>G37/F37*100</f>
        <v>100</v>
      </c>
      <c r="L37" s="90"/>
    </row>
    <row r="38" spans="1:12" s="88" customFormat="1" ht="11.25">
      <c r="A38" s="30">
        <v>2506</v>
      </c>
      <c r="B38" s="54" t="s">
        <v>26</v>
      </c>
      <c r="C38" s="15">
        <f>C39</f>
        <v>1500000000</v>
      </c>
      <c r="D38" s="15">
        <f>D39</f>
        <v>1265758952</v>
      </c>
      <c r="E38" s="15">
        <f>E39</f>
        <v>674913088</v>
      </c>
      <c r="F38" s="15">
        <f>F39</f>
        <v>31523187</v>
      </c>
      <c r="G38" s="15">
        <f>G39</f>
        <v>31523187</v>
      </c>
      <c r="H38" s="46">
        <f t="shared" si="5"/>
        <v>84.38393013333332</v>
      </c>
      <c r="I38" s="46">
        <f t="shared" si="5"/>
        <v>53.32082281018701</v>
      </c>
      <c r="J38" s="46">
        <f>F38/E38*100</f>
        <v>4.670703170598464</v>
      </c>
      <c r="K38" s="47">
        <f>G38/F38*100</f>
        <v>100</v>
      </c>
      <c r="L38" s="87"/>
    </row>
    <row r="39" spans="1:12" s="91" customFormat="1" ht="11.25">
      <c r="A39" s="26" t="s">
        <v>27</v>
      </c>
      <c r="B39" s="27" t="s">
        <v>28</v>
      </c>
      <c r="C39" s="10">
        <v>1500000000</v>
      </c>
      <c r="D39" s="10">
        <v>1265758952</v>
      </c>
      <c r="E39" s="10">
        <v>674913088</v>
      </c>
      <c r="F39" s="10">
        <v>31523187</v>
      </c>
      <c r="G39" s="10">
        <v>31523187</v>
      </c>
      <c r="H39" s="48">
        <f t="shared" si="5"/>
        <v>84.38393013333332</v>
      </c>
      <c r="I39" s="48">
        <f t="shared" si="5"/>
        <v>53.32082281018701</v>
      </c>
      <c r="J39" s="48">
        <f>F39/E39*100</f>
        <v>4.670703170598464</v>
      </c>
      <c r="K39" s="49">
        <f>G39/F39*100</f>
        <v>100</v>
      </c>
      <c r="L39" s="90"/>
    </row>
    <row r="40" spans="1:12" s="89" customFormat="1" ht="11.25">
      <c r="A40" s="24" t="s">
        <v>170</v>
      </c>
      <c r="B40" s="25" t="s">
        <v>171</v>
      </c>
      <c r="C40" s="15">
        <f>C41</f>
        <v>446874413</v>
      </c>
      <c r="D40" s="15">
        <f>D41</f>
        <v>249860860</v>
      </c>
      <c r="E40" s="15">
        <f>E41</f>
        <v>50427500</v>
      </c>
      <c r="F40" s="15">
        <f>F41</f>
        <v>17436000</v>
      </c>
      <c r="G40" s="15">
        <f>G41</f>
        <v>17436000</v>
      </c>
      <c r="H40" s="46">
        <f aca="true" t="shared" si="6" ref="H40:I42">D40/C40*100</f>
        <v>55.912993165710745</v>
      </c>
      <c r="I40" s="46">
        <f t="shared" si="6"/>
        <v>20.182232623388874</v>
      </c>
      <c r="J40" s="46">
        <f>F40/E40*100</f>
        <v>34.576372019235535</v>
      </c>
      <c r="K40" s="47">
        <f>G40/F40*100</f>
        <v>100</v>
      </c>
      <c r="L40" s="58"/>
    </row>
    <row r="41" spans="1:12" s="88" customFormat="1" ht="11.25">
      <c r="A41" s="24" t="s">
        <v>172</v>
      </c>
      <c r="B41" s="25" t="s">
        <v>173</v>
      </c>
      <c r="C41" s="15">
        <f>C42+C43</f>
        <v>446874413</v>
      </c>
      <c r="D41" s="15">
        <f>D42+D43</f>
        <v>249860860</v>
      </c>
      <c r="E41" s="15">
        <f>E42+E43</f>
        <v>50427500</v>
      </c>
      <c r="F41" s="15">
        <f>F42+F43</f>
        <v>17436000</v>
      </c>
      <c r="G41" s="15">
        <f>G42+G43</f>
        <v>17436000</v>
      </c>
      <c r="H41" s="46">
        <f t="shared" si="6"/>
        <v>55.912993165710745</v>
      </c>
      <c r="I41" s="46">
        <f t="shared" si="6"/>
        <v>20.182232623388874</v>
      </c>
      <c r="J41" s="46">
        <f>F41/E41*100</f>
        <v>34.576372019235535</v>
      </c>
      <c r="K41" s="47">
        <f>G41/F41*100</f>
        <v>100</v>
      </c>
      <c r="L41" s="87"/>
    </row>
    <row r="42" spans="1:12" s="88" customFormat="1" ht="12" thickBot="1">
      <c r="A42" s="28" t="s">
        <v>174</v>
      </c>
      <c r="B42" s="29" t="s">
        <v>175</v>
      </c>
      <c r="C42" s="16">
        <v>253881398</v>
      </c>
      <c r="D42" s="16">
        <v>249860860</v>
      </c>
      <c r="E42" s="16">
        <v>50427500</v>
      </c>
      <c r="F42" s="16">
        <v>17436000</v>
      </c>
      <c r="G42" s="16">
        <v>17436000</v>
      </c>
      <c r="H42" s="50">
        <f t="shared" si="6"/>
        <v>98.41637156890084</v>
      </c>
      <c r="I42" s="50">
        <f t="shared" si="6"/>
        <v>20.182232623388874</v>
      </c>
      <c r="J42" s="50">
        <f>F42/E42*100</f>
        <v>34.576372019235535</v>
      </c>
      <c r="K42" s="51">
        <f>G42/F42*100</f>
        <v>100</v>
      </c>
      <c r="L42" s="87"/>
    </row>
    <row r="43" spans="1:12" s="89" customFormat="1" ht="11.25">
      <c r="A43" s="70" t="s">
        <v>181</v>
      </c>
      <c r="B43" s="71" t="s">
        <v>182</v>
      </c>
      <c r="C43" s="72">
        <v>192993015</v>
      </c>
      <c r="D43" s="72">
        <v>0</v>
      </c>
      <c r="E43" s="72">
        <v>0</v>
      </c>
      <c r="F43" s="72">
        <v>0</v>
      </c>
      <c r="G43" s="72">
        <v>0</v>
      </c>
      <c r="H43" s="73">
        <f>D43/C43*100</f>
        <v>0</v>
      </c>
      <c r="I43" s="73">
        <v>0</v>
      </c>
      <c r="J43" s="73">
        <v>0</v>
      </c>
      <c r="K43" s="74">
        <v>0</v>
      </c>
      <c r="L43" s="58"/>
    </row>
    <row r="44" spans="1:12" s="88" customFormat="1" ht="11.25">
      <c r="A44" s="24" t="s">
        <v>29</v>
      </c>
      <c r="B44" s="25" t="s">
        <v>30</v>
      </c>
      <c r="C44" s="15">
        <f>C45+C48</f>
        <v>13850448243</v>
      </c>
      <c r="D44" s="15">
        <f>D45+D48</f>
        <v>12481480648</v>
      </c>
      <c r="E44" s="15">
        <f>E45+E48</f>
        <v>9829046620</v>
      </c>
      <c r="F44" s="15">
        <f>F45+F48</f>
        <v>4970096467</v>
      </c>
      <c r="G44" s="15">
        <f>G45+G48</f>
        <v>4618018592</v>
      </c>
      <c r="H44" s="46">
        <f aca="true" t="shared" si="7" ref="H44:I47">D44/C44*100</f>
        <v>90.1160773212385</v>
      </c>
      <c r="I44" s="46">
        <f t="shared" si="7"/>
        <v>78.74904346044057</v>
      </c>
      <c r="J44" s="46">
        <f>F44/E44*100</f>
        <v>50.56539722669461</v>
      </c>
      <c r="K44" s="47">
        <f>G44/F44*100</f>
        <v>92.91607562674699</v>
      </c>
      <c r="L44" s="87"/>
    </row>
    <row r="45" spans="1:12" s="91" customFormat="1" ht="11.25">
      <c r="A45" s="24" t="s">
        <v>31</v>
      </c>
      <c r="B45" s="25" t="s">
        <v>32</v>
      </c>
      <c r="C45" s="15">
        <f>C46+C47</f>
        <v>4811848796</v>
      </c>
      <c r="D45" s="15">
        <f>D46+D47</f>
        <v>4432050580</v>
      </c>
      <c r="E45" s="15">
        <f>E46+E47</f>
        <v>2917616473</v>
      </c>
      <c r="F45" s="15">
        <f>F46+F47</f>
        <v>2838099463</v>
      </c>
      <c r="G45" s="15">
        <f>G46+G47</f>
        <v>2838099463</v>
      </c>
      <c r="H45" s="46">
        <f t="shared" si="7"/>
        <v>92.107020978803</v>
      </c>
      <c r="I45" s="46">
        <f t="shared" si="7"/>
        <v>65.82994531168008</v>
      </c>
      <c r="J45" s="46">
        <f>F45/E45*100</f>
        <v>97.27459003827745</v>
      </c>
      <c r="K45" s="47">
        <f>G45/F45*100</f>
        <v>100</v>
      </c>
      <c r="L45" s="90"/>
    </row>
    <row r="46" spans="1:12" s="91" customFormat="1" ht="11.25">
      <c r="A46" s="26" t="s">
        <v>33</v>
      </c>
      <c r="B46" s="27" t="s">
        <v>34</v>
      </c>
      <c r="C46" s="10">
        <v>2731900606</v>
      </c>
      <c r="D46" s="10">
        <v>2607475267</v>
      </c>
      <c r="E46" s="10">
        <v>2170318627</v>
      </c>
      <c r="F46" s="10">
        <v>2157128427</v>
      </c>
      <c r="G46" s="10">
        <v>2157128427</v>
      </c>
      <c r="H46" s="48">
        <f t="shared" si="7"/>
        <v>95.44546610785444</v>
      </c>
      <c r="I46" s="48">
        <f t="shared" si="7"/>
        <v>83.23448565236188</v>
      </c>
      <c r="J46" s="48">
        <f>F46/E46*100</f>
        <v>99.39224592021161</v>
      </c>
      <c r="K46" s="49">
        <f>G46/F46*100</f>
        <v>100</v>
      </c>
      <c r="L46" s="90"/>
    </row>
    <row r="47" spans="1:12" s="89" customFormat="1" ht="11.25">
      <c r="A47" s="26" t="s">
        <v>35</v>
      </c>
      <c r="B47" s="27" t="s">
        <v>36</v>
      </c>
      <c r="C47" s="10">
        <v>2079948190</v>
      </c>
      <c r="D47" s="10">
        <v>1824575313</v>
      </c>
      <c r="E47" s="10">
        <v>747297846</v>
      </c>
      <c r="F47" s="10">
        <v>680971036</v>
      </c>
      <c r="G47" s="10">
        <v>680971036</v>
      </c>
      <c r="H47" s="48">
        <f t="shared" si="7"/>
        <v>87.72215201187295</v>
      </c>
      <c r="I47" s="48">
        <f t="shared" si="7"/>
        <v>40.957358168530696</v>
      </c>
      <c r="J47" s="48">
        <f>F47/E47*100</f>
        <v>91.12444785502566</v>
      </c>
      <c r="K47" s="49">
        <f>G47/F47*100</f>
        <v>100</v>
      </c>
      <c r="L47" s="58"/>
    </row>
    <row r="48" spans="1:12" s="88" customFormat="1" ht="11.25">
      <c r="A48" s="24" t="s">
        <v>37</v>
      </c>
      <c r="B48" s="25" t="s">
        <v>38</v>
      </c>
      <c r="C48" s="15">
        <f>C49+C50+C51</f>
        <v>9038599447</v>
      </c>
      <c r="D48" s="15">
        <f>D49+D50+D51</f>
        <v>8049430068</v>
      </c>
      <c r="E48" s="15">
        <f>E49+E50+E51</f>
        <v>6911430147</v>
      </c>
      <c r="F48" s="15">
        <f>F49+F50+F51</f>
        <v>2131997004</v>
      </c>
      <c r="G48" s="15">
        <f>G49+G50+G51</f>
        <v>1779919129</v>
      </c>
      <c r="H48" s="46">
        <f aca="true" t="shared" si="8" ref="H48:I51">D48/C48*100</f>
        <v>89.05616534065668</v>
      </c>
      <c r="I48" s="46">
        <f t="shared" si="8"/>
        <v>85.86235408735276</v>
      </c>
      <c r="J48" s="46">
        <f>F48/E48*100</f>
        <v>30.847407246464353</v>
      </c>
      <c r="K48" s="47">
        <f>G48/F48*100</f>
        <v>83.48600517076524</v>
      </c>
      <c r="L48" s="87"/>
    </row>
    <row r="49" spans="1:12" s="89" customFormat="1" ht="11.25">
      <c r="A49" s="26" t="s">
        <v>39</v>
      </c>
      <c r="B49" s="27" t="s">
        <v>40</v>
      </c>
      <c r="C49" s="10">
        <v>6881599447</v>
      </c>
      <c r="D49" s="10">
        <v>6135723696</v>
      </c>
      <c r="E49" s="10">
        <v>5544728520</v>
      </c>
      <c r="F49" s="10">
        <v>1304876209</v>
      </c>
      <c r="G49" s="10">
        <v>961643084</v>
      </c>
      <c r="H49" s="48">
        <f t="shared" si="8"/>
        <v>89.1613024451</v>
      </c>
      <c r="I49" s="48">
        <f t="shared" si="8"/>
        <v>90.36796301004752</v>
      </c>
      <c r="J49" s="48">
        <f>F49/E49*100</f>
        <v>23.533635673834578</v>
      </c>
      <c r="K49" s="49">
        <f>G49/F49*100</f>
        <v>73.6961159508733</v>
      </c>
      <c r="L49" s="58"/>
    </row>
    <row r="50" spans="1:12" s="91" customFormat="1" ht="11.25">
      <c r="A50" s="26" t="s">
        <v>41</v>
      </c>
      <c r="B50" s="27" t="s">
        <v>42</v>
      </c>
      <c r="C50" s="10">
        <v>743000000</v>
      </c>
      <c r="D50" s="10">
        <v>719066100</v>
      </c>
      <c r="E50" s="10">
        <v>455141937</v>
      </c>
      <c r="F50" s="10">
        <v>11054837</v>
      </c>
      <c r="G50" s="10">
        <v>11054837</v>
      </c>
      <c r="H50" s="48">
        <f t="shared" si="8"/>
        <v>96.77874831763123</v>
      </c>
      <c r="I50" s="48">
        <f t="shared" si="8"/>
        <v>63.29625843854967</v>
      </c>
      <c r="J50" s="48">
        <f>F50/E50*100</f>
        <v>2.428876818705458</v>
      </c>
      <c r="K50" s="49">
        <f>G50/F50*100</f>
        <v>100</v>
      </c>
      <c r="L50" s="90"/>
    </row>
    <row r="51" spans="1:12" s="91" customFormat="1" ht="11.25">
      <c r="A51" s="26" t="s">
        <v>43</v>
      </c>
      <c r="B51" s="27" t="s">
        <v>44</v>
      </c>
      <c r="C51" s="10">
        <v>1414000000</v>
      </c>
      <c r="D51" s="10">
        <v>1194640272</v>
      </c>
      <c r="E51" s="10">
        <v>911559690</v>
      </c>
      <c r="F51" s="10">
        <v>816065958</v>
      </c>
      <c r="G51" s="10">
        <v>807221208</v>
      </c>
      <c r="H51" s="48">
        <f t="shared" si="8"/>
        <v>84.48658217821782</v>
      </c>
      <c r="I51" s="48">
        <f t="shared" si="8"/>
        <v>76.3041152525285</v>
      </c>
      <c r="J51" s="48">
        <f>F51/E51*100</f>
        <v>89.52413834797807</v>
      </c>
      <c r="K51" s="49">
        <f>G51/F51*100</f>
        <v>98.9161721655837</v>
      </c>
      <c r="L51" s="90"/>
    </row>
    <row r="52" spans="1:12" s="91" customFormat="1" ht="11.25">
      <c r="A52" s="26"/>
      <c r="B52" s="27"/>
      <c r="C52" s="10"/>
      <c r="D52" s="10"/>
      <c r="E52" s="10"/>
      <c r="F52" s="10"/>
      <c r="G52" s="10"/>
      <c r="H52" s="48"/>
      <c r="I52" s="48"/>
      <c r="J52" s="48"/>
      <c r="K52" s="49"/>
      <c r="L52" s="90"/>
    </row>
    <row r="53" spans="1:12" s="91" customFormat="1" ht="11.25">
      <c r="A53" s="43" t="s">
        <v>45</v>
      </c>
      <c r="B53" s="12" t="s">
        <v>46</v>
      </c>
      <c r="C53" s="9">
        <f>C54+C59+C64</f>
        <v>46302373780</v>
      </c>
      <c r="D53" s="9">
        <f>D54+D59+D64</f>
        <v>11638677961</v>
      </c>
      <c r="E53" s="9">
        <f>E54+E59+E64</f>
        <v>11638677961</v>
      </c>
      <c r="F53" s="9">
        <f>F54+F59+F64</f>
        <v>11638677961</v>
      </c>
      <c r="G53" s="9">
        <f>G54+G59+G64</f>
        <v>11638677961</v>
      </c>
      <c r="H53" s="44">
        <f aca="true" t="shared" si="9" ref="H53:I56">D53/C53*100</f>
        <v>25.13624466922525</v>
      </c>
      <c r="I53" s="44">
        <f t="shared" si="9"/>
        <v>100</v>
      </c>
      <c r="J53" s="44">
        <f>F53/E53*100</f>
        <v>100</v>
      </c>
      <c r="K53" s="45">
        <f>G53/F53*100</f>
        <v>100</v>
      </c>
      <c r="L53" s="90"/>
    </row>
    <row r="54" spans="1:12" s="88" customFormat="1" ht="11.25">
      <c r="A54" s="24" t="s">
        <v>47</v>
      </c>
      <c r="B54" s="25" t="s">
        <v>48</v>
      </c>
      <c r="C54" s="15">
        <f>C55+C57</f>
        <v>34853714191</v>
      </c>
      <c r="D54" s="15">
        <f>D55+D57</f>
        <v>9735230691</v>
      </c>
      <c r="E54" s="15">
        <f>E55+E57</f>
        <v>9735230691</v>
      </c>
      <c r="F54" s="15">
        <f>F55+F57</f>
        <v>9735230691</v>
      </c>
      <c r="G54" s="15">
        <f>G55+G57</f>
        <v>9735230691</v>
      </c>
      <c r="H54" s="46">
        <f t="shared" si="9"/>
        <v>27.931687962007366</v>
      </c>
      <c r="I54" s="46">
        <f t="shared" si="9"/>
        <v>100</v>
      </c>
      <c r="J54" s="46">
        <f>F54/E54*100</f>
        <v>100</v>
      </c>
      <c r="K54" s="47">
        <f>G54/F54*100</f>
        <v>100</v>
      </c>
      <c r="L54" s="87"/>
    </row>
    <row r="55" spans="1:12" s="88" customFormat="1" ht="11.25">
      <c r="A55" s="24" t="s">
        <v>49</v>
      </c>
      <c r="B55" s="25" t="s">
        <v>50</v>
      </c>
      <c r="C55" s="15">
        <f>C56</f>
        <v>34798547391</v>
      </c>
      <c r="D55" s="15">
        <f>D56</f>
        <v>9735230691</v>
      </c>
      <c r="E55" s="15">
        <f>E56</f>
        <v>9735230691</v>
      </c>
      <c r="F55" s="15">
        <f>F56</f>
        <v>9735230691</v>
      </c>
      <c r="G55" s="15">
        <f>G56</f>
        <v>9735230691</v>
      </c>
      <c r="H55" s="46">
        <f t="shared" si="9"/>
        <v>27.97596859895892</v>
      </c>
      <c r="I55" s="46">
        <f t="shared" si="9"/>
        <v>100</v>
      </c>
      <c r="J55" s="46">
        <f>F55/E55*100</f>
        <v>100</v>
      </c>
      <c r="K55" s="47">
        <f>G55/F55*100</f>
        <v>100</v>
      </c>
      <c r="L55" s="87"/>
    </row>
    <row r="56" spans="1:12" s="89" customFormat="1" ht="11.25">
      <c r="A56" s="26" t="s">
        <v>51</v>
      </c>
      <c r="B56" s="27" t="s">
        <v>52</v>
      </c>
      <c r="C56" s="10">
        <v>34798547391</v>
      </c>
      <c r="D56" s="10">
        <v>9735230691</v>
      </c>
      <c r="E56" s="10">
        <v>9735230691</v>
      </c>
      <c r="F56" s="10">
        <v>9735230691</v>
      </c>
      <c r="G56" s="10">
        <v>9735230691</v>
      </c>
      <c r="H56" s="48">
        <f t="shared" si="9"/>
        <v>27.97596859895892</v>
      </c>
      <c r="I56" s="48">
        <f t="shared" si="9"/>
        <v>100</v>
      </c>
      <c r="J56" s="48">
        <f>F56/E56*100</f>
        <v>100</v>
      </c>
      <c r="K56" s="49">
        <f>G56/F56*100</f>
        <v>100</v>
      </c>
      <c r="L56" s="58"/>
    </row>
    <row r="57" spans="1:12" s="91" customFormat="1" ht="11.25">
      <c r="A57" s="24" t="s">
        <v>53</v>
      </c>
      <c r="B57" s="25" t="s">
        <v>54</v>
      </c>
      <c r="C57" s="15">
        <f>C58</f>
        <v>55166800</v>
      </c>
      <c r="D57" s="15">
        <f>D58</f>
        <v>0</v>
      </c>
      <c r="E57" s="15">
        <f>E58</f>
        <v>0</v>
      </c>
      <c r="F57" s="15">
        <f>F58</f>
        <v>0</v>
      </c>
      <c r="G57" s="15">
        <f>G58</f>
        <v>0</v>
      </c>
      <c r="H57" s="46">
        <f aca="true" t="shared" si="10" ref="H57:H63">D57/C57*100</f>
        <v>0</v>
      </c>
      <c r="I57" s="46">
        <v>0</v>
      </c>
      <c r="J57" s="46">
        <v>0</v>
      </c>
      <c r="K57" s="47">
        <v>0</v>
      </c>
      <c r="L57" s="90"/>
    </row>
    <row r="58" spans="1:12" s="89" customFormat="1" ht="11.25">
      <c r="A58" s="26" t="s">
        <v>55</v>
      </c>
      <c r="B58" s="27" t="s">
        <v>56</v>
      </c>
      <c r="C58" s="10">
        <v>55166800</v>
      </c>
      <c r="D58" s="10">
        <v>0</v>
      </c>
      <c r="E58" s="10">
        <v>0</v>
      </c>
      <c r="F58" s="10">
        <v>0</v>
      </c>
      <c r="G58" s="10">
        <v>0</v>
      </c>
      <c r="H58" s="48">
        <f t="shared" si="10"/>
        <v>0</v>
      </c>
      <c r="I58" s="48">
        <v>0</v>
      </c>
      <c r="J58" s="48">
        <v>0</v>
      </c>
      <c r="K58" s="49">
        <v>0</v>
      </c>
      <c r="L58" s="58"/>
    </row>
    <row r="59" spans="1:12" s="88" customFormat="1" ht="11.25">
      <c r="A59" s="24" t="s">
        <v>132</v>
      </c>
      <c r="B59" s="25" t="s">
        <v>133</v>
      </c>
      <c r="C59" s="15">
        <f>C60</f>
        <v>9448659589</v>
      </c>
      <c r="D59" s="15">
        <f>D60</f>
        <v>0</v>
      </c>
      <c r="E59" s="15">
        <f>E60</f>
        <v>0</v>
      </c>
      <c r="F59" s="15">
        <f>F60</f>
        <v>0</v>
      </c>
      <c r="G59" s="15">
        <f>G60</f>
        <v>0</v>
      </c>
      <c r="H59" s="46">
        <f t="shared" si="10"/>
        <v>0</v>
      </c>
      <c r="I59" s="46">
        <v>0</v>
      </c>
      <c r="J59" s="46">
        <v>0</v>
      </c>
      <c r="K59" s="47">
        <v>0</v>
      </c>
      <c r="L59" s="87"/>
    </row>
    <row r="60" spans="1:12" s="88" customFormat="1" ht="11.25">
      <c r="A60" s="24" t="s">
        <v>134</v>
      </c>
      <c r="B60" s="25" t="s">
        <v>133</v>
      </c>
      <c r="C60" s="15">
        <f>C61+C62+C63</f>
        <v>9448659589</v>
      </c>
      <c r="D60" s="15">
        <f>D61+D62+D63</f>
        <v>0</v>
      </c>
      <c r="E60" s="15">
        <f>E61+E62+E63</f>
        <v>0</v>
      </c>
      <c r="F60" s="15">
        <f>F61+F62+F63</f>
        <v>0</v>
      </c>
      <c r="G60" s="15">
        <f>G61+G62+G63</f>
        <v>0</v>
      </c>
      <c r="H60" s="46">
        <f t="shared" si="10"/>
        <v>0</v>
      </c>
      <c r="I60" s="46">
        <v>0</v>
      </c>
      <c r="J60" s="46">
        <v>0</v>
      </c>
      <c r="K60" s="47">
        <v>0</v>
      </c>
      <c r="L60" s="87"/>
    </row>
    <row r="61" spans="1:12" s="89" customFormat="1" ht="11.25">
      <c r="A61" s="26" t="s">
        <v>135</v>
      </c>
      <c r="B61" s="27" t="s">
        <v>136</v>
      </c>
      <c r="C61" s="10">
        <v>1080044879</v>
      </c>
      <c r="D61" s="10">
        <v>0</v>
      </c>
      <c r="E61" s="10">
        <v>0</v>
      </c>
      <c r="F61" s="10">
        <v>0</v>
      </c>
      <c r="G61" s="10">
        <v>0</v>
      </c>
      <c r="H61" s="48">
        <f t="shared" si="10"/>
        <v>0</v>
      </c>
      <c r="I61" s="48">
        <v>0</v>
      </c>
      <c r="J61" s="48">
        <v>0</v>
      </c>
      <c r="K61" s="49">
        <v>0</v>
      </c>
      <c r="L61" s="58"/>
    </row>
    <row r="62" spans="1:12" s="89" customFormat="1" ht="11.25">
      <c r="A62" s="26" t="s">
        <v>137</v>
      </c>
      <c r="B62" s="27" t="s">
        <v>138</v>
      </c>
      <c r="C62" s="10">
        <v>2003580082</v>
      </c>
      <c r="D62" s="10">
        <v>0</v>
      </c>
      <c r="E62" s="10">
        <v>0</v>
      </c>
      <c r="F62" s="10">
        <v>0</v>
      </c>
      <c r="G62" s="10">
        <v>0</v>
      </c>
      <c r="H62" s="48">
        <f t="shared" si="10"/>
        <v>0</v>
      </c>
      <c r="I62" s="48">
        <v>0</v>
      </c>
      <c r="J62" s="48">
        <v>0</v>
      </c>
      <c r="K62" s="49">
        <v>0</v>
      </c>
      <c r="L62" s="58"/>
    </row>
    <row r="63" spans="1:12" s="89" customFormat="1" ht="11.25">
      <c r="A63" s="26" t="s">
        <v>139</v>
      </c>
      <c r="B63" s="27" t="s">
        <v>140</v>
      </c>
      <c r="C63" s="10">
        <v>6365034628</v>
      </c>
      <c r="D63" s="10">
        <v>0</v>
      </c>
      <c r="E63" s="10">
        <v>0</v>
      </c>
      <c r="F63" s="10">
        <v>0</v>
      </c>
      <c r="G63" s="10">
        <v>0</v>
      </c>
      <c r="H63" s="48">
        <f t="shared" si="10"/>
        <v>0</v>
      </c>
      <c r="I63" s="48">
        <v>0</v>
      </c>
      <c r="J63" s="48">
        <v>0</v>
      </c>
      <c r="K63" s="49">
        <v>0</v>
      </c>
      <c r="L63" s="58"/>
    </row>
    <row r="64" spans="1:12" s="88" customFormat="1" ht="11.25">
      <c r="A64" s="24" t="s">
        <v>57</v>
      </c>
      <c r="B64" s="25" t="s">
        <v>58</v>
      </c>
      <c r="C64" s="15">
        <f>C65</f>
        <v>2000000000</v>
      </c>
      <c r="D64" s="15">
        <f>D65</f>
        <v>1903447270</v>
      </c>
      <c r="E64" s="15">
        <f>E65</f>
        <v>1903447270</v>
      </c>
      <c r="F64" s="15">
        <f>F65</f>
        <v>1903447270</v>
      </c>
      <c r="G64" s="15">
        <f>G65</f>
        <v>1903447270</v>
      </c>
      <c r="H64" s="46">
        <f aca="true" t="shared" si="11" ref="H64:I66">D64/C64*100</f>
        <v>95.1723635</v>
      </c>
      <c r="I64" s="46">
        <f t="shared" si="11"/>
        <v>100</v>
      </c>
      <c r="J64" s="46">
        <f>F64/E64*100</f>
        <v>100</v>
      </c>
      <c r="K64" s="47">
        <f>G64/F64*100</f>
        <v>100</v>
      </c>
      <c r="L64" s="87"/>
    </row>
    <row r="65" spans="1:12" s="88" customFormat="1" ht="11.25">
      <c r="A65" s="24" t="s">
        <v>59</v>
      </c>
      <c r="B65" s="25" t="s">
        <v>50</v>
      </c>
      <c r="C65" s="15">
        <f>C66</f>
        <v>2000000000</v>
      </c>
      <c r="D65" s="15">
        <f>D66</f>
        <v>1903447270</v>
      </c>
      <c r="E65" s="15">
        <f>E66</f>
        <v>1903447270</v>
      </c>
      <c r="F65" s="15">
        <f>F66</f>
        <v>1903447270</v>
      </c>
      <c r="G65" s="15">
        <f>G66</f>
        <v>1903447270</v>
      </c>
      <c r="H65" s="46">
        <f t="shared" si="11"/>
        <v>95.1723635</v>
      </c>
      <c r="I65" s="46">
        <f t="shared" si="11"/>
        <v>100</v>
      </c>
      <c r="J65" s="46">
        <f>F65/E65*100</f>
        <v>100</v>
      </c>
      <c r="K65" s="47">
        <f>G65/F65*100</f>
        <v>100</v>
      </c>
      <c r="L65" s="87"/>
    </row>
    <row r="66" spans="1:12" s="89" customFormat="1" ht="11.25">
      <c r="A66" s="26" t="s">
        <v>60</v>
      </c>
      <c r="B66" s="27" t="s">
        <v>61</v>
      </c>
      <c r="C66" s="10">
        <v>2000000000</v>
      </c>
      <c r="D66" s="10">
        <v>1903447270</v>
      </c>
      <c r="E66" s="10">
        <v>1903447270</v>
      </c>
      <c r="F66" s="10">
        <v>1903447270</v>
      </c>
      <c r="G66" s="10">
        <v>1903447270</v>
      </c>
      <c r="H66" s="48">
        <f t="shared" si="11"/>
        <v>95.1723635</v>
      </c>
      <c r="I66" s="48">
        <f t="shared" si="11"/>
        <v>100</v>
      </c>
      <c r="J66" s="48">
        <f>F66/E66*100</f>
        <v>100</v>
      </c>
      <c r="K66" s="49">
        <f>G66/F66*100</f>
        <v>100</v>
      </c>
      <c r="L66" s="58"/>
    </row>
    <row r="67" spans="1:12" s="89" customFormat="1" ht="11.25">
      <c r="A67" s="26"/>
      <c r="B67" s="27"/>
      <c r="C67" s="10"/>
      <c r="D67" s="10"/>
      <c r="E67" s="10"/>
      <c r="F67" s="10"/>
      <c r="G67" s="10"/>
      <c r="H67" s="48"/>
      <c r="I67" s="48"/>
      <c r="J67" s="48"/>
      <c r="K67" s="49"/>
      <c r="L67" s="58"/>
    </row>
    <row r="68" spans="1:12" s="88" customFormat="1" ht="11.25">
      <c r="A68" s="43" t="s">
        <v>62</v>
      </c>
      <c r="B68" s="12" t="s">
        <v>63</v>
      </c>
      <c r="C68" s="9">
        <f>C69+C77+C86+C89+C92</f>
        <v>33881384606</v>
      </c>
      <c r="D68" s="9">
        <f>D69+D77+D86+D89+D92</f>
        <v>20437886079</v>
      </c>
      <c r="E68" s="9">
        <f>E69+E77+E86+E89+E92</f>
        <v>8793252723</v>
      </c>
      <c r="F68" s="9">
        <f>F69+F77+F86+F89+F92</f>
        <v>2999045750</v>
      </c>
      <c r="G68" s="9">
        <f>G69+G77+G86+G89+G92</f>
        <v>2929383988</v>
      </c>
      <c r="H68" s="44">
        <f>D68/C68*100</f>
        <v>60.32187384508686</v>
      </c>
      <c r="I68" s="44">
        <f>E68/D68*100</f>
        <v>43.02427701676593</v>
      </c>
      <c r="J68" s="44">
        <f>F68/E68*100</f>
        <v>34.106215805165824</v>
      </c>
      <c r="K68" s="45">
        <f>G68/F68*100</f>
        <v>97.67720242347086</v>
      </c>
      <c r="L68" s="87"/>
    </row>
    <row r="69" spans="1:12" s="88" customFormat="1" ht="11.25">
      <c r="A69" s="24" t="s">
        <v>64</v>
      </c>
      <c r="B69" s="25" t="s">
        <v>65</v>
      </c>
      <c r="C69" s="15">
        <f>C70+C72+C75</f>
        <v>2268331796</v>
      </c>
      <c r="D69" s="15">
        <f>D70+D72+D75</f>
        <v>1037802037</v>
      </c>
      <c r="E69" s="15">
        <f>E70+E72+E75</f>
        <v>853274434</v>
      </c>
      <c r="F69" s="15">
        <f>F70+F72+F75</f>
        <v>425165622</v>
      </c>
      <c r="G69" s="15">
        <f>G70+G72+G75</f>
        <v>424834244</v>
      </c>
      <c r="H69" s="46">
        <f>D69/C69*100</f>
        <v>45.75177400546388</v>
      </c>
      <c r="I69" s="46">
        <f>E69/D69*100</f>
        <v>82.21938323291226</v>
      </c>
      <c r="J69" s="46">
        <f>F69/E69*100</f>
        <v>49.827535556983534</v>
      </c>
      <c r="K69" s="47">
        <f>G69/F69*100</f>
        <v>99.92205907936743</v>
      </c>
      <c r="L69" s="87"/>
    </row>
    <row r="70" spans="1:12" s="88" customFormat="1" ht="11.25">
      <c r="A70" s="24" t="s">
        <v>141</v>
      </c>
      <c r="B70" s="25" t="s">
        <v>77</v>
      </c>
      <c r="C70" s="15">
        <f>C71</f>
        <v>330494877</v>
      </c>
      <c r="D70" s="15">
        <f>D71</f>
        <v>0</v>
      </c>
      <c r="E70" s="15">
        <f>E71</f>
        <v>0</v>
      </c>
      <c r="F70" s="15">
        <f>F71</f>
        <v>0</v>
      </c>
      <c r="G70" s="15">
        <f>G71</f>
        <v>0</v>
      </c>
      <c r="H70" s="46">
        <f aca="true" t="shared" si="12" ref="H70:H79">D70/C70*100</f>
        <v>0</v>
      </c>
      <c r="I70" s="46">
        <v>0</v>
      </c>
      <c r="J70" s="46">
        <v>0</v>
      </c>
      <c r="K70" s="47">
        <v>0</v>
      </c>
      <c r="L70" s="87"/>
    </row>
    <row r="71" spans="1:12" s="89" customFormat="1" ht="11.25">
      <c r="A71" s="26" t="s">
        <v>142</v>
      </c>
      <c r="B71" s="27" t="s">
        <v>79</v>
      </c>
      <c r="C71" s="10">
        <v>330494877</v>
      </c>
      <c r="D71" s="10">
        <v>0</v>
      </c>
      <c r="E71" s="10">
        <v>0</v>
      </c>
      <c r="F71" s="10">
        <v>0</v>
      </c>
      <c r="G71" s="10">
        <v>0</v>
      </c>
      <c r="H71" s="48">
        <f t="shared" si="12"/>
        <v>0</v>
      </c>
      <c r="I71" s="48">
        <v>0</v>
      </c>
      <c r="J71" s="48">
        <v>0</v>
      </c>
      <c r="K71" s="49">
        <v>0</v>
      </c>
      <c r="L71" s="58"/>
    </row>
    <row r="72" spans="1:12" s="88" customFormat="1" ht="11.25">
      <c r="A72" s="24" t="s">
        <v>66</v>
      </c>
      <c r="B72" s="25" t="s">
        <v>67</v>
      </c>
      <c r="C72" s="15">
        <f>C73+C74</f>
        <v>1637836919</v>
      </c>
      <c r="D72" s="15">
        <f>D73+D74</f>
        <v>864120088</v>
      </c>
      <c r="E72" s="15">
        <f>E73+E74</f>
        <v>696288480</v>
      </c>
      <c r="F72" s="15">
        <f>F73+F74</f>
        <v>364179668</v>
      </c>
      <c r="G72" s="15">
        <f>G73+G74</f>
        <v>363848290</v>
      </c>
      <c r="H72" s="46">
        <f t="shared" si="12"/>
        <v>52.75983695175209</v>
      </c>
      <c r="I72" s="46">
        <f aca="true" t="shared" si="13" ref="I72:I79">E72/D72*100</f>
        <v>80.57774488399579</v>
      </c>
      <c r="J72" s="46">
        <f>F72/E72*100</f>
        <v>52.302986256501036</v>
      </c>
      <c r="K72" s="47">
        <f>G72/F72*100</f>
        <v>99.90900700145622</v>
      </c>
      <c r="L72" s="87"/>
    </row>
    <row r="73" spans="1:12" s="89" customFormat="1" ht="11.25">
      <c r="A73" s="26" t="s">
        <v>68</v>
      </c>
      <c r="B73" s="27" t="s">
        <v>69</v>
      </c>
      <c r="C73" s="10">
        <v>987861878</v>
      </c>
      <c r="D73" s="10">
        <v>686852014</v>
      </c>
      <c r="E73" s="10">
        <v>556481567</v>
      </c>
      <c r="F73" s="10">
        <v>287312009</v>
      </c>
      <c r="G73" s="10">
        <v>287312009</v>
      </c>
      <c r="H73" s="48">
        <f t="shared" si="12"/>
        <v>69.52915476307103</v>
      </c>
      <c r="I73" s="48">
        <f t="shared" si="13"/>
        <v>81.01913595029511</v>
      </c>
      <c r="J73" s="48">
        <f>F73/E73*100</f>
        <v>51.63010349990622</v>
      </c>
      <c r="K73" s="49">
        <f>G73/F73*100</f>
        <v>100</v>
      </c>
      <c r="L73" s="58"/>
    </row>
    <row r="74" spans="1:12" s="89" customFormat="1" ht="11.25">
      <c r="A74" s="26" t="s">
        <v>168</v>
      </c>
      <c r="B74" s="27" t="s">
        <v>167</v>
      </c>
      <c r="C74" s="10">
        <v>649975041</v>
      </c>
      <c r="D74" s="10">
        <v>177268074</v>
      </c>
      <c r="E74" s="10">
        <v>139806913</v>
      </c>
      <c r="F74" s="10">
        <v>76867659</v>
      </c>
      <c r="G74" s="10">
        <v>76536281</v>
      </c>
      <c r="H74" s="48">
        <f t="shared" si="12"/>
        <v>27.273058628108153</v>
      </c>
      <c r="I74" s="48">
        <f t="shared" si="13"/>
        <v>78.86750831399003</v>
      </c>
      <c r="J74" s="48">
        <f>F74/E74*100</f>
        <v>54.98130053125485</v>
      </c>
      <c r="K74" s="49">
        <f>G74/F74*100</f>
        <v>99.56889801990717</v>
      </c>
      <c r="L74" s="58"/>
    </row>
    <row r="75" spans="1:12" s="88" customFormat="1" ht="11.25">
      <c r="A75" s="24" t="s">
        <v>70</v>
      </c>
      <c r="B75" s="25" t="s">
        <v>71</v>
      </c>
      <c r="C75" s="15">
        <f>C76</f>
        <v>300000000</v>
      </c>
      <c r="D75" s="15">
        <f>D76</f>
        <v>173681949</v>
      </c>
      <c r="E75" s="15">
        <f>E76</f>
        <v>156985954</v>
      </c>
      <c r="F75" s="15">
        <f>F76</f>
        <v>60985954</v>
      </c>
      <c r="G75" s="15">
        <f>G76</f>
        <v>60985954</v>
      </c>
      <c r="H75" s="46">
        <f t="shared" si="12"/>
        <v>57.893983000000006</v>
      </c>
      <c r="I75" s="46">
        <f t="shared" si="13"/>
        <v>90.38702922432083</v>
      </c>
      <c r="J75" s="46">
        <f>F75/E75*100</f>
        <v>38.848032225863975</v>
      </c>
      <c r="K75" s="47">
        <f>G75/F75*100</f>
        <v>100</v>
      </c>
      <c r="L75" s="87"/>
    </row>
    <row r="76" spans="1:12" s="89" customFormat="1" ht="11.25">
      <c r="A76" s="26" t="s">
        <v>72</v>
      </c>
      <c r="B76" s="27" t="s">
        <v>73</v>
      </c>
      <c r="C76" s="10">
        <v>300000000</v>
      </c>
      <c r="D76" s="10">
        <v>173681949</v>
      </c>
      <c r="E76" s="10">
        <v>156985954</v>
      </c>
      <c r="F76" s="10">
        <v>60985954</v>
      </c>
      <c r="G76" s="10">
        <v>60985954</v>
      </c>
      <c r="H76" s="48">
        <f t="shared" si="12"/>
        <v>57.893983000000006</v>
      </c>
      <c r="I76" s="48">
        <f t="shared" si="13"/>
        <v>90.38702922432083</v>
      </c>
      <c r="J76" s="48">
        <f>F76/E76*100</f>
        <v>38.848032225863975</v>
      </c>
      <c r="K76" s="49">
        <f>G76/F76*100</f>
        <v>100</v>
      </c>
      <c r="L76" s="58"/>
    </row>
    <row r="77" spans="1:12" s="88" customFormat="1" ht="11.25">
      <c r="A77" s="43" t="s">
        <v>143</v>
      </c>
      <c r="B77" s="12" t="s">
        <v>144</v>
      </c>
      <c r="C77" s="9">
        <f>C78+C80+C83</f>
        <v>21875948401</v>
      </c>
      <c r="D77" s="9">
        <f>D78+D80+D83</f>
        <v>15197175717</v>
      </c>
      <c r="E77" s="9">
        <f>E78+E80+E83</f>
        <v>6801037179</v>
      </c>
      <c r="F77" s="9">
        <f>F78+F80+F83</f>
        <v>2357389691</v>
      </c>
      <c r="G77" s="9">
        <f>G78+G80+G83</f>
        <v>2353601507</v>
      </c>
      <c r="H77" s="44">
        <f t="shared" si="12"/>
        <v>69.46979138196039</v>
      </c>
      <c r="I77" s="44">
        <f t="shared" si="13"/>
        <v>44.7519809315106</v>
      </c>
      <c r="J77" s="44">
        <f>F77/E77*100</f>
        <v>34.662208556645794</v>
      </c>
      <c r="K77" s="45">
        <f>G77/F77*100</f>
        <v>99.8393059910942</v>
      </c>
      <c r="L77" s="87"/>
    </row>
    <row r="78" spans="1:12" s="88" customFormat="1" ht="11.25">
      <c r="A78" s="24" t="s">
        <v>145</v>
      </c>
      <c r="B78" s="25" t="s">
        <v>146</v>
      </c>
      <c r="C78" s="15">
        <f>C79</f>
        <v>17856421125</v>
      </c>
      <c r="D78" s="15">
        <f>D79</f>
        <v>14627237336</v>
      </c>
      <c r="E78" s="15">
        <f>E79</f>
        <v>6319216860</v>
      </c>
      <c r="F78" s="15">
        <f>F79</f>
        <v>2176686252</v>
      </c>
      <c r="G78" s="15">
        <f>G79</f>
        <v>2176686252</v>
      </c>
      <c r="H78" s="46">
        <f t="shared" si="12"/>
        <v>81.9158398741002</v>
      </c>
      <c r="I78" s="46">
        <f t="shared" si="13"/>
        <v>43.20171140210724</v>
      </c>
      <c r="J78" s="46">
        <f>F78/E78*100</f>
        <v>34.44550646422981</v>
      </c>
      <c r="K78" s="47">
        <f>G78/F78*100</f>
        <v>100</v>
      </c>
      <c r="L78" s="87"/>
    </row>
    <row r="79" spans="1:12" s="89" customFormat="1" ht="11.25">
      <c r="A79" s="26" t="s">
        <v>147</v>
      </c>
      <c r="B79" s="27" t="s">
        <v>148</v>
      </c>
      <c r="C79" s="10">
        <v>17856421125</v>
      </c>
      <c r="D79" s="10">
        <v>14627237336</v>
      </c>
      <c r="E79" s="10">
        <v>6319216860</v>
      </c>
      <c r="F79" s="10">
        <v>2176686252</v>
      </c>
      <c r="G79" s="10">
        <v>2176686252</v>
      </c>
      <c r="H79" s="48">
        <f t="shared" si="12"/>
        <v>81.9158398741002</v>
      </c>
      <c r="I79" s="48">
        <f t="shared" si="13"/>
        <v>43.20171140210724</v>
      </c>
      <c r="J79" s="48">
        <f>F79/E79*100</f>
        <v>34.44550646422981</v>
      </c>
      <c r="K79" s="49">
        <f>G79/F79*100</f>
        <v>100</v>
      </c>
      <c r="L79" s="58"/>
    </row>
    <row r="80" spans="1:12" s="88" customFormat="1" ht="11.25">
      <c r="A80" s="24" t="s">
        <v>149</v>
      </c>
      <c r="B80" s="25" t="s">
        <v>150</v>
      </c>
      <c r="C80" s="15">
        <f>C81+C82</f>
        <v>209641915</v>
      </c>
      <c r="D80" s="15">
        <f>D81+D82</f>
        <v>12400000</v>
      </c>
      <c r="E80" s="15">
        <f>E81+E82</f>
        <v>9366413</v>
      </c>
      <c r="F80" s="15">
        <f>F81+F82</f>
        <v>0</v>
      </c>
      <c r="G80" s="15">
        <f>G81+G82</f>
        <v>0</v>
      </c>
      <c r="H80" s="46">
        <f>D80/C80*100</f>
        <v>5.9148477059084295</v>
      </c>
      <c r="I80" s="46">
        <f>E80/D80*100</f>
        <v>75.53558870967741</v>
      </c>
      <c r="J80" s="46">
        <f>F80/E80*100</f>
        <v>0</v>
      </c>
      <c r="K80" s="47">
        <v>0</v>
      </c>
      <c r="L80" s="87"/>
    </row>
    <row r="81" spans="1:12" s="89" customFormat="1" ht="11.25">
      <c r="A81" s="26" t="s">
        <v>151</v>
      </c>
      <c r="B81" s="27" t="s">
        <v>152</v>
      </c>
      <c r="C81" s="10">
        <v>77328940</v>
      </c>
      <c r="D81" s="10">
        <v>0</v>
      </c>
      <c r="E81" s="10">
        <v>0</v>
      </c>
      <c r="F81" s="10">
        <v>0</v>
      </c>
      <c r="G81" s="10">
        <v>0</v>
      </c>
      <c r="H81" s="48">
        <f>D81/C81*100</f>
        <v>0</v>
      </c>
      <c r="I81" s="48">
        <v>0</v>
      </c>
      <c r="J81" s="48">
        <v>0</v>
      </c>
      <c r="K81" s="49">
        <v>0</v>
      </c>
      <c r="L81" s="58"/>
    </row>
    <row r="82" spans="1:12" s="89" customFormat="1" ht="12" thickBot="1">
      <c r="A82" s="28" t="s">
        <v>153</v>
      </c>
      <c r="B82" s="29" t="s">
        <v>154</v>
      </c>
      <c r="C82" s="16">
        <v>132312975</v>
      </c>
      <c r="D82" s="16">
        <v>12400000</v>
      </c>
      <c r="E82" s="16">
        <v>9366413</v>
      </c>
      <c r="F82" s="16">
        <v>0</v>
      </c>
      <c r="G82" s="16">
        <v>0</v>
      </c>
      <c r="H82" s="50">
        <f>D82/C82*100</f>
        <v>9.371718835586607</v>
      </c>
      <c r="I82" s="50">
        <f>E82/D82*100</f>
        <v>75.53558870967741</v>
      </c>
      <c r="J82" s="50">
        <f>F82/E82*100</f>
        <v>0</v>
      </c>
      <c r="K82" s="51">
        <v>0</v>
      </c>
      <c r="L82" s="58"/>
    </row>
    <row r="83" spans="1:12" s="88" customFormat="1" ht="11.25">
      <c r="A83" s="31" t="s">
        <v>155</v>
      </c>
      <c r="B83" s="32" t="s">
        <v>156</v>
      </c>
      <c r="C83" s="17">
        <f>C84+C85</f>
        <v>3809885361</v>
      </c>
      <c r="D83" s="17">
        <f>D84+D85</f>
        <v>557538381</v>
      </c>
      <c r="E83" s="17">
        <f>E84+E85</f>
        <v>472453906</v>
      </c>
      <c r="F83" s="17">
        <f>F84+F85</f>
        <v>180703439</v>
      </c>
      <c r="G83" s="17">
        <f>G84+G85</f>
        <v>176915255</v>
      </c>
      <c r="H83" s="52">
        <f aca="true" t="shared" si="14" ref="H83:I88">D83/C83*100</f>
        <v>14.633993628975231</v>
      </c>
      <c r="I83" s="52">
        <f t="shared" si="14"/>
        <v>84.73926138548657</v>
      </c>
      <c r="J83" s="52">
        <f>F83/E83*100</f>
        <v>38.24784528292163</v>
      </c>
      <c r="K83" s="53">
        <f>G83/F83*100</f>
        <v>97.90364587361285</v>
      </c>
      <c r="L83" s="87"/>
    </row>
    <row r="84" spans="1:12" s="89" customFormat="1" ht="11.25">
      <c r="A84" s="26" t="s">
        <v>157</v>
      </c>
      <c r="B84" s="27" t="s">
        <v>158</v>
      </c>
      <c r="C84" s="10">
        <v>41194992</v>
      </c>
      <c r="D84" s="10">
        <v>9699837</v>
      </c>
      <c r="E84" s="10">
        <v>7875668</v>
      </c>
      <c r="F84" s="10">
        <v>7875668</v>
      </c>
      <c r="G84" s="10">
        <v>7398484</v>
      </c>
      <c r="H84" s="48">
        <f t="shared" si="14"/>
        <v>23.546155804569644</v>
      </c>
      <c r="I84" s="48">
        <f t="shared" si="14"/>
        <v>81.19381799920967</v>
      </c>
      <c r="J84" s="48">
        <f>F84/E84*100</f>
        <v>100</v>
      </c>
      <c r="K84" s="49">
        <f>G84/F84*100</f>
        <v>93.94103458906596</v>
      </c>
      <c r="L84" s="58"/>
    </row>
    <row r="85" spans="1:12" s="89" customFormat="1" ht="11.25">
      <c r="A85" s="26" t="s">
        <v>159</v>
      </c>
      <c r="B85" s="27" t="s">
        <v>160</v>
      </c>
      <c r="C85" s="10">
        <v>3768690369</v>
      </c>
      <c r="D85" s="10">
        <v>547838544</v>
      </c>
      <c r="E85" s="10">
        <v>464578238</v>
      </c>
      <c r="F85" s="10">
        <v>172827771</v>
      </c>
      <c r="G85" s="10">
        <v>169516771</v>
      </c>
      <c r="H85" s="48">
        <f t="shared" si="14"/>
        <v>14.536576114247502</v>
      </c>
      <c r="I85" s="48">
        <f t="shared" si="14"/>
        <v>84.8020357618357</v>
      </c>
      <c r="J85" s="48">
        <f>F85/E85*100</f>
        <v>37.20100445169797</v>
      </c>
      <c r="K85" s="49">
        <f>G85/F85*100</f>
        <v>98.08421992551185</v>
      </c>
      <c r="L85" s="58"/>
    </row>
    <row r="86" spans="1:12" s="88" customFormat="1" ht="11.25">
      <c r="A86" s="24" t="s">
        <v>74</v>
      </c>
      <c r="B86" s="25" t="s">
        <v>75</v>
      </c>
      <c r="C86" s="15">
        <f>C87</f>
        <v>6500000000</v>
      </c>
      <c r="D86" s="15">
        <f>D87</f>
        <v>3613507815</v>
      </c>
      <c r="E86" s="15">
        <f>E87</f>
        <v>669832206</v>
      </c>
      <c r="F86" s="15">
        <f>F87</f>
        <v>58303638</v>
      </c>
      <c r="G86" s="15">
        <f>G87</f>
        <v>58303638</v>
      </c>
      <c r="H86" s="46">
        <f t="shared" si="14"/>
        <v>55.592427923076926</v>
      </c>
      <c r="I86" s="46">
        <f t="shared" si="14"/>
        <v>18.536896564038564</v>
      </c>
      <c r="J86" s="46">
        <f>F86/E86*100</f>
        <v>8.704215395698665</v>
      </c>
      <c r="K86" s="47">
        <f>G86/F86*100</f>
        <v>100</v>
      </c>
      <c r="L86" s="87"/>
    </row>
    <row r="87" spans="1:12" s="88" customFormat="1" ht="11.25">
      <c r="A87" s="24" t="s">
        <v>76</v>
      </c>
      <c r="B87" s="25" t="s">
        <v>77</v>
      </c>
      <c r="C87" s="15">
        <f>C88</f>
        <v>6500000000</v>
      </c>
      <c r="D87" s="15">
        <f>D88</f>
        <v>3613507815</v>
      </c>
      <c r="E87" s="15">
        <f>E88</f>
        <v>669832206</v>
      </c>
      <c r="F87" s="15">
        <f>F88</f>
        <v>58303638</v>
      </c>
      <c r="G87" s="15">
        <f>G88</f>
        <v>58303638</v>
      </c>
      <c r="H87" s="46">
        <f t="shared" si="14"/>
        <v>55.592427923076926</v>
      </c>
      <c r="I87" s="46">
        <f t="shared" si="14"/>
        <v>18.536896564038564</v>
      </c>
      <c r="J87" s="46">
        <f>F87/E87*100</f>
        <v>8.704215395698665</v>
      </c>
      <c r="K87" s="47">
        <f>G87/F87*100</f>
        <v>100</v>
      </c>
      <c r="L87" s="87"/>
    </row>
    <row r="88" spans="1:12" s="89" customFormat="1" ht="11.25">
      <c r="A88" s="26" t="s">
        <v>78</v>
      </c>
      <c r="B88" s="27" t="s">
        <v>79</v>
      </c>
      <c r="C88" s="10">
        <v>6500000000</v>
      </c>
      <c r="D88" s="10">
        <v>3613507815</v>
      </c>
      <c r="E88" s="10">
        <v>669832206</v>
      </c>
      <c r="F88" s="10">
        <v>58303638</v>
      </c>
      <c r="G88" s="10">
        <v>58303638</v>
      </c>
      <c r="H88" s="48">
        <f t="shared" si="14"/>
        <v>55.592427923076926</v>
      </c>
      <c r="I88" s="48">
        <f t="shared" si="14"/>
        <v>18.536896564038564</v>
      </c>
      <c r="J88" s="48">
        <f>F88/E88*100</f>
        <v>8.704215395698665</v>
      </c>
      <c r="K88" s="49">
        <f>G88/F88*100</f>
        <v>100</v>
      </c>
      <c r="L88" s="58"/>
    </row>
    <row r="89" spans="1:12" s="88" customFormat="1" ht="11.25">
      <c r="A89" s="24" t="s">
        <v>80</v>
      </c>
      <c r="B89" s="25" t="s">
        <v>81</v>
      </c>
      <c r="C89" s="15">
        <f>C90</f>
        <v>2000000000</v>
      </c>
      <c r="D89" s="15">
        <f>D90</f>
        <v>0</v>
      </c>
      <c r="E89" s="15">
        <f>E90</f>
        <v>0</v>
      </c>
      <c r="F89" s="15">
        <f>F90</f>
        <v>0</v>
      </c>
      <c r="G89" s="15">
        <f>G90</f>
        <v>0</v>
      </c>
      <c r="H89" s="46">
        <f aca="true" t="shared" si="15" ref="H89:H96">D89/C89*100</f>
        <v>0</v>
      </c>
      <c r="I89" s="46">
        <v>0</v>
      </c>
      <c r="J89" s="46">
        <v>0</v>
      </c>
      <c r="K89" s="47">
        <v>0</v>
      </c>
      <c r="L89" s="87"/>
    </row>
    <row r="90" spans="1:12" s="88" customFormat="1" ht="11.25">
      <c r="A90" s="24" t="s">
        <v>82</v>
      </c>
      <c r="B90" s="25" t="s">
        <v>83</v>
      </c>
      <c r="C90" s="15">
        <f>C91</f>
        <v>2000000000</v>
      </c>
      <c r="D90" s="15">
        <f>D91</f>
        <v>0</v>
      </c>
      <c r="E90" s="15">
        <f>E91</f>
        <v>0</v>
      </c>
      <c r="F90" s="15">
        <v>0</v>
      </c>
      <c r="G90" s="15">
        <v>0</v>
      </c>
      <c r="H90" s="46">
        <f t="shared" si="15"/>
        <v>0</v>
      </c>
      <c r="I90" s="46">
        <v>0</v>
      </c>
      <c r="J90" s="46">
        <v>0</v>
      </c>
      <c r="K90" s="47">
        <v>0</v>
      </c>
      <c r="L90" s="87"/>
    </row>
    <row r="91" spans="1:12" s="89" customFormat="1" ht="11.25">
      <c r="A91" s="26" t="s">
        <v>84</v>
      </c>
      <c r="B91" s="27" t="s">
        <v>85</v>
      </c>
      <c r="C91" s="10">
        <v>2000000000</v>
      </c>
      <c r="D91" s="10">
        <v>0</v>
      </c>
      <c r="E91" s="10">
        <v>0</v>
      </c>
      <c r="F91" s="10">
        <v>202463184</v>
      </c>
      <c r="G91" s="10">
        <v>202463184</v>
      </c>
      <c r="H91" s="48">
        <f t="shared" si="15"/>
        <v>0</v>
      </c>
      <c r="I91" s="48">
        <v>0</v>
      </c>
      <c r="J91" s="48">
        <v>0</v>
      </c>
      <c r="K91" s="49">
        <v>0</v>
      </c>
      <c r="L91" s="58"/>
    </row>
    <row r="92" spans="1:12" s="88" customFormat="1" ht="11.25">
      <c r="A92" s="24" t="s">
        <v>161</v>
      </c>
      <c r="B92" s="25" t="s">
        <v>162</v>
      </c>
      <c r="C92" s="15">
        <f>C93+C95</f>
        <v>1237104409</v>
      </c>
      <c r="D92" s="15">
        <f>D93+D95</f>
        <v>589400510</v>
      </c>
      <c r="E92" s="15">
        <f>E93+E95</f>
        <v>469108904</v>
      </c>
      <c r="F92" s="15">
        <f>F93+F95</f>
        <v>158186799</v>
      </c>
      <c r="G92" s="15">
        <f>G93+G95</f>
        <v>92644599</v>
      </c>
      <c r="H92" s="46">
        <f t="shared" si="15"/>
        <v>47.64355423132277</v>
      </c>
      <c r="I92" s="46">
        <f>E92/D92*100</f>
        <v>79.59085478226004</v>
      </c>
      <c r="J92" s="46">
        <f>F92/E92*100</f>
        <v>33.7206984670664</v>
      </c>
      <c r="K92" s="47">
        <f>G92/F92*100</f>
        <v>58.566580514724244</v>
      </c>
      <c r="L92" s="87"/>
    </row>
    <row r="93" spans="1:12" s="88" customFormat="1" ht="11.25">
      <c r="A93" s="24" t="s">
        <v>176</v>
      </c>
      <c r="B93" s="25" t="s">
        <v>177</v>
      </c>
      <c r="C93" s="15">
        <f>C94</f>
        <v>64948800</v>
      </c>
      <c r="D93" s="15">
        <f>D94</f>
        <v>54124000</v>
      </c>
      <c r="E93" s="15">
        <f>E94</f>
        <v>0</v>
      </c>
      <c r="F93" s="15">
        <f>F94</f>
        <v>0</v>
      </c>
      <c r="G93" s="15">
        <f>G94</f>
        <v>0</v>
      </c>
      <c r="H93" s="46">
        <f t="shared" si="15"/>
        <v>83.33333333333334</v>
      </c>
      <c r="I93" s="46">
        <f>E93/D93*100</f>
        <v>0</v>
      </c>
      <c r="J93" s="46">
        <v>0</v>
      </c>
      <c r="K93" s="47">
        <v>0</v>
      </c>
      <c r="L93" s="87"/>
    </row>
    <row r="94" spans="1:12" s="89" customFormat="1" ht="11.25">
      <c r="A94" s="26" t="s">
        <v>178</v>
      </c>
      <c r="B94" s="27" t="s">
        <v>179</v>
      </c>
      <c r="C94" s="10">
        <v>64948800</v>
      </c>
      <c r="D94" s="10">
        <v>54124000</v>
      </c>
      <c r="E94" s="10">
        <v>0</v>
      </c>
      <c r="F94" s="10">
        <v>0</v>
      </c>
      <c r="G94" s="10">
        <v>0</v>
      </c>
      <c r="H94" s="48">
        <f t="shared" si="15"/>
        <v>83.33333333333334</v>
      </c>
      <c r="I94" s="48">
        <f>E94/D94*100</f>
        <v>0</v>
      </c>
      <c r="J94" s="48">
        <v>0</v>
      </c>
      <c r="K94" s="49">
        <v>0</v>
      </c>
      <c r="L94" s="58"/>
    </row>
    <row r="95" spans="1:12" s="88" customFormat="1" ht="11.25">
      <c r="A95" s="24" t="s">
        <v>163</v>
      </c>
      <c r="B95" s="25" t="s">
        <v>164</v>
      </c>
      <c r="C95" s="15">
        <f>C96</f>
        <v>1172155609</v>
      </c>
      <c r="D95" s="15">
        <f>D96</f>
        <v>535276510</v>
      </c>
      <c r="E95" s="15">
        <f>E96</f>
        <v>469108904</v>
      </c>
      <c r="F95" s="15">
        <f>F96</f>
        <v>158186799</v>
      </c>
      <c r="G95" s="15">
        <f>G96</f>
        <v>92644599</v>
      </c>
      <c r="H95" s="46">
        <f t="shared" si="15"/>
        <v>45.66599399346474</v>
      </c>
      <c r="I95" s="46">
        <f>E95/D95*100</f>
        <v>87.6386120511808</v>
      </c>
      <c r="J95" s="46">
        <f>F95/E95*100</f>
        <v>33.7206984670664</v>
      </c>
      <c r="K95" s="47">
        <f>G95/F95*100</f>
        <v>58.566580514724244</v>
      </c>
      <c r="L95" s="87"/>
    </row>
    <row r="96" spans="1:12" s="89" customFormat="1" ht="11.25">
      <c r="A96" s="26" t="s">
        <v>165</v>
      </c>
      <c r="B96" s="27" t="s">
        <v>166</v>
      </c>
      <c r="C96" s="10">
        <v>1172155609</v>
      </c>
      <c r="D96" s="10">
        <v>535276510</v>
      </c>
      <c r="E96" s="10">
        <v>469108904</v>
      </c>
      <c r="F96" s="10">
        <v>158186799</v>
      </c>
      <c r="G96" s="10">
        <v>92644599</v>
      </c>
      <c r="H96" s="48">
        <f t="shared" si="15"/>
        <v>45.66599399346474</v>
      </c>
      <c r="I96" s="48">
        <f>E96/D96*100</f>
        <v>87.6386120511808</v>
      </c>
      <c r="J96" s="48">
        <f>F96/E96*100</f>
        <v>33.7206984670664</v>
      </c>
      <c r="K96" s="49">
        <f>G96/F96*100</f>
        <v>58.566580514724244</v>
      </c>
      <c r="L96" s="58"/>
    </row>
    <row r="97" spans="1:12" s="89" customFormat="1" ht="11.25">
      <c r="A97" s="26"/>
      <c r="B97" s="27"/>
      <c r="C97" s="10"/>
      <c r="D97" s="10"/>
      <c r="E97" s="10"/>
      <c r="F97" s="10"/>
      <c r="G97" s="10"/>
      <c r="H97" s="48"/>
      <c r="I97" s="48"/>
      <c r="J97" s="48"/>
      <c r="K97" s="49"/>
      <c r="L97" s="58"/>
    </row>
    <row r="98" spans="1:12" s="88" customFormat="1" ht="11.25">
      <c r="A98" s="43" t="s">
        <v>86</v>
      </c>
      <c r="B98" s="12" t="s">
        <v>87</v>
      </c>
      <c r="C98" s="9">
        <f>C99</f>
        <v>9070847279</v>
      </c>
      <c r="D98" s="9">
        <f>D99</f>
        <v>8703880482</v>
      </c>
      <c r="E98" s="9">
        <f>E99</f>
        <v>6912295523</v>
      </c>
      <c r="F98" s="9">
        <f>F99</f>
        <v>1411826303</v>
      </c>
      <c r="G98" s="9">
        <f>G99</f>
        <v>546414436</v>
      </c>
      <c r="H98" s="44">
        <f aca="true" t="shared" si="16" ref="H98:H107">D98/C98*100</f>
        <v>95.95443748844093</v>
      </c>
      <c r="I98" s="44">
        <f aca="true" t="shared" si="17" ref="I98:I107">E98/D98*100</f>
        <v>79.4162504562755</v>
      </c>
      <c r="J98" s="44">
        <f>F98/E98*100</f>
        <v>20.424854497355955</v>
      </c>
      <c r="K98" s="45">
        <f>G98/F98*100</f>
        <v>38.702667235970885</v>
      </c>
      <c r="L98" s="87"/>
    </row>
    <row r="99" spans="1:12" s="88" customFormat="1" ht="11.25">
      <c r="A99" s="24" t="s">
        <v>88</v>
      </c>
      <c r="B99" s="25" t="s">
        <v>89</v>
      </c>
      <c r="C99" s="15">
        <f>C100+C102+C105</f>
        <v>9070847279</v>
      </c>
      <c r="D99" s="15">
        <f>D100+D102+D105</f>
        <v>8703880482</v>
      </c>
      <c r="E99" s="15">
        <f>E100+E102+E105</f>
        <v>6912295523</v>
      </c>
      <c r="F99" s="15">
        <f>F100+F102+F105</f>
        <v>1411826303</v>
      </c>
      <c r="G99" s="15">
        <f>G100+G102+G105</f>
        <v>546414436</v>
      </c>
      <c r="H99" s="46">
        <f t="shared" si="16"/>
        <v>95.95443748844093</v>
      </c>
      <c r="I99" s="46">
        <f t="shared" si="17"/>
        <v>79.4162504562755</v>
      </c>
      <c r="J99" s="46">
        <f>F99/E99*100</f>
        <v>20.424854497355955</v>
      </c>
      <c r="K99" s="47">
        <f>G99/F99*100</f>
        <v>38.702667235970885</v>
      </c>
      <c r="L99" s="87"/>
    </row>
    <row r="100" spans="1:12" s="88" customFormat="1" ht="11.25">
      <c r="A100" s="24" t="s">
        <v>90</v>
      </c>
      <c r="B100" s="25" t="s">
        <v>91</v>
      </c>
      <c r="C100" s="15">
        <f>C101</f>
        <v>6700000000</v>
      </c>
      <c r="D100" s="15">
        <f>D101</f>
        <v>6620833709</v>
      </c>
      <c r="E100" s="15">
        <f>E101</f>
        <v>6120762780</v>
      </c>
      <c r="F100" s="15">
        <f>F101</f>
        <v>1150005756</v>
      </c>
      <c r="G100" s="15">
        <f>G101</f>
        <v>345193889</v>
      </c>
      <c r="H100" s="46">
        <f t="shared" si="16"/>
        <v>98.81841356716417</v>
      </c>
      <c r="I100" s="46">
        <f t="shared" si="17"/>
        <v>92.44700968217596</v>
      </c>
      <c r="J100" s="46">
        <f>F100/E100*100</f>
        <v>18.788601965717746</v>
      </c>
      <c r="K100" s="47">
        <f>G100/F100*100</f>
        <v>30.016709672886194</v>
      </c>
      <c r="L100" s="87"/>
    </row>
    <row r="101" spans="1:12" s="89" customFormat="1" ht="11.25">
      <c r="A101" s="26" t="s">
        <v>92</v>
      </c>
      <c r="B101" s="27" t="s">
        <v>93</v>
      </c>
      <c r="C101" s="10">
        <v>6700000000</v>
      </c>
      <c r="D101" s="10">
        <v>6620833709</v>
      </c>
      <c r="E101" s="10">
        <v>6120762780</v>
      </c>
      <c r="F101" s="10">
        <v>1150005756</v>
      </c>
      <c r="G101" s="10">
        <v>345193889</v>
      </c>
      <c r="H101" s="48">
        <f t="shared" si="16"/>
        <v>98.81841356716417</v>
      </c>
      <c r="I101" s="48">
        <f t="shared" si="17"/>
        <v>92.44700968217596</v>
      </c>
      <c r="J101" s="48">
        <f>F101/E101*100</f>
        <v>18.788601965717746</v>
      </c>
      <c r="K101" s="49">
        <f>G101/F101*100</f>
        <v>30.016709672886194</v>
      </c>
      <c r="L101" s="58"/>
    </row>
    <row r="102" spans="1:12" s="88" customFormat="1" ht="11.25">
      <c r="A102" s="24" t="s">
        <v>94</v>
      </c>
      <c r="B102" s="25" t="s">
        <v>95</v>
      </c>
      <c r="C102" s="15">
        <f>C103+C104</f>
        <v>2087827279</v>
      </c>
      <c r="D102" s="15">
        <f>D103+D104</f>
        <v>1933282653</v>
      </c>
      <c r="E102" s="15">
        <f>E103+E104</f>
        <v>645734623</v>
      </c>
      <c r="F102" s="15">
        <f>F103+F104</f>
        <v>230698370</v>
      </c>
      <c r="G102" s="15">
        <f>G103+G104</f>
        <v>170098370</v>
      </c>
      <c r="H102" s="46">
        <f t="shared" si="16"/>
        <v>92.59782513838876</v>
      </c>
      <c r="I102" s="46">
        <f t="shared" si="17"/>
        <v>33.40094227804567</v>
      </c>
      <c r="J102" s="46">
        <f>F102/E102*100</f>
        <v>35.72649843804333</v>
      </c>
      <c r="K102" s="47">
        <f>G102/F102*100</f>
        <v>73.73193404010614</v>
      </c>
      <c r="L102" s="87"/>
    </row>
    <row r="103" spans="1:12" s="89" customFormat="1" ht="11.25">
      <c r="A103" s="26" t="s">
        <v>96</v>
      </c>
      <c r="B103" s="27" t="s">
        <v>97</v>
      </c>
      <c r="C103" s="10">
        <v>1024000000</v>
      </c>
      <c r="D103" s="10">
        <v>1023672000</v>
      </c>
      <c r="E103" s="10">
        <v>513058623</v>
      </c>
      <c r="F103" s="10">
        <v>182581218</v>
      </c>
      <c r="G103" s="10">
        <v>146981218</v>
      </c>
      <c r="H103" s="48">
        <f t="shared" si="16"/>
        <v>99.96796875</v>
      </c>
      <c r="I103" s="48">
        <f t="shared" si="17"/>
        <v>50.119435033878034</v>
      </c>
      <c r="J103" s="48">
        <f>F103/E103*100</f>
        <v>35.58681402378457</v>
      </c>
      <c r="K103" s="49">
        <f>G103/F103*100</f>
        <v>80.50182795910585</v>
      </c>
      <c r="L103" s="58"/>
    </row>
    <row r="104" spans="1:12" s="89" customFormat="1" ht="11.25">
      <c r="A104" s="26" t="s">
        <v>98</v>
      </c>
      <c r="B104" s="27" t="s">
        <v>99</v>
      </c>
      <c r="C104" s="10">
        <v>1063827279</v>
      </c>
      <c r="D104" s="10">
        <v>909610653</v>
      </c>
      <c r="E104" s="10">
        <v>132676000</v>
      </c>
      <c r="F104" s="10">
        <v>48117152</v>
      </c>
      <c r="G104" s="10">
        <v>23117152</v>
      </c>
      <c r="H104" s="48">
        <f t="shared" si="16"/>
        <v>85.50360297726488</v>
      </c>
      <c r="I104" s="48">
        <f t="shared" si="17"/>
        <v>14.586020904924471</v>
      </c>
      <c r="J104" s="48">
        <f>F104/E104*100</f>
        <v>36.26665862703126</v>
      </c>
      <c r="K104" s="49">
        <f>G104/F104*100</f>
        <v>48.043475224801334</v>
      </c>
      <c r="L104" s="58"/>
    </row>
    <row r="105" spans="1:12" s="88" customFormat="1" ht="11.25">
      <c r="A105" s="24" t="s">
        <v>100</v>
      </c>
      <c r="B105" s="25" t="s">
        <v>101</v>
      </c>
      <c r="C105" s="15">
        <f>C106+C107</f>
        <v>283020000</v>
      </c>
      <c r="D105" s="15">
        <f>D106+D107</f>
        <v>149764120</v>
      </c>
      <c r="E105" s="15">
        <f>E106+E107</f>
        <v>145798120</v>
      </c>
      <c r="F105" s="15">
        <f>F106+F107</f>
        <v>31122177</v>
      </c>
      <c r="G105" s="15">
        <f>G106+G107</f>
        <v>31122177</v>
      </c>
      <c r="H105" s="46">
        <f t="shared" si="16"/>
        <v>52.916444067557066</v>
      </c>
      <c r="I105" s="46">
        <f t="shared" si="17"/>
        <v>97.35183567332416</v>
      </c>
      <c r="J105" s="46">
        <f>F105/E105*100</f>
        <v>21.34607565584522</v>
      </c>
      <c r="K105" s="47">
        <f>G105/F105*100</f>
        <v>100</v>
      </c>
      <c r="L105" s="87"/>
    </row>
    <row r="106" spans="1:12" s="89" customFormat="1" ht="11.25">
      <c r="A106" s="26" t="s">
        <v>102</v>
      </c>
      <c r="B106" s="27" t="s">
        <v>103</v>
      </c>
      <c r="C106" s="10">
        <v>135000000</v>
      </c>
      <c r="D106" s="10">
        <v>27105600</v>
      </c>
      <c r="E106" s="10">
        <v>27098600</v>
      </c>
      <c r="F106" s="10">
        <v>10163783</v>
      </c>
      <c r="G106" s="10">
        <v>10163783</v>
      </c>
      <c r="H106" s="48">
        <f t="shared" si="16"/>
        <v>20.078222222222223</v>
      </c>
      <c r="I106" s="48">
        <f t="shared" si="17"/>
        <v>99.97417507821262</v>
      </c>
      <c r="J106" s="48">
        <f>F106/E106*100</f>
        <v>37.50667193139129</v>
      </c>
      <c r="K106" s="49">
        <f>G106/F106*100</f>
        <v>100</v>
      </c>
      <c r="L106" s="58"/>
    </row>
    <row r="107" spans="1:12" s="89" customFormat="1" ht="11.25">
      <c r="A107" s="26" t="s">
        <v>104</v>
      </c>
      <c r="B107" s="27" t="s">
        <v>105</v>
      </c>
      <c r="C107" s="10">
        <v>148020000</v>
      </c>
      <c r="D107" s="10">
        <v>122658520</v>
      </c>
      <c r="E107" s="10">
        <v>118699520</v>
      </c>
      <c r="F107" s="10">
        <v>20958394</v>
      </c>
      <c r="G107" s="10">
        <v>20958394</v>
      </c>
      <c r="H107" s="48">
        <f t="shared" si="16"/>
        <v>82.86618024591272</v>
      </c>
      <c r="I107" s="48">
        <f t="shared" si="17"/>
        <v>96.77233998910145</v>
      </c>
      <c r="J107" s="48">
        <f>F107/E107*100</f>
        <v>17.656679656328855</v>
      </c>
      <c r="K107" s="49">
        <f>G107/F107*100</f>
        <v>100</v>
      </c>
      <c r="L107" s="58"/>
    </row>
    <row r="108" spans="1:12" s="94" customFormat="1" ht="11.25">
      <c r="A108" s="26"/>
      <c r="B108" s="27"/>
      <c r="C108" s="10"/>
      <c r="D108" s="10"/>
      <c r="E108" s="10"/>
      <c r="F108" s="10"/>
      <c r="G108" s="10"/>
      <c r="H108" s="48"/>
      <c r="I108" s="48"/>
      <c r="J108" s="48"/>
      <c r="K108" s="49"/>
      <c r="L108" s="58"/>
    </row>
    <row r="109" spans="1:12" s="36" customFormat="1" ht="11.25">
      <c r="A109" s="26"/>
      <c r="B109" s="18" t="s">
        <v>124</v>
      </c>
      <c r="C109" s="10"/>
      <c r="D109" s="10"/>
      <c r="E109" s="10"/>
      <c r="F109" s="10"/>
      <c r="G109" s="10"/>
      <c r="H109" s="48"/>
      <c r="I109" s="48"/>
      <c r="J109" s="48"/>
      <c r="K109" s="49"/>
      <c r="L109" s="83"/>
    </row>
    <row r="110" spans="1:12" s="36" customFormat="1" ht="11.25">
      <c r="A110" s="55"/>
      <c r="B110" s="18" t="s">
        <v>125</v>
      </c>
      <c r="C110" s="57"/>
      <c r="D110" s="57"/>
      <c r="E110" s="57"/>
      <c r="F110" s="57"/>
      <c r="G110" s="57"/>
      <c r="H110" s="58"/>
      <c r="I110" s="59"/>
      <c r="J110" s="58"/>
      <c r="K110" s="60"/>
      <c r="L110" s="83"/>
    </row>
    <row r="111" spans="1:12" s="35" customFormat="1" ht="8.25">
      <c r="A111" s="55"/>
      <c r="B111" s="56"/>
      <c r="C111" s="57"/>
      <c r="D111" s="57"/>
      <c r="E111" s="57"/>
      <c r="F111" s="57"/>
      <c r="G111" s="57"/>
      <c r="H111" s="58"/>
      <c r="I111" s="59"/>
      <c r="J111" s="58"/>
      <c r="K111" s="60"/>
      <c r="L111" s="83"/>
    </row>
    <row r="112" spans="1:12" s="11" customFormat="1" ht="12.75">
      <c r="A112" s="33" t="s">
        <v>206</v>
      </c>
      <c r="B112" s="18"/>
      <c r="C112" s="18"/>
      <c r="D112" s="18"/>
      <c r="E112" s="18"/>
      <c r="F112" s="19"/>
      <c r="G112" s="18"/>
      <c r="H112" s="61"/>
      <c r="I112" s="62"/>
      <c r="J112" s="61"/>
      <c r="K112" s="63"/>
      <c r="L112" s="84"/>
    </row>
    <row r="113" spans="1:12" s="11" customFormat="1" ht="12.75">
      <c r="A113" s="33" t="s">
        <v>169</v>
      </c>
      <c r="B113" s="18"/>
      <c r="C113" s="18"/>
      <c r="D113" s="18"/>
      <c r="E113" s="18"/>
      <c r="F113" s="19"/>
      <c r="G113" s="18"/>
      <c r="H113" s="61"/>
      <c r="I113" s="62"/>
      <c r="J113" s="61"/>
      <c r="K113" s="63"/>
      <c r="L113" s="84"/>
    </row>
    <row r="114" spans="1:12" s="11" customFormat="1" ht="12.75">
      <c r="A114" s="64"/>
      <c r="B114" s="65"/>
      <c r="C114" s="66"/>
      <c r="D114" s="66"/>
      <c r="E114" s="66"/>
      <c r="F114" s="66"/>
      <c r="G114" s="66"/>
      <c r="H114" s="61"/>
      <c r="I114" s="62"/>
      <c r="J114" s="61"/>
      <c r="K114" s="63"/>
      <c r="L114" s="84"/>
    </row>
    <row r="115" spans="1:12" s="11" customFormat="1" ht="12.75">
      <c r="A115" s="64"/>
      <c r="B115" s="65"/>
      <c r="C115" s="66"/>
      <c r="D115" s="66"/>
      <c r="E115" s="66"/>
      <c r="F115" s="66"/>
      <c r="G115" s="66"/>
      <c r="H115" s="61"/>
      <c r="I115" s="62"/>
      <c r="J115" s="61"/>
      <c r="K115" s="63"/>
      <c r="L115" s="84"/>
    </row>
    <row r="116" spans="1:12" s="11" customFormat="1" ht="12.75">
      <c r="A116" s="64"/>
      <c r="B116" s="65"/>
      <c r="C116" s="66"/>
      <c r="D116" s="66"/>
      <c r="E116" s="66"/>
      <c r="F116" s="66"/>
      <c r="G116" s="66"/>
      <c r="H116" s="61"/>
      <c r="I116" s="62"/>
      <c r="J116" s="61"/>
      <c r="K116" s="63"/>
      <c r="L116" s="84"/>
    </row>
    <row r="117" spans="1:12" s="11" customFormat="1" ht="12.75">
      <c r="A117" s="64"/>
      <c r="B117" s="65"/>
      <c r="C117" s="66"/>
      <c r="D117" s="66"/>
      <c r="E117" s="66"/>
      <c r="F117" s="66"/>
      <c r="G117" s="66"/>
      <c r="H117" s="61"/>
      <c r="I117" s="62"/>
      <c r="J117" s="61"/>
      <c r="K117" s="63"/>
      <c r="L117" s="84"/>
    </row>
    <row r="118" spans="1:12" s="11" customFormat="1" ht="12.75">
      <c r="A118" s="64"/>
      <c r="B118" s="65"/>
      <c r="C118" s="66"/>
      <c r="D118" s="66"/>
      <c r="E118" s="66"/>
      <c r="F118" s="66"/>
      <c r="G118" s="66"/>
      <c r="H118" s="61"/>
      <c r="I118" s="62"/>
      <c r="J118" s="61"/>
      <c r="K118" s="63"/>
      <c r="L118" s="84"/>
    </row>
    <row r="119" spans="1:12" s="11" customFormat="1" ht="12.75">
      <c r="A119" s="64"/>
      <c r="B119" s="66"/>
      <c r="C119" s="66"/>
      <c r="D119" s="66"/>
      <c r="E119" s="66"/>
      <c r="F119" s="66"/>
      <c r="G119" s="66"/>
      <c r="H119" s="61"/>
      <c r="I119" s="62"/>
      <c r="J119" s="61"/>
      <c r="K119" s="63"/>
      <c r="L119" s="84"/>
    </row>
    <row r="120" spans="1:12" ht="12.75">
      <c r="A120" s="64"/>
      <c r="B120" s="66"/>
      <c r="C120" s="66"/>
      <c r="D120" s="66"/>
      <c r="E120" s="66"/>
      <c r="F120" s="66"/>
      <c r="G120" s="85"/>
      <c r="H120" s="61"/>
      <c r="I120" s="62"/>
      <c r="J120" s="61"/>
      <c r="K120" s="63"/>
      <c r="L120" s="84"/>
    </row>
    <row r="121" spans="1:12" ht="13.5" thickBot="1">
      <c r="A121" s="75"/>
      <c r="B121" s="76"/>
      <c r="C121" s="76"/>
      <c r="D121" s="76"/>
      <c r="E121" s="76"/>
      <c r="F121" s="76"/>
      <c r="G121" s="76"/>
      <c r="H121" s="67"/>
      <c r="I121" s="68"/>
      <c r="J121" s="67"/>
      <c r="K121" s="69"/>
      <c r="L121" s="84"/>
    </row>
    <row r="122" spans="1:12" ht="12.75">
      <c r="A122" s="61"/>
      <c r="B122" s="61"/>
      <c r="C122" s="61"/>
      <c r="D122" s="61"/>
      <c r="E122" s="61"/>
      <c r="F122" s="61"/>
      <c r="G122" s="61"/>
      <c r="H122" s="61"/>
      <c r="I122" s="62"/>
      <c r="J122" s="61"/>
      <c r="K122" s="61"/>
      <c r="L122" s="84"/>
    </row>
    <row r="123" spans="1:12" ht="12.75">
      <c r="A123" s="61"/>
      <c r="B123" s="61"/>
      <c r="C123" s="61"/>
      <c r="D123" s="61"/>
      <c r="E123" s="61"/>
      <c r="F123" s="61"/>
      <c r="G123" s="61"/>
      <c r="H123" s="61"/>
      <c r="I123" s="62"/>
      <c r="J123" s="61"/>
      <c r="K123" s="61"/>
      <c r="L123" s="84"/>
    </row>
    <row r="124" spans="1:12" ht="12.75">
      <c r="A124" s="61"/>
      <c r="B124" s="61"/>
      <c r="C124" s="61"/>
      <c r="D124" s="61"/>
      <c r="E124" s="61"/>
      <c r="F124" s="61"/>
      <c r="G124" s="61"/>
      <c r="H124" s="61"/>
      <c r="I124" s="62"/>
      <c r="J124" s="61"/>
      <c r="K124" s="61"/>
      <c r="L124" s="84"/>
    </row>
    <row r="125" spans="1:12" ht="12.75">
      <c r="A125" s="61"/>
      <c r="B125" s="61"/>
      <c r="C125" s="61"/>
      <c r="D125" s="61"/>
      <c r="E125" s="61"/>
      <c r="F125" s="61"/>
      <c r="G125" s="61"/>
      <c r="H125" s="61"/>
      <c r="I125" s="62"/>
      <c r="J125" s="61"/>
      <c r="K125" s="61"/>
      <c r="L125" s="84"/>
    </row>
    <row r="126" spans="1:12" ht="12.75">
      <c r="A126" s="61"/>
      <c r="B126" s="61"/>
      <c r="C126" s="61"/>
      <c r="D126" s="61"/>
      <c r="E126" s="61"/>
      <c r="F126" s="61"/>
      <c r="G126" s="61"/>
      <c r="H126" s="61"/>
      <c r="I126" s="62"/>
      <c r="J126" s="61"/>
      <c r="K126" s="61"/>
      <c r="L126" s="84"/>
    </row>
    <row r="127" spans="1:12" ht="12.75">
      <c r="A127" s="61"/>
      <c r="B127" s="61"/>
      <c r="C127" s="61"/>
      <c r="D127" s="61"/>
      <c r="E127" s="61"/>
      <c r="F127" s="61"/>
      <c r="G127" s="61"/>
      <c r="H127" s="61"/>
      <c r="I127" s="62"/>
      <c r="J127" s="61"/>
      <c r="K127" s="61"/>
      <c r="L127" s="84"/>
    </row>
    <row r="128" spans="1:12" ht="12.75">
      <c r="A128" s="61"/>
      <c r="B128" s="61"/>
      <c r="C128" s="61"/>
      <c r="D128" s="61"/>
      <c r="E128" s="61"/>
      <c r="F128" s="61"/>
      <c r="G128" s="61"/>
      <c r="H128" s="61"/>
      <c r="I128" s="62"/>
      <c r="J128" s="61"/>
      <c r="K128" s="61"/>
      <c r="L128" s="84"/>
    </row>
    <row r="129" spans="1:12" ht="12.75">
      <c r="A129" s="61"/>
      <c r="B129" s="61"/>
      <c r="C129" s="61"/>
      <c r="D129" s="61"/>
      <c r="E129" s="61"/>
      <c r="F129" s="61"/>
      <c r="G129" s="61"/>
      <c r="H129" s="61"/>
      <c r="I129" s="62"/>
      <c r="J129" s="61"/>
      <c r="K129" s="61"/>
      <c r="L129" s="84"/>
    </row>
    <row r="130" spans="1:12" ht="12.75">
      <c r="A130" s="61"/>
      <c r="B130" s="61"/>
      <c r="C130" s="61"/>
      <c r="D130" s="61"/>
      <c r="E130" s="61"/>
      <c r="F130" s="61"/>
      <c r="G130" s="61"/>
      <c r="H130" s="61"/>
      <c r="I130" s="62"/>
      <c r="J130" s="61"/>
      <c r="K130" s="61"/>
      <c r="L130" s="84"/>
    </row>
    <row r="131" spans="1:12" ht="12.75">
      <c r="A131" s="61"/>
      <c r="B131" s="61"/>
      <c r="C131" s="61"/>
      <c r="D131" s="61"/>
      <c r="E131" s="61"/>
      <c r="F131" s="61"/>
      <c r="G131" s="61"/>
      <c r="H131" s="61"/>
      <c r="I131" s="62"/>
      <c r="J131" s="61"/>
      <c r="K131" s="61"/>
      <c r="L131" s="84"/>
    </row>
    <row r="132" spans="1:12" ht="12.75">
      <c r="A132" s="61"/>
      <c r="B132" s="61"/>
      <c r="C132" s="61"/>
      <c r="D132" s="61"/>
      <c r="E132" s="61"/>
      <c r="F132" s="61"/>
      <c r="G132" s="61"/>
      <c r="H132" s="61"/>
      <c r="I132" s="62"/>
      <c r="J132" s="61"/>
      <c r="K132" s="61"/>
      <c r="L132" s="84"/>
    </row>
    <row r="133" spans="1:12" ht="12.75">
      <c r="A133" s="61"/>
      <c r="B133" s="61"/>
      <c r="C133" s="61"/>
      <c r="D133" s="61"/>
      <c r="E133" s="61"/>
      <c r="F133" s="61"/>
      <c r="G133" s="61"/>
      <c r="H133" s="61"/>
      <c r="I133" s="62"/>
      <c r="J133" s="61"/>
      <c r="K133" s="61"/>
      <c r="L133" s="84"/>
    </row>
    <row r="134" spans="1:12" ht="12.75">
      <c r="A134" s="61"/>
      <c r="B134" s="61"/>
      <c r="C134" s="61"/>
      <c r="D134" s="61"/>
      <c r="E134" s="61"/>
      <c r="F134" s="61"/>
      <c r="G134" s="61"/>
      <c r="H134" s="61"/>
      <c r="I134" s="62"/>
      <c r="J134" s="61"/>
      <c r="K134" s="61"/>
      <c r="L134" s="84"/>
    </row>
    <row r="135" spans="1:12" ht="12.75">
      <c r="A135" s="61"/>
      <c r="B135" s="61"/>
      <c r="C135" s="61"/>
      <c r="D135" s="61"/>
      <c r="E135" s="61"/>
      <c r="F135" s="61"/>
      <c r="G135" s="61"/>
      <c r="H135" s="61"/>
      <c r="I135" s="62"/>
      <c r="J135" s="61"/>
      <c r="K135" s="61"/>
      <c r="L135" s="84"/>
    </row>
    <row r="136" spans="1:12" ht="12.75">
      <c r="A136" s="61"/>
      <c r="B136" s="61"/>
      <c r="C136" s="61"/>
      <c r="D136" s="61"/>
      <c r="E136" s="61"/>
      <c r="F136" s="61"/>
      <c r="G136" s="61"/>
      <c r="H136" s="61"/>
      <c r="I136" s="62"/>
      <c r="J136" s="61"/>
      <c r="K136" s="61"/>
      <c r="L136" s="84"/>
    </row>
    <row r="137" spans="1:12" ht="12.75">
      <c r="A137" s="61"/>
      <c r="B137" s="61"/>
      <c r="C137" s="61"/>
      <c r="D137" s="61"/>
      <c r="E137" s="61"/>
      <c r="F137" s="61"/>
      <c r="G137" s="61"/>
      <c r="H137" s="61"/>
      <c r="I137" s="62"/>
      <c r="J137" s="61"/>
      <c r="K137" s="61"/>
      <c r="L137" s="84"/>
    </row>
    <row r="138" spans="1:12" ht="12.75">
      <c r="A138" s="61"/>
      <c r="B138" s="61"/>
      <c r="C138" s="61"/>
      <c r="D138" s="61"/>
      <c r="E138" s="61"/>
      <c r="F138" s="61"/>
      <c r="G138" s="61"/>
      <c r="H138" s="61"/>
      <c r="I138" s="62"/>
      <c r="J138" s="61"/>
      <c r="K138" s="61"/>
      <c r="L138" s="84"/>
    </row>
    <row r="139" spans="1:12" ht="12.75">
      <c r="A139" s="61"/>
      <c r="B139" s="61"/>
      <c r="C139" s="61"/>
      <c r="D139" s="61"/>
      <c r="E139" s="61"/>
      <c r="F139" s="61"/>
      <c r="G139" s="61"/>
      <c r="H139" s="61"/>
      <c r="I139" s="62"/>
      <c r="J139" s="61"/>
      <c r="K139" s="61"/>
      <c r="L139" s="84"/>
    </row>
    <row r="140" spans="1:12" ht="12.75">
      <c r="A140" s="61"/>
      <c r="B140" s="61"/>
      <c r="C140" s="61"/>
      <c r="D140" s="61"/>
      <c r="E140" s="61"/>
      <c r="F140" s="61"/>
      <c r="G140" s="61"/>
      <c r="H140" s="61"/>
      <c r="I140" s="62"/>
      <c r="J140" s="61"/>
      <c r="K140" s="61"/>
      <c r="L140" s="84"/>
    </row>
    <row r="141" spans="1:12" ht="12.75">
      <c r="A141" s="61"/>
      <c r="B141" s="61"/>
      <c r="C141" s="61"/>
      <c r="D141" s="61"/>
      <c r="E141" s="61"/>
      <c r="F141" s="61"/>
      <c r="G141" s="61"/>
      <c r="H141" s="61"/>
      <c r="I141" s="62"/>
      <c r="J141" s="61"/>
      <c r="K141" s="61"/>
      <c r="L141" s="84"/>
    </row>
  </sheetData>
  <sheetProtection/>
  <mergeCells count="10">
    <mergeCell ref="A7:A8"/>
    <mergeCell ref="B7:B8"/>
    <mergeCell ref="H7:K7"/>
    <mergeCell ref="B2:I2"/>
    <mergeCell ref="J2:K6"/>
    <mergeCell ref="B3:I3"/>
    <mergeCell ref="B4:I4"/>
    <mergeCell ref="B5:I5"/>
    <mergeCell ref="A6:B6"/>
    <mergeCell ref="C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Catherine Esther Avendaño Cabeza</cp:lastModifiedBy>
  <cp:lastPrinted>2016-07-14T16:03:49Z</cp:lastPrinted>
  <dcterms:created xsi:type="dcterms:W3CDTF">2016-03-08T16:13:31Z</dcterms:created>
  <dcterms:modified xsi:type="dcterms:W3CDTF">2016-07-15T15:05:44Z</dcterms:modified>
  <cp:category/>
  <cp:version/>
  <cp:contentType/>
  <cp:contentStatus/>
</cp:coreProperties>
</file>